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3\Desktop\uploads\Need to check\uploads\VIS(2021-22)-PL1029-873-1135\other_document\"/>
    </mc:Choice>
  </mc:AlternateContent>
  <bookViews>
    <workbookView xWindow="0" yWindow="0" windowWidth="20490" windowHeight="7455" activeTab="1"/>
  </bookViews>
  <sheets>
    <sheet name="Basics Information" sheetId="3" r:id="rId1"/>
    <sheet name="Market Value" sheetId="1" r:id="rId2"/>
    <sheet name="Land Guideline Value" sheetId="2" r:id="rId3"/>
    <sheet name="Structure Guideline Value"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 i="1" l="1"/>
  <c r="M4" i="1" l="1"/>
  <c r="I4" i="1"/>
  <c r="E4" i="2"/>
  <c r="Z5" i="1" l="1"/>
  <c r="I5" i="1" l="1"/>
  <c r="H5" i="1"/>
  <c r="R4" i="1"/>
  <c r="P4" i="1" l="1"/>
  <c r="H4" i="2" l="1"/>
  <c r="I4" i="2" s="1"/>
  <c r="F5" i="4"/>
  <c r="E5" i="4"/>
  <c r="E5" i="2"/>
  <c r="D5" i="2"/>
  <c r="I5" i="2" l="1"/>
  <c r="L5" i="4" l="1"/>
  <c r="S4" i="1" l="1"/>
  <c r="S5" i="1" s="1"/>
  <c r="T4" i="1" l="1"/>
  <c r="U4" i="1" s="1"/>
  <c r="W4" i="1" s="1"/>
  <c r="AA4" i="1" l="1"/>
  <c r="W5" i="1" l="1"/>
</calcChain>
</file>

<file path=xl/sharedStrings.xml><?xml version="1.0" encoding="utf-8"?>
<sst xmlns="http://schemas.openxmlformats.org/spreadsheetml/2006/main" count="70" uniqueCount="53">
  <si>
    <t>SR. No.</t>
  </si>
  <si>
    <t>Floor</t>
  </si>
  <si>
    <t>Year of Construction</t>
  </si>
  <si>
    <t xml:space="preserve">Year of Valuation </t>
  </si>
  <si>
    <t>Type of Structure</t>
  </si>
  <si>
    <t>Salvage value</t>
  </si>
  <si>
    <t>TOTAL</t>
  </si>
  <si>
    <t>Depreciation Rate</t>
  </si>
  <si>
    <t>Particular</t>
  </si>
  <si>
    <r>
      <t xml:space="preserve">Area 
</t>
    </r>
    <r>
      <rPr>
        <i/>
        <sz val="10"/>
        <rFont val="Calibri"/>
        <family val="2"/>
        <scheme val="minor"/>
      </rPr>
      <t>(in sq mtr)</t>
    </r>
  </si>
  <si>
    <r>
      <t xml:space="preserve">Area 
</t>
    </r>
    <r>
      <rPr>
        <i/>
        <sz val="10"/>
        <rFont val="Calibri"/>
        <family val="2"/>
        <scheme val="minor"/>
      </rPr>
      <t>(in sq ft)</t>
    </r>
  </si>
  <si>
    <r>
      <t xml:space="preserve">Height </t>
    </r>
    <r>
      <rPr>
        <b/>
        <i/>
        <sz val="10"/>
        <rFont val="Calibri"/>
        <family val="2"/>
        <scheme val="minor"/>
      </rPr>
      <t>(in ft.)</t>
    </r>
  </si>
  <si>
    <r>
      <t xml:space="preserve">Plinth Area  Rate 
</t>
    </r>
    <r>
      <rPr>
        <b/>
        <i/>
        <sz val="10"/>
        <rFont val="Calibri"/>
        <family val="2"/>
        <scheme val="minor"/>
      </rPr>
      <t>(In per sq mtr)</t>
    </r>
  </si>
  <si>
    <t>Construction Category</t>
  </si>
  <si>
    <r>
      <t xml:space="preserve">Height </t>
    </r>
    <r>
      <rPr>
        <i/>
        <sz val="10"/>
        <rFont val="Calibri"/>
        <family val="2"/>
        <scheme val="minor"/>
      </rPr>
      <t>(in ft.)</t>
    </r>
  </si>
  <si>
    <r>
      <t xml:space="preserve">Area 
</t>
    </r>
    <r>
      <rPr>
        <i/>
        <sz val="10"/>
        <rFont val="Calibri"/>
        <family val="2"/>
        <scheme val="minor"/>
      </rPr>
      <t>(in sq. mtr.)</t>
    </r>
  </si>
  <si>
    <r>
      <t xml:space="preserve">Area 
</t>
    </r>
    <r>
      <rPr>
        <i/>
        <sz val="10"/>
        <rFont val="Calibri"/>
        <family val="2"/>
        <scheme val="minor"/>
      </rPr>
      <t>(in sq. ft.)</t>
    </r>
  </si>
  <si>
    <r>
      <t xml:space="preserve">Govt. Guideline Value
</t>
    </r>
    <r>
      <rPr>
        <i/>
        <sz val="10"/>
        <rFont val="Calibri"/>
        <family val="2"/>
        <scheme val="minor"/>
      </rPr>
      <t>(INR)</t>
    </r>
  </si>
  <si>
    <r>
      <t xml:space="preserve">Land Area 
</t>
    </r>
    <r>
      <rPr>
        <i/>
        <sz val="10"/>
        <rFont val="Calibri"/>
        <family val="2"/>
        <scheme val="minor"/>
      </rPr>
      <t>(in sq. mtr.)</t>
    </r>
  </si>
  <si>
    <t>Type of Land</t>
  </si>
  <si>
    <t>Sr. No.</t>
  </si>
  <si>
    <r>
      <t xml:space="preserve">Govt. Guideline Rate Adopted
</t>
    </r>
    <r>
      <rPr>
        <i/>
        <sz val="10"/>
        <rFont val="Calibri"/>
        <family val="2"/>
        <scheme val="minor"/>
      </rPr>
      <t>(In per sq. mtr.)</t>
    </r>
  </si>
  <si>
    <r>
      <t xml:space="preserve">Additional Factor </t>
    </r>
    <r>
      <rPr>
        <i/>
        <sz val="10"/>
        <rFont val="Calibri"/>
        <family val="2"/>
        <scheme val="minor"/>
      </rPr>
      <t>(in %)</t>
    </r>
  </si>
  <si>
    <r>
      <t xml:space="preserve">Year of Construction </t>
    </r>
    <r>
      <rPr>
        <i/>
        <sz val="10"/>
        <rFont val="Calibri"/>
        <family val="2"/>
        <scheme val="minor"/>
      </rPr>
      <t>(In year)</t>
    </r>
  </si>
  <si>
    <t>LAND GUIDELINE VALUE</t>
  </si>
  <si>
    <t>STRUCTURE GUIDELINE VALUE</t>
  </si>
  <si>
    <r>
      <t xml:space="preserve">Govt. Guideline Rate
</t>
    </r>
    <r>
      <rPr>
        <i/>
        <sz val="10"/>
        <rFont val="Calibri"/>
        <family val="2"/>
        <scheme val="minor"/>
      </rPr>
      <t>(In per sq. mtr.)</t>
    </r>
  </si>
  <si>
    <t>Year Factor</t>
  </si>
  <si>
    <r>
      <t xml:space="preserve">Govt. Guideline Rates
</t>
    </r>
    <r>
      <rPr>
        <i/>
        <sz val="10"/>
        <rFont val="Calibri"/>
        <family val="2"/>
        <scheme val="minor"/>
      </rPr>
      <t>(In per sq. mtr.)</t>
    </r>
  </si>
  <si>
    <r>
      <t xml:space="preserve">Govt. Guideline Rates Adopted
</t>
    </r>
    <r>
      <rPr>
        <i/>
        <sz val="10"/>
        <rFont val="Calibri"/>
        <family val="2"/>
        <scheme val="minor"/>
      </rPr>
      <t>(In per sq. mtr.)</t>
    </r>
  </si>
  <si>
    <t>Condition of Structure</t>
  </si>
  <si>
    <t>Ordinary</t>
  </si>
  <si>
    <t>RCC Framed pillar beam column structure on RCC slab</t>
  </si>
  <si>
    <t>Class C Construction (Ordinary)</t>
  </si>
  <si>
    <t>REMARKS:-</t>
  </si>
  <si>
    <t>Total Govt. Guideline value</t>
  </si>
  <si>
    <t>Commercial-cum-Residential Land</t>
  </si>
  <si>
    <r>
      <t xml:space="preserve">Total Life Consumed 
</t>
    </r>
    <r>
      <rPr>
        <i/>
        <sz val="10"/>
        <rFont val="Calibri"/>
        <family val="2"/>
        <scheme val="minor"/>
      </rPr>
      <t>(in yrs.)</t>
    </r>
  </si>
  <si>
    <r>
      <t xml:space="preserve">Plinth Area  Rate 
</t>
    </r>
    <r>
      <rPr>
        <i/>
        <sz val="10"/>
        <rFont val="Calibri"/>
        <family val="2"/>
        <scheme val="minor"/>
      </rPr>
      <t>(in per sq.ft.)</t>
    </r>
  </si>
  <si>
    <r>
      <t xml:space="preserve">Total Economical Life
</t>
    </r>
    <r>
      <rPr>
        <i/>
        <sz val="10"/>
        <rFont val="Calibri"/>
        <family val="2"/>
        <scheme val="minor"/>
      </rPr>
      <t>(in yrs.)</t>
    </r>
  </si>
  <si>
    <t>3. Structure valuation is done on the basis of 'Depreciated Cost Approach' method only.</t>
  </si>
  <si>
    <t>Ground + First Floor</t>
  </si>
  <si>
    <t>Residential House</t>
  </si>
  <si>
    <t>MARKET VALUE OF STRUCTURES | M/S. S.S. TRADERS | SITUATED AT HOUSE NO. 93, STREET NO. 6, VIJAY PARK EXTENSION, VILLAGE-KANWALI, PARGANA- CENTRALDOON, DEHRADUN</t>
  </si>
  <si>
    <t>1.All the structure present within the compound of M/s. S.S. Traders situated at House No. 93, street no. 6, Vijay Park Extension, Village-Kanwali, Pargana- Centraldoon, Dehradun, has been considered in this valuation report.</t>
  </si>
  <si>
    <t>2. Covered Area has been taken on the basis of Old Valuation Report, as per the confirmation with the banker, as the owner didn't allow to measure the property. The bifurcation of the floor-wise area is not available to us so we have have taken the combined covered area for the purpose of valuation.</t>
  </si>
  <si>
    <t>Age Factor</t>
  </si>
  <si>
    <t>Gross Replacement Value</t>
  </si>
  <si>
    <t>Deterioration Factor</t>
  </si>
  <si>
    <t>Depreciated Value</t>
  </si>
  <si>
    <t>Depreciated Replacement Market Value</t>
  </si>
  <si>
    <r>
      <t xml:space="preserve">Govt. Guideline rates
</t>
    </r>
    <r>
      <rPr>
        <i/>
        <sz val="11"/>
        <rFont val="Calibri"/>
        <family val="2"/>
        <scheme val="minor"/>
      </rPr>
      <t>(per sq. mtr.)</t>
    </r>
  </si>
  <si>
    <r>
      <t xml:space="preserve">Premium </t>
    </r>
    <r>
      <rPr>
        <i/>
        <sz val="11"/>
        <rFont val="Calibri"/>
        <family val="2"/>
        <scheme val="minor"/>
      </rPr>
      <t>(For additional aesthetics &amp; renovation)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</si>
</sst>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164" formatCode="_ * #,##0_ ;_ * \-#,##0_ ;_ * &quot;-&quot;??_ ;_ @_ "/>
    <numFmt numFmtId="165" formatCode="_ &quot;₹&quot;\ * #,##0_ ;_ &quot;₹&quot;\ * \-#,##0_ ;_ &quot;₹&quot;\ * &quot;-&quot;??_ ;_ @_ "/>
    <numFmt numFmtId="166" formatCode="_ [$₹-4009]\ * #,##0.00_ ;_ [$₹-4009]\ * \-#,##0.00_ ;_ [$₹-4009]\ * &quot;-&quot;??_ ;_ @_ "/>
    <numFmt numFmtId="167"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i/>
      <sz val="10"/>
      <name val="Calibri"/>
      <family val="2"/>
      <scheme val="minor"/>
    </font>
    <font>
      <b/>
      <i/>
      <sz val="10"/>
      <name val="Calibri"/>
      <family val="2"/>
      <scheme val="minor"/>
    </font>
    <font>
      <sz val="11"/>
      <name val="Calibri"/>
      <family val="2"/>
      <scheme val="minor"/>
    </font>
    <font>
      <b/>
      <i/>
      <sz val="11"/>
      <color theme="1"/>
      <name val="Calibri"/>
      <family val="2"/>
      <scheme val="minor"/>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1" xfId="1" applyFont="1" applyBorder="1" applyAlignment="1">
      <alignment horizontal="center" vertical="center"/>
    </xf>
    <xf numFmtId="2"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65"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9" fontId="0" fillId="0" borderId="1" xfId="2" applyFont="1" applyBorder="1" applyAlignment="1">
      <alignment horizontal="center" vertical="center"/>
    </xf>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0" fillId="0" borderId="1" xfId="0" applyNumberFormat="1" applyBorder="1" applyAlignment="1">
      <alignment horizontal="center" vertical="center"/>
    </xf>
    <xf numFmtId="10" fontId="0" fillId="0" borderId="1" xfId="1" applyNumberFormat="1" applyFont="1" applyBorder="1" applyAlignment="1">
      <alignment horizontal="center" vertical="center"/>
    </xf>
    <xf numFmtId="0" fontId="2" fillId="0" borderId="1" xfId="0" applyNumberFormat="1" applyFont="1" applyBorder="1" applyAlignment="1">
      <alignment horizontal="center" vertical="center"/>
    </xf>
    <xf numFmtId="166" fontId="0" fillId="0" borderId="1" xfId="1"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2" fillId="0" borderId="1" xfId="0" applyFont="1" applyBorder="1" applyAlignment="1">
      <alignment horizontal="center" vertical="center"/>
    </xf>
    <xf numFmtId="0" fontId="0" fillId="0" borderId="1" xfId="0" applyBorder="1"/>
    <xf numFmtId="165" fontId="2" fillId="0" borderId="1" xfId="0" applyNumberFormat="1" applyFont="1" applyBorder="1"/>
    <xf numFmtId="9" fontId="0" fillId="0" borderId="0" xfId="2" applyFont="1"/>
    <xf numFmtId="0" fontId="0" fillId="0" borderId="1" xfId="1" applyNumberFormat="1" applyFont="1" applyBorder="1" applyAlignment="1">
      <alignment horizontal="center" vertical="center"/>
    </xf>
    <xf numFmtId="167" fontId="0" fillId="0" borderId="1" xfId="0" applyNumberFormat="1" applyBorder="1" applyAlignment="1">
      <alignment horizontal="center" vertical="center"/>
    </xf>
    <xf numFmtId="0" fontId="9" fillId="0" borderId="1" xfId="0" applyFont="1" applyBorder="1" applyAlignment="1">
      <alignment horizontal="left" vertical="top" wrapText="1"/>
    </xf>
    <xf numFmtId="0" fontId="2" fillId="0" borderId="1" xfId="0" applyFont="1" applyBorder="1" applyAlignment="1">
      <alignment horizontal="center" vertical="center"/>
    </xf>
    <xf numFmtId="0" fontId="3" fillId="3" borderId="1" xfId="0" applyFont="1" applyFill="1" applyBorder="1" applyAlignment="1">
      <alignment horizontal="center" vertical="center"/>
    </xf>
    <xf numFmtId="0" fontId="8" fillId="0" borderId="1"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
  <sheetViews>
    <sheetView workbookViewId="0">
      <selection activeCell="H11" sqref="H11"/>
    </sheetView>
  </sheetViews>
  <sheetFormatPr defaultRowHeight="15" x14ac:dyDescent="0.25"/>
  <cols>
    <col min="2" max="2" width="6.85546875" customWidth="1"/>
    <col min="3" max="3" width="12.85546875" customWidth="1"/>
    <col min="4" max="4" width="13.5703125" bestFit="1" customWidth="1"/>
    <col min="5" max="5" width="16.28515625" customWidth="1"/>
    <col min="6" max="6" width="25.85546875" bestFit="1" customWidth="1"/>
    <col min="7" max="7" width="12.28515625" bestFit="1" customWidth="1"/>
    <col min="8" max="8" width="7.5703125" bestFit="1" customWidth="1"/>
    <col min="9" max="9" width="6.85546875" customWidth="1"/>
    <col min="10" max="10" width="12.28515625" customWidth="1"/>
    <col min="11" max="11" width="10.28515625" customWidth="1"/>
  </cols>
  <sheetData>
    <row r="3" spans="2:11" ht="30" x14ac:dyDescent="0.25">
      <c r="B3" s="12" t="s">
        <v>20</v>
      </c>
      <c r="C3" s="12" t="s">
        <v>1</v>
      </c>
      <c r="D3" s="12" t="s">
        <v>8</v>
      </c>
      <c r="E3" s="12" t="s">
        <v>4</v>
      </c>
      <c r="F3" s="13" t="s">
        <v>13</v>
      </c>
      <c r="G3" s="13" t="s">
        <v>9</v>
      </c>
      <c r="H3" s="13" t="s">
        <v>10</v>
      </c>
      <c r="I3" s="13" t="s">
        <v>11</v>
      </c>
      <c r="J3" s="13" t="s">
        <v>2</v>
      </c>
      <c r="K3" s="13" t="s">
        <v>3</v>
      </c>
    </row>
    <row r="4" spans="2:11" x14ac:dyDescent="0.25">
      <c r="B4" s="11"/>
      <c r="C4" s="2"/>
      <c r="D4" s="2"/>
      <c r="E4" s="2"/>
      <c r="F4" s="2"/>
      <c r="G4" s="5"/>
      <c r="H4" s="8"/>
      <c r="I4" s="8"/>
      <c r="J4" s="2"/>
      <c r="K4"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4"/>
  <sheetViews>
    <sheetView tabSelected="1" topLeftCell="J1" zoomScale="85" zoomScaleNormal="85" workbookViewId="0">
      <pane ySplit="3" topLeftCell="A4" activePane="bottomLeft" state="frozen"/>
      <selection pane="bottomLeft" activeCell="S3" sqref="S3"/>
    </sheetView>
  </sheetViews>
  <sheetFormatPr defaultRowHeight="15" x14ac:dyDescent="0.25"/>
  <cols>
    <col min="2" max="2" width="4" style="23" customWidth="1"/>
    <col min="3" max="3" width="7.5703125" style="24" customWidth="1"/>
    <col min="4" max="4" width="13.5703125" customWidth="1"/>
    <col min="5" max="5" width="21.5703125" customWidth="1"/>
    <col min="6" max="6" width="16.28515625" hidden="1" customWidth="1"/>
    <col min="7" max="7" width="9.5703125" hidden="1" customWidth="1"/>
    <col min="8" max="8" width="9.28515625" customWidth="1"/>
    <col min="9" max="9" width="7.5703125" bestFit="1" customWidth="1"/>
    <col min="10" max="10" width="6.85546875" customWidth="1"/>
    <col min="11" max="11" width="11.42578125" bestFit="1" customWidth="1"/>
    <col min="12" max="12" width="9" bestFit="1" customWidth="1"/>
    <col min="13" max="13" width="9.7109375" customWidth="1"/>
    <col min="14" max="14" width="10.5703125" customWidth="1"/>
    <col min="15" max="15" width="7.7109375" customWidth="1"/>
    <col min="16" max="16" width="11.7109375" customWidth="1"/>
    <col min="17" max="17" width="10.85546875" customWidth="1"/>
    <col min="18" max="18" width="12.140625" customWidth="1"/>
    <col min="19" max="19" width="12.5703125" customWidth="1"/>
    <col min="20" max="20" width="13.140625" bestFit="1" customWidth="1"/>
    <col min="21" max="21" width="13.42578125" bestFit="1" customWidth="1"/>
    <col min="22" max="23" width="12.85546875" customWidth="1"/>
    <col min="24" max="24" width="10.85546875" customWidth="1"/>
    <col min="25" max="25" width="6.42578125" customWidth="1"/>
    <col min="26" max="26" width="12.28515625" customWidth="1"/>
    <col min="27" max="27" width="14.28515625" bestFit="1" customWidth="1"/>
  </cols>
  <sheetData>
    <row r="2" spans="2:27" ht="15.75" x14ac:dyDescent="0.25">
      <c r="B2" s="35" t="s">
        <v>43</v>
      </c>
      <c r="C2" s="36"/>
      <c r="D2" s="36"/>
      <c r="E2" s="36"/>
      <c r="F2" s="36"/>
      <c r="G2" s="36"/>
      <c r="H2" s="36"/>
      <c r="I2" s="36"/>
      <c r="J2" s="36"/>
      <c r="K2" s="36"/>
      <c r="L2" s="36"/>
      <c r="M2" s="36"/>
      <c r="N2" s="36"/>
      <c r="O2" s="36"/>
      <c r="P2" s="36"/>
      <c r="Q2" s="36"/>
      <c r="R2" s="36"/>
      <c r="S2" s="36"/>
      <c r="T2" s="36"/>
      <c r="U2" s="36"/>
      <c r="V2" s="36"/>
      <c r="W2" s="36"/>
      <c r="X2" s="36"/>
      <c r="Y2" s="36"/>
      <c r="Z2" s="37"/>
    </row>
    <row r="3" spans="2:27" s="14" customFormat="1" ht="80.25" customHeight="1" x14ac:dyDescent="0.25">
      <c r="B3" s="13" t="s">
        <v>20</v>
      </c>
      <c r="C3" s="13" t="s">
        <v>1</v>
      </c>
      <c r="D3" s="12" t="s">
        <v>8</v>
      </c>
      <c r="E3" s="12" t="s">
        <v>4</v>
      </c>
      <c r="F3" s="13" t="s">
        <v>13</v>
      </c>
      <c r="G3" s="13" t="s">
        <v>30</v>
      </c>
      <c r="H3" s="13" t="s">
        <v>9</v>
      </c>
      <c r="I3" s="13" t="s">
        <v>10</v>
      </c>
      <c r="J3" s="13" t="s">
        <v>14</v>
      </c>
      <c r="K3" s="13" t="s">
        <v>2</v>
      </c>
      <c r="L3" s="13" t="s">
        <v>3</v>
      </c>
      <c r="M3" s="13" t="s">
        <v>37</v>
      </c>
      <c r="N3" s="13" t="s">
        <v>39</v>
      </c>
      <c r="O3" s="13" t="s">
        <v>5</v>
      </c>
      <c r="P3" s="13" t="s">
        <v>7</v>
      </c>
      <c r="Q3" s="13" t="s">
        <v>38</v>
      </c>
      <c r="R3" s="13" t="s">
        <v>12</v>
      </c>
      <c r="S3" s="13" t="s">
        <v>47</v>
      </c>
      <c r="T3" s="13" t="s">
        <v>48</v>
      </c>
      <c r="U3" s="13" t="s">
        <v>49</v>
      </c>
      <c r="V3" s="13" t="s">
        <v>52</v>
      </c>
      <c r="W3" s="13" t="s">
        <v>50</v>
      </c>
      <c r="X3" s="13" t="s">
        <v>51</v>
      </c>
      <c r="Y3" s="13" t="s">
        <v>46</v>
      </c>
      <c r="Z3" s="13" t="s">
        <v>35</v>
      </c>
    </row>
    <row r="4" spans="2:27" ht="45" x14ac:dyDescent="0.25">
      <c r="B4" s="22">
        <v>1</v>
      </c>
      <c r="C4" s="21" t="s">
        <v>41</v>
      </c>
      <c r="D4" s="21" t="s">
        <v>42</v>
      </c>
      <c r="E4" s="21" t="s">
        <v>32</v>
      </c>
      <c r="F4" s="21" t="s">
        <v>33</v>
      </c>
      <c r="G4" s="21" t="s">
        <v>31</v>
      </c>
      <c r="H4" s="5">
        <v>189.9</v>
      </c>
      <c r="I4" s="8">
        <f>H4*10.7639</f>
        <v>2044.0646099999999</v>
      </c>
      <c r="J4" s="8">
        <v>10</v>
      </c>
      <c r="K4" s="2">
        <v>1999</v>
      </c>
      <c r="L4" s="2">
        <v>2022</v>
      </c>
      <c r="M4" s="2">
        <f>L4-K4</f>
        <v>23</v>
      </c>
      <c r="N4" s="2">
        <v>60</v>
      </c>
      <c r="O4" s="3">
        <v>0.1</v>
      </c>
      <c r="P4" s="30">
        <f>(1-O4)/N4</f>
        <v>1.5000000000000001E-2</v>
      </c>
      <c r="Q4" s="6">
        <v>2000</v>
      </c>
      <c r="R4" s="6">
        <f>Q4*10.7639</f>
        <v>21527.8</v>
      </c>
      <c r="S4" s="6">
        <f>R4*H4</f>
        <v>4088129.22</v>
      </c>
      <c r="T4" s="6">
        <f>S4*P4*M4</f>
        <v>1410404.5809000002</v>
      </c>
      <c r="U4" s="6">
        <f t="shared" ref="U4" si="0">MAX(S4-T4,0)</f>
        <v>2677724.6391000003</v>
      </c>
      <c r="V4" s="10">
        <v>0.1</v>
      </c>
      <c r="W4" s="6">
        <f>IF(U4&gt;O4*S4,U4*(1+V4),S4*O4)</f>
        <v>2945497.1030100007</v>
      </c>
      <c r="X4" s="6">
        <v>12000</v>
      </c>
      <c r="Y4" s="29">
        <v>0.79300000000000004</v>
      </c>
      <c r="Z4" s="6">
        <f>X4*H4*Y4</f>
        <v>1807088.4000000001</v>
      </c>
      <c r="AA4" s="1">
        <f>W4/I4</f>
        <v>1441.0000000000005</v>
      </c>
    </row>
    <row r="5" spans="2:27" ht="15.75" customHeight="1" x14ac:dyDescent="0.25">
      <c r="B5" s="32" t="s">
        <v>6</v>
      </c>
      <c r="C5" s="32"/>
      <c r="D5" s="32"/>
      <c r="E5" s="32"/>
      <c r="F5" s="32"/>
      <c r="G5" s="32"/>
      <c r="H5" s="15">
        <f>SUM(H4:H4)</f>
        <v>189.9</v>
      </c>
      <c r="I5" s="16">
        <f>SUM(I4:I4)</f>
        <v>2044.0646099999999</v>
      </c>
      <c r="J5" s="25"/>
      <c r="K5" s="32"/>
      <c r="L5" s="32"/>
      <c r="M5" s="32"/>
      <c r="N5" s="32"/>
      <c r="O5" s="32"/>
      <c r="P5" s="32"/>
      <c r="Q5" s="32"/>
      <c r="R5" s="25"/>
      <c r="S5" s="7">
        <f>SUM(S4:S4)</f>
        <v>4088129.22</v>
      </c>
      <c r="T5" s="7"/>
      <c r="U5" s="7"/>
      <c r="V5" s="7"/>
      <c r="W5" s="7">
        <f>SUM(W4:W4)</f>
        <v>2945497.1030100007</v>
      </c>
      <c r="X5" s="26"/>
      <c r="Y5" s="26"/>
      <c r="Z5" s="27">
        <f>SUM(Z4:Z4)</f>
        <v>1807088.4000000001</v>
      </c>
    </row>
    <row r="6" spans="2:27" ht="15.75" customHeight="1" x14ac:dyDescent="0.25">
      <c r="B6" s="34" t="s">
        <v>34</v>
      </c>
      <c r="C6" s="34"/>
      <c r="D6" s="34"/>
      <c r="E6" s="34"/>
      <c r="F6" s="34"/>
      <c r="G6" s="34"/>
      <c r="H6" s="34"/>
      <c r="I6" s="34"/>
      <c r="J6" s="34"/>
      <c r="K6" s="34"/>
      <c r="L6" s="34"/>
      <c r="M6" s="34"/>
      <c r="N6" s="34"/>
      <c r="O6" s="34"/>
      <c r="P6" s="34"/>
      <c r="Q6" s="34"/>
      <c r="R6" s="34"/>
      <c r="S6" s="34"/>
      <c r="T6" s="34"/>
      <c r="U6" s="34"/>
      <c r="V6" s="34"/>
      <c r="W6" s="34"/>
      <c r="X6" s="34"/>
      <c r="Y6" s="34"/>
      <c r="Z6" s="34"/>
    </row>
    <row r="7" spans="2:27" ht="30.75" customHeight="1" x14ac:dyDescent="0.25">
      <c r="B7" s="31" t="s">
        <v>44</v>
      </c>
      <c r="C7" s="31"/>
      <c r="D7" s="31"/>
      <c r="E7" s="31"/>
      <c r="F7" s="31"/>
      <c r="G7" s="31"/>
      <c r="H7" s="31"/>
      <c r="I7" s="31"/>
      <c r="J7" s="31"/>
      <c r="K7" s="31"/>
      <c r="L7" s="31"/>
      <c r="M7" s="31"/>
      <c r="N7" s="31"/>
      <c r="O7" s="31"/>
      <c r="P7" s="31"/>
      <c r="Q7" s="31"/>
      <c r="R7" s="31"/>
      <c r="S7" s="31"/>
      <c r="T7" s="31"/>
      <c r="U7" s="31"/>
      <c r="V7" s="31"/>
      <c r="W7" s="31"/>
      <c r="X7" s="31"/>
      <c r="Y7" s="31"/>
      <c r="Z7" s="31"/>
    </row>
    <row r="8" spans="2:27" ht="30" customHeight="1" x14ac:dyDescent="0.25">
      <c r="B8" s="31" t="s">
        <v>45</v>
      </c>
      <c r="C8" s="31"/>
      <c r="D8" s="31"/>
      <c r="E8" s="31"/>
      <c r="F8" s="31"/>
      <c r="G8" s="31"/>
      <c r="H8" s="31"/>
      <c r="I8" s="31"/>
      <c r="J8" s="31"/>
      <c r="K8" s="31"/>
      <c r="L8" s="31"/>
      <c r="M8" s="31"/>
      <c r="N8" s="31"/>
      <c r="O8" s="31"/>
      <c r="P8" s="31"/>
      <c r="Q8" s="31"/>
      <c r="R8" s="31"/>
      <c r="S8" s="31"/>
      <c r="T8" s="31"/>
      <c r="U8" s="31"/>
      <c r="V8" s="31"/>
      <c r="W8" s="31"/>
      <c r="X8" s="31"/>
      <c r="Y8" s="31"/>
      <c r="Z8" s="31"/>
    </row>
    <row r="9" spans="2:27" ht="15" customHeight="1" x14ac:dyDescent="0.25">
      <c r="B9" s="31" t="s">
        <v>40</v>
      </c>
      <c r="C9" s="31"/>
      <c r="D9" s="31"/>
      <c r="E9" s="31"/>
      <c r="F9" s="31"/>
      <c r="G9" s="31"/>
      <c r="H9" s="31"/>
      <c r="I9" s="31"/>
      <c r="J9" s="31"/>
      <c r="K9" s="31"/>
      <c r="L9" s="31"/>
      <c r="M9" s="31"/>
      <c r="N9" s="31"/>
      <c r="O9" s="31"/>
      <c r="P9" s="31"/>
      <c r="Q9" s="31"/>
      <c r="R9" s="31"/>
      <c r="S9" s="31"/>
      <c r="T9" s="31"/>
      <c r="U9" s="31"/>
      <c r="V9" s="31"/>
      <c r="W9" s="31"/>
      <c r="X9" s="31"/>
      <c r="Y9" s="31"/>
      <c r="Z9" s="31"/>
    </row>
    <row r="14" spans="2:27" x14ac:dyDescent="0.25">
      <c r="T14" s="28"/>
    </row>
  </sheetData>
  <mergeCells count="7">
    <mergeCell ref="B8:Z8"/>
    <mergeCell ref="B9:Z9"/>
    <mergeCell ref="K5:Q5"/>
    <mergeCell ref="B5:G5"/>
    <mergeCell ref="B2:Z2"/>
    <mergeCell ref="B6:Z6"/>
    <mergeCell ref="B7:Z7"/>
  </mergeCells>
  <dataValidations disablePrompts="1" count="1">
    <dataValidation type="list" allowBlank="1" showInputMessage="1" showErrorMessage="1" promptTitle="Condition of Structure" prompt="Condition of Structure" sqref="G4">
      <formula1>"Poor, Average, Ordinary, Good, Very Good, Excellent"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
  <sheetViews>
    <sheetView workbookViewId="0">
      <selection activeCell="H4" sqref="H4"/>
    </sheetView>
  </sheetViews>
  <sheetFormatPr defaultRowHeight="15" x14ac:dyDescent="0.25"/>
  <cols>
    <col min="2" max="2" width="7.28515625" bestFit="1" customWidth="1"/>
    <col min="3" max="3" width="32" bestFit="1" customWidth="1"/>
    <col min="4" max="4" width="9" bestFit="1" customWidth="1"/>
    <col min="5" max="5" width="7.5703125" bestFit="1" customWidth="1"/>
    <col min="6" max="6" width="15.28515625" customWidth="1"/>
    <col min="7" max="7" width="10.85546875" customWidth="1"/>
    <col min="8" max="8" width="19.42578125" customWidth="1"/>
    <col min="9" max="9" width="15.85546875" bestFit="1" customWidth="1"/>
  </cols>
  <sheetData>
    <row r="2" spans="2:9" ht="15.75" x14ac:dyDescent="0.25">
      <c r="B2" s="33" t="s">
        <v>24</v>
      </c>
      <c r="C2" s="33"/>
      <c r="D2" s="33"/>
      <c r="E2" s="33"/>
      <c r="F2" s="33"/>
      <c r="G2" s="33"/>
      <c r="H2" s="33"/>
      <c r="I2" s="33"/>
    </row>
    <row r="3" spans="2:9" ht="57.75" x14ac:dyDescent="0.25">
      <c r="B3" s="12" t="s">
        <v>20</v>
      </c>
      <c r="C3" s="12" t="s">
        <v>19</v>
      </c>
      <c r="D3" s="13" t="s">
        <v>18</v>
      </c>
      <c r="E3" s="13" t="s">
        <v>16</v>
      </c>
      <c r="F3" s="13" t="s">
        <v>28</v>
      </c>
      <c r="G3" s="13" t="s">
        <v>22</v>
      </c>
      <c r="H3" s="13" t="s">
        <v>29</v>
      </c>
      <c r="I3" s="13" t="s">
        <v>17</v>
      </c>
    </row>
    <row r="4" spans="2:9" x14ac:dyDescent="0.25">
      <c r="B4" s="11">
        <v>1</v>
      </c>
      <c r="C4" s="2" t="s">
        <v>36</v>
      </c>
      <c r="D4" s="5">
        <v>4270.8500000000004</v>
      </c>
      <c r="E4" s="8">
        <f>D4*10.7639</f>
        <v>45971.002315000005</v>
      </c>
      <c r="F4" s="6">
        <v>331000</v>
      </c>
      <c r="G4" s="18">
        <v>0</v>
      </c>
      <c r="H4" s="20">
        <f>F4*(1+G4)</f>
        <v>331000</v>
      </c>
      <c r="I4" s="6">
        <f>H4*D4</f>
        <v>1413651350.0000002</v>
      </c>
    </row>
    <row r="5" spans="2:9" x14ac:dyDescent="0.25">
      <c r="B5" s="32" t="s">
        <v>6</v>
      </c>
      <c r="C5" s="32"/>
      <c r="D5" s="15">
        <f>SUM(D4:D4)</f>
        <v>4270.8500000000004</v>
      </c>
      <c r="E5" s="16">
        <f>SUM(E4:E4)</f>
        <v>45971.002315000005</v>
      </c>
      <c r="F5" s="9"/>
      <c r="G5" s="9"/>
      <c r="H5" s="19"/>
      <c r="I5" s="7">
        <f>SUM(I4:I4)</f>
        <v>1413651350.0000002</v>
      </c>
    </row>
  </sheetData>
  <mergeCells count="2">
    <mergeCell ref="B2:I2"/>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L4" sqref="B4:L4"/>
    </sheetView>
  </sheetViews>
  <sheetFormatPr defaultRowHeight="15" x14ac:dyDescent="0.25"/>
  <cols>
    <col min="2" max="2" width="6.85546875" customWidth="1"/>
    <col min="3" max="3" width="20.42578125" bestFit="1" customWidth="1"/>
    <col min="4" max="4" width="16.28515625" customWidth="1"/>
    <col min="5" max="5" width="12.28515625" bestFit="1" customWidth="1"/>
    <col min="6" max="6" width="7.5703125" bestFit="1" customWidth="1"/>
    <col min="7" max="7" width="6.85546875" customWidth="1"/>
    <col min="8" max="9" width="12.140625" customWidth="1"/>
    <col min="10" max="10" width="10.5703125" customWidth="1"/>
    <col min="11" max="11" width="14.7109375" customWidth="1"/>
    <col min="12" max="12" width="16.7109375" customWidth="1"/>
  </cols>
  <sheetData>
    <row r="2" spans="2:12" ht="15.75" x14ac:dyDescent="0.25">
      <c r="B2" s="33" t="s">
        <v>25</v>
      </c>
      <c r="C2" s="33"/>
      <c r="D2" s="33"/>
      <c r="E2" s="33"/>
      <c r="F2" s="33"/>
      <c r="G2" s="33"/>
      <c r="H2" s="33"/>
      <c r="I2" s="33"/>
      <c r="J2" s="33"/>
      <c r="K2" s="33"/>
      <c r="L2" s="33"/>
    </row>
    <row r="3" spans="2:12" ht="70.5" x14ac:dyDescent="0.25">
      <c r="B3" s="12" t="s">
        <v>0</v>
      </c>
      <c r="C3" s="12" t="s">
        <v>8</v>
      </c>
      <c r="D3" s="12" t="s">
        <v>4</v>
      </c>
      <c r="E3" s="13" t="s">
        <v>15</v>
      </c>
      <c r="F3" s="13" t="s">
        <v>16</v>
      </c>
      <c r="G3" s="13" t="s">
        <v>14</v>
      </c>
      <c r="H3" s="13" t="s">
        <v>23</v>
      </c>
      <c r="I3" s="13" t="s">
        <v>26</v>
      </c>
      <c r="J3" s="13" t="s">
        <v>27</v>
      </c>
      <c r="K3" s="13" t="s">
        <v>21</v>
      </c>
      <c r="L3" s="13" t="s">
        <v>17</v>
      </c>
    </row>
    <row r="4" spans="2:12" x14ac:dyDescent="0.25">
      <c r="B4" s="11"/>
      <c r="C4" s="2"/>
      <c r="D4" s="2"/>
      <c r="E4" s="5"/>
      <c r="F4" s="8"/>
      <c r="G4" s="8"/>
      <c r="H4" s="2"/>
      <c r="I4" s="4"/>
      <c r="J4" s="17"/>
      <c r="K4" s="4"/>
      <c r="L4" s="6"/>
    </row>
    <row r="5" spans="2:12" x14ac:dyDescent="0.25">
      <c r="B5" s="32" t="s">
        <v>6</v>
      </c>
      <c r="C5" s="32"/>
      <c r="D5" s="32"/>
      <c r="E5" s="15">
        <f>SUM(E4:E4)</f>
        <v>0</v>
      </c>
      <c r="F5" s="16">
        <f>SUM(F4:F4)</f>
        <v>0</v>
      </c>
      <c r="G5" s="9"/>
      <c r="H5" s="32"/>
      <c r="I5" s="32"/>
      <c r="J5" s="32"/>
      <c r="K5" s="9"/>
      <c r="L5" s="7">
        <f>SUM(L4:L4)</f>
        <v>0</v>
      </c>
    </row>
  </sheetData>
  <mergeCells count="3">
    <mergeCell ref="B2:L2"/>
    <mergeCell ref="B5:D5"/>
    <mergeCell ref="H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Basics Information</vt:lpstr>
      <vt:lpstr>Market Value</vt:lpstr>
      <vt:lpstr>Land Guideline Value</vt:lpstr>
      <vt:lpstr>Structure Guideline 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Inderjeet  Rathi</cp:lastModifiedBy>
  <dcterms:created xsi:type="dcterms:W3CDTF">2021-09-16T11:33:35Z</dcterms:created>
  <dcterms:modified xsi:type="dcterms:W3CDTF">2022-03-25T17:17:52Z</dcterms:modified>
</cp:coreProperties>
</file>