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ngineer7\Desktop\files\mumbai file\"/>
    </mc:Choice>
  </mc:AlternateContent>
  <bookViews>
    <workbookView xWindow="0" yWindow="0" windowWidth="24000" windowHeight="913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1" l="1"/>
  <c r="G7" i="1" s="1"/>
  <c r="O6" i="1"/>
  <c r="L6" i="1"/>
  <c r="Q6" i="1"/>
  <c r="Q7" i="1" l="1"/>
  <c r="R6" i="1"/>
  <c r="S6" i="1" s="1"/>
  <c r="H7" i="1"/>
  <c r="S7" i="1" l="1"/>
  <c r="U6" i="1"/>
  <c r="U7" i="1" l="1"/>
  <c r="V6" i="1"/>
</calcChain>
</file>

<file path=xl/sharedStrings.xml><?xml version="1.0" encoding="utf-8"?>
<sst xmlns="http://schemas.openxmlformats.org/spreadsheetml/2006/main" count="28" uniqueCount="28">
  <si>
    <t>SR. No.</t>
  </si>
  <si>
    <t>Floor</t>
  </si>
  <si>
    <t>Particular</t>
  </si>
  <si>
    <t>Type of Structure</t>
  </si>
  <si>
    <t>Area 
(in sq.mtr)</t>
  </si>
  <si>
    <t>Area 
(in sq ft)</t>
  </si>
  <si>
    <t>Height (in ft.)</t>
  </si>
  <si>
    <t>Year of Construction</t>
  </si>
  <si>
    <t xml:space="preserve">Year of Valuation </t>
  </si>
  <si>
    <t>Total Life Consumed 
(In year)</t>
  </si>
  <si>
    <t>Total Economical Life
(In year)</t>
  </si>
  <si>
    <t>Salvage value</t>
  </si>
  <si>
    <t>Depreciation Rate</t>
  </si>
  <si>
    <t>Plinth Area  Rate 
(In per sq ft)</t>
  </si>
  <si>
    <t>Gross Replacement Value
(INR)</t>
  </si>
  <si>
    <t xml:space="preserve">Depreciation
(INR) </t>
  </si>
  <si>
    <t>Depreciated Value
(INR)</t>
  </si>
  <si>
    <t>Discount</t>
  </si>
  <si>
    <t>Depreciated Replacement Market Value
(INR)</t>
  </si>
  <si>
    <t>Building</t>
  </si>
  <si>
    <t>RCC Load Bearing Structure</t>
  </si>
  <si>
    <t>TOTAL</t>
  </si>
  <si>
    <t>Remarks:</t>
  </si>
  <si>
    <t>3. The valuation is done by considering the depreciated replacement cost approach.</t>
  </si>
  <si>
    <t>Ground&amp; First  Floor</t>
  </si>
  <si>
    <t>BUILDING VALUATION OF PROPERTY OF M/S. APEX ENCON PROJECTS PVT LTD | VILLAGE- MAROL MAROSHI | GOREGAON EAST MUMBAI</t>
  </si>
  <si>
    <t>1. All the details pertaing to the building area statement such as area, floor, etc has been taken from the old valuation report provided to us but was cross checked during site survey.</t>
  </si>
  <si>
    <t>2. All the structure that has been taken in the area statement belongs to M/s. Apex Encon Projects Pvt. Ltd. situated at village- Marol Maroshi, Goregaon East Mumbai.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</si>
</sst>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quot;₹&quot;\ * #,##0.00_ ;_ &quot;₹&quot;\ * \-#,##0.00_ ;_ &quot;₹&quot;\ * &quot;-&quot;??_ ;_ @_ "/>
    <numFmt numFmtId="164" formatCode="0.0"/>
    <numFmt numFmtId="165" formatCode="0.0000"/>
    <numFmt numFmtId="166" formatCode="_ &quot;₹&quot;\ * #,##0_ ;_ &quot;₹&quot;\ * \-#,##0_ ;_ &quot;₹&quot;\ * &quot;-&quot;??_ ;_ @_ "/>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4" tint="0.59999389629810485"/>
        <bgColor indexed="65"/>
      </patternFill>
    </fill>
    <fill>
      <patternFill patternType="solid">
        <fgColor rgb="FF1E366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cellStyleXfs>
  <cellXfs count="22">
    <xf numFmtId="0" fontId="0" fillId="0" borderId="0" xfId="0"/>
    <xf numFmtId="0" fontId="3" fillId="3" borderId="1" xfId="0" applyFont="1" applyFill="1" applyBorder="1" applyAlignment="1">
      <alignment horizontal="center" vertical="center"/>
    </xf>
    <xf numFmtId="0" fontId="2" fillId="2" borderId="1" xfId="3" applyFont="1" applyBorder="1" applyAlignment="1">
      <alignment horizontal="center" vertical="center" wrapText="1"/>
    </xf>
    <xf numFmtId="9" fontId="2" fillId="2" borderId="1" xfId="3" applyNumberFormat="1" applyFon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166" fontId="0" fillId="0" borderId="1" xfId="1" applyNumberFormat="1" applyFont="1" applyBorder="1" applyAlignment="1">
      <alignment horizontal="center" vertical="center" wrapText="1"/>
    </xf>
    <xf numFmtId="9" fontId="0" fillId="0" borderId="1" xfId="2" applyFont="1" applyBorder="1" applyAlignment="1">
      <alignment horizontal="center" vertical="center" wrapText="1"/>
    </xf>
    <xf numFmtId="0" fontId="2"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6" fontId="2" fillId="0" borderId="1" xfId="1" applyNumberFormat="1" applyFont="1" applyBorder="1" applyAlignment="1">
      <alignment horizontal="center" vertical="center" wrapText="1"/>
    </xf>
    <xf numFmtId="9" fontId="2" fillId="0" borderId="1" xfId="2" applyFont="1" applyBorder="1" applyAlignment="1">
      <alignment horizontal="center" vertical="center" wrapText="1"/>
    </xf>
    <xf numFmtId="0" fontId="4" fillId="0" borderId="1" xfId="0" applyFont="1" applyBorder="1" applyAlignment="1">
      <alignment horizontal="left" vertical="center"/>
    </xf>
    <xf numFmtId="0" fontId="5" fillId="0" borderId="1" xfId="0" applyFont="1" applyBorder="1" applyAlignment="1">
      <alignment horizontal="left" vertical="center"/>
    </xf>
    <xf numFmtId="44" fontId="0" fillId="0" borderId="0" xfId="0" applyNumberFormat="1"/>
  </cellXfs>
  <cellStyles count="4">
    <cellStyle name="40% - Accent1" xfId="3" builtinId="31"/>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V11"/>
  <sheetViews>
    <sheetView tabSelected="1" workbookViewId="0">
      <selection activeCell="C11" sqref="C11:U11"/>
    </sheetView>
  </sheetViews>
  <sheetFormatPr defaultRowHeight="15" x14ac:dyDescent="0.25"/>
  <cols>
    <col min="3" max="3" width="7.28515625" bestFit="1" customWidth="1"/>
    <col min="4" max="4" width="7.5703125" bestFit="1" customWidth="1"/>
    <col min="5" max="5" width="8.7109375" bestFit="1" customWidth="1"/>
    <col min="7" max="7" width="8.28515625" customWidth="1"/>
    <col min="8" max="8" width="8.42578125" bestFit="1" customWidth="1"/>
    <col min="9" max="9" width="6.85546875" bestFit="1" customWidth="1"/>
    <col min="10" max="10" width="8.7109375" bestFit="1" customWidth="1"/>
    <col min="11" max="11" width="8.42578125" bestFit="1" customWidth="1"/>
    <col min="12" max="12" width="11.42578125" customWidth="1"/>
    <col min="13" max="13" width="13.5703125" customWidth="1"/>
    <col min="14" max="14" width="7.7109375" bestFit="1" customWidth="1"/>
    <col min="15" max="15" width="9" bestFit="1" customWidth="1"/>
    <col min="16" max="16" width="12.85546875" customWidth="1"/>
    <col min="17" max="17" width="15.5703125" customWidth="1"/>
    <col min="18" max="19" width="11.5703125" bestFit="1" customWidth="1"/>
    <col min="20" max="20" width="8.7109375" bestFit="1" customWidth="1"/>
    <col min="21" max="21" width="15.5703125" customWidth="1"/>
  </cols>
  <sheetData>
    <row r="4" spans="3:22" ht="15.75" x14ac:dyDescent="0.25">
      <c r="C4" s="1" t="s">
        <v>25</v>
      </c>
      <c r="D4" s="1"/>
      <c r="E4" s="1"/>
      <c r="F4" s="1"/>
      <c r="G4" s="1"/>
      <c r="H4" s="1"/>
      <c r="I4" s="1"/>
      <c r="J4" s="1"/>
      <c r="K4" s="1"/>
      <c r="L4" s="1"/>
      <c r="M4" s="1"/>
      <c r="N4" s="1"/>
      <c r="O4" s="1"/>
      <c r="P4" s="1"/>
      <c r="Q4" s="1"/>
      <c r="R4" s="1"/>
      <c r="S4" s="1"/>
      <c r="T4" s="1"/>
      <c r="U4" s="1"/>
    </row>
    <row r="5" spans="3:22" ht="60" x14ac:dyDescent="0.25">
      <c r="C5" s="2" t="s">
        <v>0</v>
      </c>
      <c r="D5" s="2" t="s">
        <v>1</v>
      </c>
      <c r="E5" s="2" t="s">
        <v>2</v>
      </c>
      <c r="F5" s="2" t="s">
        <v>3</v>
      </c>
      <c r="G5" s="2" t="s">
        <v>4</v>
      </c>
      <c r="H5" s="2" t="s">
        <v>5</v>
      </c>
      <c r="I5" s="2" t="s">
        <v>6</v>
      </c>
      <c r="J5" s="2" t="s">
        <v>7</v>
      </c>
      <c r="K5" s="2" t="s">
        <v>8</v>
      </c>
      <c r="L5" s="2" t="s">
        <v>9</v>
      </c>
      <c r="M5" s="2" t="s">
        <v>10</v>
      </c>
      <c r="N5" s="2" t="s">
        <v>11</v>
      </c>
      <c r="O5" s="2" t="s">
        <v>12</v>
      </c>
      <c r="P5" s="2" t="s">
        <v>13</v>
      </c>
      <c r="Q5" s="2" t="s">
        <v>14</v>
      </c>
      <c r="R5" s="2" t="s">
        <v>15</v>
      </c>
      <c r="S5" s="2" t="s">
        <v>16</v>
      </c>
      <c r="T5" s="3" t="s">
        <v>17</v>
      </c>
      <c r="U5" s="2" t="s">
        <v>18</v>
      </c>
    </row>
    <row r="6" spans="3:22" ht="45" x14ac:dyDescent="0.25">
      <c r="C6" s="4">
        <v>1</v>
      </c>
      <c r="D6" s="5" t="s">
        <v>24</v>
      </c>
      <c r="E6" s="5" t="s">
        <v>19</v>
      </c>
      <c r="F6" s="5" t="s">
        <v>20</v>
      </c>
      <c r="G6" s="6">
        <f>H6/10.7639</f>
        <v>357.11963136038054</v>
      </c>
      <c r="H6" s="7">
        <v>3844</v>
      </c>
      <c r="I6" s="8">
        <v>10</v>
      </c>
      <c r="J6" s="5">
        <v>2015</v>
      </c>
      <c r="K6" s="5">
        <v>2022</v>
      </c>
      <c r="L6" s="5">
        <f>K6-J6</f>
        <v>7</v>
      </c>
      <c r="M6" s="5">
        <v>60</v>
      </c>
      <c r="N6" s="9">
        <v>0.1</v>
      </c>
      <c r="O6" s="10">
        <f>(1-N6)/M6</f>
        <v>1.5000000000000001E-2</v>
      </c>
      <c r="P6" s="11">
        <v>700</v>
      </c>
      <c r="Q6" s="11">
        <f>P6*H6</f>
        <v>2690800</v>
      </c>
      <c r="R6" s="11">
        <f>Q6*O6*L6</f>
        <v>282534</v>
      </c>
      <c r="S6" s="11">
        <f t="shared" ref="S6" si="0">MAX(Q6-R6,0)</f>
        <v>2408266</v>
      </c>
      <c r="T6" s="12">
        <v>0.1</v>
      </c>
      <c r="U6" s="11">
        <f>IF(S6&gt;N6*Q6,S6*(1-T6),Q6*N6)</f>
        <v>2167439.4</v>
      </c>
      <c r="V6" s="21">
        <f>U6/H6</f>
        <v>563.85</v>
      </c>
    </row>
    <row r="7" spans="3:22" x14ac:dyDescent="0.25">
      <c r="C7" s="13" t="s">
        <v>21</v>
      </c>
      <c r="D7" s="13"/>
      <c r="E7" s="13"/>
      <c r="F7" s="13"/>
      <c r="G7" s="14">
        <f>SUM(G6:G6)</f>
        <v>357.11963136038054</v>
      </c>
      <c r="H7" s="15">
        <f>SUM(H6:H6)</f>
        <v>3844</v>
      </c>
      <c r="I7" s="16"/>
      <c r="J7" s="13"/>
      <c r="K7" s="13"/>
      <c r="L7" s="13"/>
      <c r="M7" s="13"/>
      <c r="N7" s="13"/>
      <c r="O7" s="13"/>
      <c r="P7" s="13"/>
      <c r="Q7" s="17">
        <f>SUM(Q6:Q6)</f>
        <v>2690800</v>
      </c>
      <c r="R7" s="17"/>
      <c r="S7" s="17">
        <f>SUM(S6:S6)</f>
        <v>2408266</v>
      </c>
      <c r="T7" s="18"/>
      <c r="U7" s="17">
        <f>SUM(U6:U6)</f>
        <v>2167439.4</v>
      </c>
    </row>
    <row r="8" spans="3:22" x14ac:dyDescent="0.25">
      <c r="C8" s="19" t="s">
        <v>22</v>
      </c>
      <c r="D8" s="19"/>
      <c r="E8" s="19"/>
      <c r="F8" s="19"/>
      <c r="G8" s="19"/>
      <c r="H8" s="19"/>
      <c r="I8" s="19"/>
      <c r="J8" s="19"/>
      <c r="K8" s="19"/>
      <c r="L8" s="19"/>
      <c r="M8" s="19"/>
      <c r="N8" s="19"/>
      <c r="O8" s="19"/>
      <c r="P8" s="19"/>
      <c r="Q8" s="19"/>
      <c r="R8" s="19"/>
      <c r="S8" s="19"/>
      <c r="T8" s="19"/>
      <c r="U8" s="19"/>
    </row>
    <row r="9" spans="3:22" x14ac:dyDescent="0.25">
      <c r="C9" s="20" t="s">
        <v>26</v>
      </c>
      <c r="D9" s="20"/>
      <c r="E9" s="20"/>
      <c r="F9" s="20"/>
      <c r="G9" s="20"/>
      <c r="H9" s="20"/>
      <c r="I9" s="20"/>
      <c r="J9" s="20"/>
      <c r="K9" s="20"/>
      <c r="L9" s="20"/>
      <c r="M9" s="20"/>
      <c r="N9" s="20"/>
      <c r="O9" s="20"/>
      <c r="P9" s="20"/>
      <c r="Q9" s="20"/>
      <c r="R9" s="20"/>
      <c r="S9" s="20"/>
      <c r="T9" s="20"/>
      <c r="U9" s="20"/>
    </row>
    <row r="10" spans="3:22" x14ac:dyDescent="0.25">
      <c r="C10" s="20" t="s">
        <v>27</v>
      </c>
      <c r="D10" s="20"/>
      <c r="E10" s="20"/>
      <c r="F10" s="20"/>
      <c r="G10" s="20"/>
      <c r="H10" s="20"/>
      <c r="I10" s="20"/>
      <c r="J10" s="20"/>
      <c r="K10" s="20"/>
      <c r="L10" s="20"/>
      <c r="M10" s="20"/>
      <c r="N10" s="20"/>
      <c r="O10" s="20"/>
      <c r="P10" s="20"/>
      <c r="Q10" s="20"/>
      <c r="R10" s="20"/>
      <c r="S10" s="20"/>
      <c r="T10" s="20"/>
      <c r="U10" s="20"/>
    </row>
    <row r="11" spans="3:22" x14ac:dyDescent="0.25">
      <c r="C11" s="20" t="s">
        <v>23</v>
      </c>
      <c r="D11" s="20"/>
      <c r="E11" s="20"/>
      <c r="F11" s="20"/>
      <c r="G11" s="20"/>
      <c r="H11" s="20"/>
      <c r="I11" s="20"/>
      <c r="J11" s="20"/>
      <c r="K11" s="20"/>
      <c r="L11" s="20"/>
      <c r="M11" s="20"/>
      <c r="N11" s="20"/>
      <c r="O11" s="20"/>
      <c r="P11" s="20"/>
      <c r="Q11" s="20"/>
      <c r="R11" s="20"/>
      <c r="S11" s="20"/>
      <c r="T11" s="20"/>
      <c r="U11" s="20"/>
    </row>
  </sheetData>
  <mergeCells count="7">
    <mergeCell ref="C11:U11"/>
    <mergeCell ref="C4:U4"/>
    <mergeCell ref="C7:F7"/>
    <mergeCell ref="J7:P7"/>
    <mergeCell ref="C8:U8"/>
    <mergeCell ref="C9:U9"/>
    <mergeCell ref="C10:U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Zaid Ebne Mairaz</dc:creator>
  <cp:lastModifiedBy>Zaid Ebne Mairaz</cp:lastModifiedBy>
  <dcterms:created xsi:type="dcterms:W3CDTF">2022-02-28T10:47:10Z</dcterms:created>
  <dcterms:modified xsi:type="dcterms:W3CDTF">2022-02-28T11:22:18Z</dcterms:modified>
</cp:coreProperties>
</file>