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gineer2\Desktop\PL1040-882-1154\"/>
    </mc:Choice>
  </mc:AlternateContent>
  <bookViews>
    <workbookView xWindow="0" yWindow="0" windowWidth="24000" windowHeight="91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1" l="1"/>
  <c r="H8" i="1" l="1"/>
  <c r="G8" i="1"/>
  <c r="H7" i="1"/>
  <c r="H6" i="1"/>
  <c r="O6" i="1" l="1"/>
  <c r="Q6" i="1"/>
  <c r="Q8" i="1" s="1"/>
  <c r="Q7" i="1"/>
  <c r="O7" i="1" l="1"/>
  <c r="L7" i="1"/>
  <c r="S7" i="1" l="1"/>
  <c r="L6" i="1"/>
  <c r="R6" i="1" s="1"/>
  <c r="S6" i="1" l="1"/>
  <c r="U6" i="1" s="1"/>
  <c r="U8" i="1" s="1"/>
  <c r="R8" i="1"/>
  <c r="U7" i="1"/>
</calcChain>
</file>

<file path=xl/sharedStrings.xml><?xml version="1.0" encoding="utf-8"?>
<sst xmlns="http://schemas.openxmlformats.org/spreadsheetml/2006/main" count="31" uniqueCount="30">
  <si>
    <t>Floor</t>
  </si>
  <si>
    <t>Particular</t>
  </si>
  <si>
    <t>Type of Structure</t>
  </si>
  <si>
    <t>Year of Construction</t>
  </si>
  <si>
    <t xml:space="preserve">Year of Valuation </t>
  </si>
  <si>
    <t>Salvage value</t>
  </si>
  <si>
    <t>Depreciation Rate</t>
  </si>
  <si>
    <t>Discount</t>
  </si>
  <si>
    <t>TOTAL</t>
  </si>
  <si>
    <t>Remarks:</t>
  </si>
  <si>
    <t>3. The valuation is done by considering the depreciated replacement cost approach.</t>
  </si>
  <si>
    <t>1. All the details pertaing to the building area statement such as area, floor, etc has been taken site surve since no approvedmap is provided to us on request.</t>
  </si>
  <si>
    <t>Ground</t>
  </si>
  <si>
    <t xml:space="preserve">Ground </t>
  </si>
  <si>
    <r>
      <t xml:space="preserve">Area          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(in sq.mtr.)</t>
    </r>
  </si>
  <si>
    <t>2. All the structure that has been taken in the area statement belongs to M/s. Infratech Infrastructure India Pvt. Ltd. G1- 667 &amp; G1- 674, Chaupanki Industrial Area, Bhiwadi</t>
  </si>
  <si>
    <r>
      <t xml:space="preserve">Area           </t>
    </r>
    <r>
      <rPr>
        <i/>
        <sz val="11"/>
        <color theme="1"/>
        <rFont val="Calibri"/>
        <family val="2"/>
        <scheme val="minor"/>
      </rPr>
      <t>(In sq. ft)</t>
    </r>
  </si>
  <si>
    <r>
      <t xml:space="preserve">Height </t>
    </r>
    <r>
      <rPr>
        <i/>
        <sz val="11"/>
        <color theme="1"/>
        <rFont val="Calibri"/>
        <family val="2"/>
        <scheme val="minor"/>
      </rPr>
      <t>(in ft.)</t>
    </r>
  </si>
  <si>
    <r>
      <t xml:space="preserve">Total Life Consumed 
</t>
    </r>
    <r>
      <rPr>
        <i/>
        <sz val="11"/>
        <color theme="1"/>
        <rFont val="Calibri"/>
        <family val="2"/>
        <scheme val="minor"/>
      </rPr>
      <t>(In year)</t>
    </r>
  </si>
  <si>
    <r>
      <t xml:space="preserve">Total Economical Life
</t>
    </r>
    <r>
      <rPr>
        <i/>
        <sz val="11"/>
        <color theme="1"/>
        <rFont val="Calibri"/>
        <family val="2"/>
        <scheme val="minor"/>
      </rPr>
      <t>(In year)</t>
    </r>
  </si>
  <si>
    <r>
      <t xml:space="preserve">Plinth Area  Rate 
</t>
    </r>
    <r>
      <rPr>
        <i/>
        <sz val="11"/>
        <color theme="1"/>
        <rFont val="Calibri"/>
        <family val="2"/>
        <scheme val="minor"/>
      </rPr>
      <t>(In per sq ft)</t>
    </r>
  </si>
  <si>
    <r>
      <t xml:space="preserve">Gross Replacement Value
</t>
    </r>
    <r>
      <rPr>
        <i/>
        <sz val="11"/>
        <color theme="1"/>
        <rFont val="Calibri"/>
        <family val="2"/>
        <scheme val="minor"/>
      </rPr>
      <t>(INR)</t>
    </r>
  </si>
  <si>
    <r>
      <t xml:space="preserve">Depreciation
</t>
    </r>
    <r>
      <rPr>
        <i/>
        <sz val="11"/>
        <color theme="1"/>
        <rFont val="Calibri"/>
        <family val="2"/>
        <scheme val="minor"/>
      </rPr>
      <t xml:space="preserve">(INR) </t>
    </r>
  </si>
  <si>
    <r>
      <t xml:space="preserve">Depreciated Value
</t>
    </r>
    <r>
      <rPr>
        <i/>
        <sz val="11"/>
        <color theme="1"/>
        <rFont val="Calibri"/>
        <family val="2"/>
        <scheme val="minor"/>
      </rPr>
      <t>(INR)</t>
    </r>
  </si>
  <si>
    <r>
      <t xml:space="preserve">Depreciated Replacement Market Value
</t>
    </r>
    <r>
      <rPr>
        <i/>
        <sz val="11"/>
        <color theme="1"/>
        <rFont val="Calibri"/>
        <family val="2"/>
        <scheme val="minor"/>
      </rPr>
      <t>(INR)</t>
    </r>
  </si>
  <si>
    <t>Warehouse</t>
  </si>
  <si>
    <t>GI shed mounted on a brick wall</t>
  </si>
  <si>
    <t xml:space="preserve">ACC shed mounted on a brick wall </t>
  </si>
  <si>
    <t>BUILDING VALUATION OF PROPERTY OF M/S. ALTECH INFRASTRUCTURES INDIA PVT. LTD.</t>
  </si>
  <si>
    <t>Sr.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</si>
</sst>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₹&quot;\ * #,##0.00_ ;_ &quot;₹&quot;\ * \-#,##0.00_ ;_ &quot;₹&quot;\ * &quot;-&quot;??_ ;_ @_ "/>
    <numFmt numFmtId="164" formatCode="0.0000"/>
    <numFmt numFmtId="165" formatCode="_ &quot;₹&quot;\ * #,##0_ ;_ &quot;₹&quot;\ * \-#,##0_ ;_ &quot;₹&quot;\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18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9" fontId="2" fillId="2" borderId="1" xfId="3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44" fontId="0" fillId="0" borderId="0" xfId="0" applyNumberFormat="1"/>
    <xf numFmtId="1" fontId="0" fillId="0" borderId="0" xfId="0" applyNumberFormat="1"/>
    <xf numFmtId="0" fontId="5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4">
    <cellStyle name="40% - Accent1" xfId="3" builtinId="31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V14"/>
  <sheetViews>
    <sheetView tabSelected="1" zoomScale="85" zoomScaleNormal="85" workbookViewId="0">
      <selection activeCell="M6" sqref="M6"/>
    </sheetView>
  </sheetViews>
  <sheetFormatPr defaultRowHeight="15" x14ac:dyDescent="0.25"/>
  <cols>
    <col min="3" max="3" width="6.85546875" bestFit="1" customWidth="1"/>
    <col min="4" max="4" width="10.140625" customWidth="1"/>
    <col min="5" max="5" width="12.7109375" customWidth="1"/>
    <col min="6" max="6" width="15.7109375" customWidth="1"/>
    <col min="7" max="8" width="11.140625" customWidth="1"/>
    <col min="9" max="9" width="6.85546875" bestFit="1" customWidth="1"/>
    <col min="10" max="10" width="12.28515625" bestFit="1" customWidth="1"/>
    <col min="11" max="11" width="9.5703125" customWidth="1"/>
    <col min="12" max="12" width="11.42578125" customWidth="1"/>
    <col min="13" max="13" width="13.5703125" customWidth="1"/>
    <col min="14" max="14" width="7.7109375" customWidth="1"/>
    <col min="15" max="15" width="11.7109375" customWidth="1"/>
    <col min="16" max="16" width="12.85546875" customWidth="1"/>
    <col min="17" max="17" width="15.5703125" customWidth="1"/>
    <col min="18" max="18" width="11.5703125" customWidth="1"/>
    <col min="19" max="19" width="13" customWidth="1"/>
    <col min="20" max="20" width="8.7109375" customWidth="1"/>
    <col min="21" max="21" width="15.5703125" customWidth="1"/>
  </cols>
  <sheetData>
    <row r="4" spans="3:22" ht="33.75" customHeight="1" x14ac:dyDescent="0.25">
      <c r="C4" s="13" t="s">
        <v>28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3:22" ht="60" x14ac:dyDescent="0.25">
      <c r="C5" s="1" t="s">
        <v>29</v>
      </c>
      <c r="D5" s="1" t="s">
        <v>0</v>
      </c>
      <c r="E5" s="1" t="s">
        <v>1</v>
      </c>
      <c r="F5" s="1" t="s">
        <v>2</v>
      </c>
      <c r="G5" s="1" t="s">
        <v>14</v>
      </c>
      <c r="H5" s="1" t="s">
        <v>16</v>
      </c>
      <c r="I5" s="1" t="s">
        <v>17</v>
      </c>
      <c r="J5" s="1" t="s">
        <v>3</v>
      </c>
      <c r="K5" s="1" t="s">
        <v>4</v>
      </c>
      <c r="L5" s="1" t="s">
        <v>18</v>
      </c>
      <c r="M5" s="1" t="s">
        <v>19</v>
      </c>
      <c r="N5" s="1" t="s">
        <v>5</v>
      </c>
      <c r="O5" s="1" t="s">
        <v>6</v>
      </c>
      <c r="P5" s="1" t="s">
        <v>20</v>
      </c>
      <c r="Q5" s="1" t="s">
        <v>21</v>
      </c>
      <c r="R5" s="1" t="s">
        <v>22</v>
      </c>
      <c r="S5" s="1" t="s">
        <v>23</v>
      </c>
      <c r="T5" s="2" t="s">
        <v>7</v>
      </c>
      <c r="U5" s="1" t="s">
        <v>24</v>
      </c>
    </row>
    <row r="6" spans="3:22" ht="45" x14ac:dyDescent="0.25">
      <c r="C6" s="3">
        <v>1</v>
      </c>
      <c r="D6" s="4" t="s">
        <v>12</v>
      </c>
      <c r="E6" s="4" t="s">
        <v>25</v>
      </c>
      <c r="F6" s="4" t="s">
        <v>26</v>
      </c>
      <c r="G6" s="5">
        <v>1178</v>
      </c>
      <c r="H6" s="5">
        <f>G6*10.764</f>
        <v>12679.991999999998</v>
      </c>
      <c r="I6" s="5">
        <v>45</v>
      </c>
      <c r="J6" s="4">
        <v>2008</v>
      </c>
      <c r="K6" s="4">
        <v>2022</v>
      </c>
      <c r="L6" s="4">
        <f>K6-J6</f>
        <v>14</v>
      </c>
      <c r="M6" s="4">
        <v>40</v>
      </c>
      <c r="N6" s="6">
        <v>0.05</v>
      </c>
      <c r="O6" s="7">
        <f>(1-N6)/M6</f>
        <v>2.375E-2</v>
      </c>
      <c r="P6" s="8">
        <v>1000</v>
      </c>
      <c r="Q6" s="8">
        <f>H6*P6</f>
        <v>12679991.999999998</v>
      </c>
      <c r="R6" s="8">
        <f>Q6*O6*L6</f>
        <v>4216097.3399999989</v>
      </c>
      <c r="S6" s="8">
        <f>MAX(Q6-R6,0)</f>
        <v>8463894.6600000001</v>
      </c>
      <c r="T6" s="9">
        <v>0.1</v>
      </c>
      <c r="U6" s="8">
        <f>IF(S6&gt;N6*Q6,S6*(1-T6),Q6*N6)</f>
        <v>7617505.1940000001</v>
      </c>
      <c r="V6" s="10"/>
    </row>
    <row r="7" spans="3:22" ht="46.5" customHeight="1" x14ac:dyDescent="0.25">
      <c r="C7" s="3">
        <v>2</v>
      </c>
      <c r="D7" s="4" t="s">
        <v>13</v>
      </c>
      <c r="E7" s="4" t="s">
        <v>25</v>
      </c>
      <c r="F7" s="4" t="s">
        <v>27</v>
      </c>
      <c r="G7" s="5">
        <v>315</v>
      </c>
      <c r="H7" s="5">
        <f>G7*10.764</f>
        <v>3390.66</v>
      </c>
      <c r="I7" s="5">
        <v>15</v>
      </c>
      <c r="J7" s="4">
        <v>2008</v>
      </c>
      <c r="K7" s="4">
        <v>2022</v>
      </c>
      <c r="L7" s="4">
        <f t="shared" ref="L7" si="0">K7-J7</f>
        <v>14</v>
      </c>
      <c r="M7" s="4">
        <v>40</v>
      </c>
      <c r="N7" s="6">
        <v>0.05</v>
      </c>
      <c r="O7" s="7">
        <f t="shared" ref="O7" si="1">(1-N7)/M7</f>
        <v>2.375E-2</v>
      </c>
      <c r="P7" s="8">
        <v>800</v>
      </c>
      <c r="Q7" s="8">
        <f t="shared" ref="Q7" si="2">H7*P7</f>
        <v>2712528</v>
      </c>
      <c r="R7" s="8">
        <f>Q7*O7*L7</f>
        <v>901915.56</v>
      </c>
      <c r="S7" s="8">
        <f t="shared" ref="S7" si="3">MAX(Q7-R7,0)</f>
        <v>1810612.44</v>
      </c>
      <c r="T7" s="9">
        <v>0.1</v>
      </c>
      <c r="U7" s="8">
        <f t="shared" ref="U7" si="4">IF(S7&gt;N7*Q7,S7*(1-T7),Q7*N7)</f>
        <v>1629551.196</v>
      </c>
      <c r="V7" s="10"/>
    </row>
    <row r="8" spans="3:22" ht="13.5" customHeight="1" x14ac:dyDescent="0.25">
      <c r="C8" s="15" t="s">
        <v>8</v>
      </c>
      <c r="D8" s="16"/>
      <c r="E8" s="16"/>
      <c r="F8" s="17"/>
      <c r="G8" s="5">
        <f>SUM(G6:G7)</f>
        <v>1493</v>
      </c>
      <c r="H8" s="5">
        <f>SUM(H6:H7)</f>
        <v>16070.651999999998</v>
      </c>
      <c r="I8" s="5"/>
      <c r="J8" s="4"/>
      <c r="K8" s="4"/>
      <c r="L8" s="4"/>
      <c r="M8" s="4"/>
      <c r="N8" s="6"/>
      <c r="O8" s="7"/>
      <c r="P8" s="8"/>
      <c r="Q8" s="8">
        <f>SUM(Q6:Q7)</f>
        <v>15392519.999999998</v>
      </c>
      <c r="R8" s="8">
        <f>SUM(R6:R7)</f>
        <v>5118012.8999999985</v>
      </c>
      <c r="S8" s="8"/>
      <c r="T8" s="9"/>
      <c r="U8" s="8">
        <f>SUM(U6:U7)</f>
        <v>9247056.3900000006</v>
      </c>
      <c r="V8" s="10"/>
    </row>
    <row r="9" spans="3:22" x14ac:dyDescent="0.25">
      <c r="C9" s="14" t="s">
        <v>9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3:22" ht="16.5" customHeight="1" x14ac:dyDescent="0.25">
      <c r="C10" s="12" t="s">
        <v>11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3:22" ht="14.25" customHeight="1" x14ac:dyDescent="0.25">
      <c r="C11" s="12" t="s">
        <v>15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3:22" ht="20.25" customHeight="1" x14ac:dyDescent="0.25">
      <c r="C12" s="12" t="s">
        <v>10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4" spans="3:22" x14ac:dyDescent="0.25">
      <c r="I14" s="11"/>
    </row>
  </sheetData>
  <mergeCells count="6">
    <mergeCell ref="C12:U12"/>
    <mergeCell ref="C4:U4"/>
    <mergeCell ref="C9:U9"/>
    <mergeCell ref="C10:U10"/>
    <mergeCell ref="C11:U11"/>
    <mergeCell ref="C8:F8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Zaid Ebne Mairaz</dc:creator>
  <cp:lastModifiedBy>abhishek solanki</cp:lastModifiedBy>
  <dcterms:created xsi:type="dcterms:W3CDTF">2022-02-28T10:47:10Z</dcterms:created>
  <dcterms:modified xsi:type="dcterms:W3CDTF">2022-04-14T10:23:50Z</dcterms:modified>
</cp:coreProperties>
</file>