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esktop\PL1062-904-1180\"/>
    </mc:Choice>
  </mc:AlternateContent>
  <bookViews>
    <workbookView xWindow="0" yWindow="0" windowWidth="24000" windowHeight="91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Q6" i="1"/>
  <c r="O7" i="1"/>
  <c r="L7" i="1"/>
  <c r="H7" i="1"/>
  <c r="Q7" i="1" s="1"/>
  <c r="H6" i="1"/>
  <c r="H8" i="1" s="1"/>
  <c r="R7" i="1" l="1"/>
  <c r="S7" i="1" s="1"/>
  <c r="U7" i="1" s="1"/>
  <c r="Q8" i="1"/>
  <c r="O6" i="1"/>
  <c r="L6" i="1"/>
  <c r="R6" i="1" l="1"/>
  <c r="S6" i="1" s="1"/>
  <c r="S8" i="1" s="1"/>
  <c r="U6" i="1" l="1"/>
  <c r="U8" i="1" s="1"/>
  <c r="V6" i="1" l="1"/>
</calcChain>
</file>

<file path=xl/sharedStrings.xml><?xml version="1.0" encoding="utf-8"?>
<sst xmlns="http://schemas.openxmlformats.org/spreadsheetml/2006/main" count="31" uniqueCount="30">
  <si>
    <t>SR. No.</t>
  </si>
  <si>
    <t>Floor</t>
  </si>
  <si>
    <t>Particular</t>
  </si>
  <si>
    <t>Type of Structure</t>
  </si>
  <si>
    <t>Area 
(in sq.mtr)</t>
  </si>
  <si>
    <t>Area 
(in sq ft)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</si>
  <si>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</si>
  <si>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</si>
  <si>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</si>
  <si>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</si>
  <si>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</si>
  <si>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</si>
  <si>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</si>
  <si>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</si>
  <si>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</si>
  <si>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</si>
  <si>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</si>
  <si>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Discount</t>
  </si>
  <si>
    <t>Depreciated Replacement Market Value
(INR)</t>
  </si>
  <si>
    <t>TOTAL</t>
  </si>
  <si>
    <t>Remarks:</t>
  </si>
  <si>
    <t>3. The valuation is done by considering the depreciated replacement cost approach.</t>
  </si>
  <si>
    <t>BUILDING VALUATION OF PROPERTY OF M/S.PHOOLTAS TECHNOLOGIES PVT. LTD.| IIE SIDCUL | HARIDWAR</t>
  </si>
  <si>
    <t>Shed 1</t>
  </si>
  <si>
    <t>Tin shed mounted on a brick wall</t>
  </si>
  <si>
    <t>1. All the details pertaing to the building area statement such as area, floor, etc has been taken site surve since no approvedmap is provided to us on request.</t>
  </si>
  <si>
    <t>2. All the structure that has been taken in the area statement belongs to M/s. Phooltas Technologies Pvt. Ltd. situated at IIE, Sector 7, SIDCUL, Haridwar.</t>
  </si>
  <si>
    <t>Ground</t>
  </si>
  <si>
    <t xml:space="preserve">Ground </t>
  </si>
  <si>
    <t>Shed2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</si>
</sst>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0.0000"/>
    <numFmt numFmtId="167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12"/>
  <sheetViews>
    <sheetView tabSelected="1" topLeftCell="R1" workbookViewId="0">
      <selection activeCell="V6" sqref="V6"/>
    </sheetView>
  </sheetViews>
  <sheetFormatPr defaultRowHeight="15" x14ac:dyDescent="0.25"/>
  <cols>
    <col min="3" max="3" width="7.28515625" bestFit="1" customWidth="1"/>
    <col min="4" max="4" width="7.5703125" bestFit="1" customWidth="1"/>
    <col min="5" max="5" width="9.5703125" customWidth="1"/>
    <col min="6" max="6" width="11.140625" customWidth="1"/>
    <col min="7" max="7" width="8.28515625" customWidth="1"/>
    <col min="8" max="8" width="8.42578125" bestFit="1" customWidth="1"/>
    <col min="9" max="9" width="6.85546875" bestFit="1" customWidth="1"/>
    <col min="10" max="10" width="12.42578125" customWidth="1"/>
    <col min="11" max="11" width="9.85546875" customWidth="1"/>
    <col min="12" max="12" width="11.42578125" customWidth="1"/>
    <col min="13" max="13" width="13.5703125" customWidth="1"/>
    <col min="14" max="14" width="7.7109375" hidden="1" customWidth="1"/>
    <col min="15" max="15" width="12.28515625" customWidth="1"/>
    <col min="16" max="16" width="12.85546875" customWidth="1"/>
    <col min="17" max="17" width="15.5703125" customWidth="1"/>
    <col min="18" max="18" width="12.5703125" customWidth="1"/>
    <col min="19" max="19" width="13" customWidth="1"/>
    <col min="20" max="20" width="8.7109375" hidden="1" customWidth="1"/>
    <col min="21" max="21" width="15.5703125" customWidth="1"/>
  </cols>
  <sheetData>
    <row r="4" spans="3:22" ht="20.25" customHeight="1" x14ac:dyDescent="0.25">
      <c r="C4" s="19" t="s">
        <v>22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3:22" ht="60" x14ac:dyDescent="0.25"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2" t="s">
        <v>17</v>
      </c>
      <c r="U5" s="1" t="s">
        <v>18</v>
      </c>
    </row>
    <row r="6" spans="3:22" ht="60" x14ac:dyDescent="0.25">
      <c r="C6" s="3">
        <v>1</v>
      </c>
      <c r="D6" s="4" t="s">
        <v>27</v>
      </c>
      <c r="E6" s="4" t="s">
        <v>23</v>
      </c>
      <c r="F6" s="4" t="s">
        <v>24</v>
      </c>
      <c r="G6" s="5">
        <v>3088.8</v>
      </c>
      <c r="H6" s="6">
        <f>G6*10.764</f>
        <v>33247.843200000003</v>
      </c>
      <c r="I6" s="7">
        <v>35</v>
      </c>
      <c r="J6" s="4">
        <v>2011</v>
      </c>
      <c r="K6" s="4">
        <v>2022</v>
      </c>
      <c r="L6" s="4">
        <f>K6-J6</f>
        <v>11</v>
      </c>
      <c r="M6" s="4">
        <v>40</v>
      </c>
      <c r="N6" s="8">
        <v>0.05</v>
      </c>
      <c r="O6" s="9">
        <f>(1-N6)/M6</f>
        <v>2.375E-2</v>
      </c>
      <c r="P6" s="10">
        <v>1200</v>
      </c>
      <c r="Q6" s="10">
        <f>P6*H6</f>
        <v>39897411.840000004</v>
      </c>
      <c r="R6" s="10">
        <f>Q6*O6*L6</f>
        <v>10423198.843200002</v>
      </c>
      <c r="S6" s="10">
        <f t="shared" ref="S6:S7" si="0">MAX(Q6-R6,0)</f>
        <v>29474212.996800002</v>
      </c>
      <c r="T6" s="11">
        <v>0.1</v>
      </c>
      <c r="U6" s="10">
        <f>IF(S6&gt;N6*Q6,S6*(1-T6),Q6*N6)</f>
        <v>26526791.697120003</v>
      </c>
      <c r="V6" s="17">
        <f>U6/H6</f>
        <v>797.85</v>
      </c>
    </row>
    <row r="7" spans="3:22" ht="60" x14ac:dyDescent="0.25">
      <c r="C7" s="3">
        <v>2</v>
      </c>
      <c r="D7" s="4" t="s">
        <v>28</v>
      </c>
      <c r="E7" s="4" t="s">
        <v>29</v>
      </c>
      <c r="F7" s="4" t="s">
        <v>24</v>
      </c>
      <c r="G7" s="5">
        <v>2783.3</v>
      </c>
      <c r="H7" s="6">
        <f>G7*10.764</f>
        <v>29959.441200000001</v>
      </c>
      <c r="I7" s="7">
        <v>35</v>
      </c>
      <c r="J7" s="4">
        <v>2011</v>
      </c>
      <c r="K7" s="4">
        <v>2022</v>
      </c>
      <c r="L7" s="4">
        <f>K7-J7</f>
        <v>11</v>
      </c>
      <c r="M7" s="4">
        <v>40</v>
      </c>
      <c r="N7" s="8">
        <v>0.05</v>
      </c>
      <c r="O7" s="9">
        <f>(1-N7)/M7</f>
        <v>2.375E-2</v>
      </c>
      <c r="P7" s="10">
        <v>1200</v>
      </c>
      <c r="Q7" s="10">
        <f>P7*H7</f>
        <v>35951329.439999998</v>
      </c>
      <c r="R7" s="10">
        <f>Q7*O7*L7</f>
        <v>9392284.8161999993</v>
      </c>
      <c r="S7" s="10">
        <f t="shared" si="0"/>
        <v>26559044.623799998</v>
      </c>
      <c r="T7" s="11">
        <v>0.1</v>
      </c>
      <c r="U7" s="10">
        <f>IF(S7&gt;N7*Q7,S7*(1-T7),Q7*N7)</f>
        <v>23903140.161419999</v>
      </c>
      <c r="V7" s="17"/>
    </row>
    <row r="8" spans="3:22" x14ac:dyDescent="0.25">
      <c r="C8" s="20" t="s">
        <v>19</v>
      </c>
      <c r="D8" s="20"/>
      <c r="E8" s="20"/>
      <c r="F8" s="20"/>
      <c r="G8" s="12">
        <f>SUM(G6:G7)</f>
        <v>5872.1</v>
      </c>
      <c r="H8" s="13">
        <f>SUM(H6:H7)</f>
        <v>63207.284400000004</v>
      </c>
      <c r="I8" s="14"/>
      <c r="J8" s="20"/>
      <c r="K8" s="20"/>
      <c r="L8" s="20"/>
      <c r="M8" s="20"/>
      <c r="N8" s="20"/>
      <c r="O8" s="20"/>
      <c r="P8" s="20"/>
      <c r="Q8" s="15">
        <f>SUM(Q6:Q7)</f>
        <v>75848741.280000001</v>
      </c>
      <c r="R8" s="15"/>
      <c r="S8" s="15">
        <f>SUM(S6:S7)</f>
        <v>56033257.6206</v>
      </c>
      <c r="T8" s="16"/>
      <c r="U8" s="15">
        <f>SUM(U6:U7)</f>
        <v>50429931.858539999</v>
      </c>
    </row>
    <row r="9" spans="3:22" x14ac:dyDescent="0.25">
      <c r="C9" s="21" t="s">
        <v>20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3:22" ht="15" customHeight="1" x14ac:dyDescent="0.25">
      <c r="C10" s="18" t="s">
        <v>25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3:22" ht="14.25" customHeight="1" x14ac:dyDescent="0.25">
      <c r="C11" s="18" t="s">
        <v>26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3:22" ht="15.75" customHeight="1" x14ac:dyDescent="0.25">
      <c r="C12" s="18" t="s">
        <v>21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</sheetData>
  <mergeCells count="7">
    <mergeCell ref="C12:U12"/>
    <mergeCell ref="C4:U4"/>
    <mergeCell ref="C8:F8"/>
    <mergeCell ref="J8:P8"/>
    <mergeCell ref="C9:U9"/>
    <mergeCell ref="C10:U10"/>
    <mergeCell ref="C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abhishek solanki</cp:lastModifiedBy>
  <dcterms:created xsi:type="dcterms:W3CDTF">2022-02-28T10:47:10Z</dcterms:created>
  <dcterms:modified xsi:type="dcterms:W3CDTF">2022-03-17T12:13:33Z</dcterms:modified>
</cp:coreProperties>
</file>