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itya\PL1070-914-1191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O6" i="1"/>
  <c r="Q6" i="1"/>
  <c r="Q12" i="1"/>
  <c r="Q11" i="1"/>
  <c r="Q10" i="1"/>
  <c r="Q9" i="1"/>
  <c r="Q8" i="1"/>
  <c r="Q7" i="1"/>
  <c r="Q13" i="1" l="1"/>
  <c r="O12" i="1" l="1"/>
  <c r="O11" i="1"/>
  <c r="R11" i="1" s="1"/>
  <c r="S11" i="1" s="1"/>
  <c r="U11" i="1" s="1"/>
  <c r="O10" i="1"/>
  <c r="R10" i="1" s="1"/>
  <c r="S10" i="1" s="1"/>
  <c r="U10" i="1" s="1"/>
  <c r="O9" i="1"/>
  <c r="O8" i="1"/>
  <c r="O7" i="1"/>
  <c r="R7" i="1" s="1"/>
  <c r="L12" i="1"/>
  <c r="L11" i="1"/>
  <c r="L10" i="1"/>
  <c r="L9" i="1"/>
  <c r="L8" i="1"/>
  <c r="L7" i="1"/>
  <c r="G12" i="1"/>
  <c r="G11" i="1"/>
  <c r="G10" i="1"/>
  <c r="G9" i="1"/>
  <c r="G8" i="1"/>
  <c r="G7" i="1"/>
  <c r="G6" i="1"/>
  <c r="R8" i="1" l="1"/>
  <c r="S8" i="1" s="1"/>
  <c r="U8" i="1" s="1"/>
  <c r="R12" i="1"/>
  <c r="S12" i="1" s="1"/>
  <c r="U12" i="1" s="1"/>
  <c r="G13" i="1"/>
  <c r="R9" i="1"/>
  <c r="S9" i="1" s="1"/>
  <c r="U9" i="1" s="1"/>
  <c r="S7" i="1"/>
  <c r="L6" i="1"/>
  <c r="R6" i="1" s="1"/>
  <c r="S6" i="1" s="1"/>
  <c r="U7" i="1" l="1"/>
  <c r="S13" i="1"/>
  <c r="U6" i="1"/>
  <c r="U13" i="1" s="1"/>
</calcChain>
</file>

<file path=xl/sharedStrings.xml><?xml version="1.0" encoding="utf-8"?>
<sst xmlns="http://schemas.openxmlformats.org/spreadsheetml/2006/main" count="46" uniqueCount="37">
  <si>
    <t>SR. No.</t>
  </si>
  <si>
    <t>Floor</t>
  </si>
  <si>
    <t>Particular</t>
  </si>
  <si>
    <t>Type of Structure</t>
  </si>
  <si>
    <t>Height (in ft.)</t>
  </si>
  <si>
    <t>Year of Construction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</si>
  <si>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</si>
  <si>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</si>
  <si>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</si>
  <si>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</si>
  <si>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</si>
  <si>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</si>
  <si>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</si>
  <si>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</si>
  <si>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</si>
  <si>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Discount</t>
  </si>
  <si>
    <t>Depreciated Replacement Market Value
(INR)</t>
  </si>
  <si>
    <t>TOTAL</t>
  </si>
  <si>
    <t>Remarks:</t>
  </si>
  <si>
    <t>3. The valuation is done by considering the depreciated replacement cost approach.</t>
  </si>
  <si>
    <t>Tin shed mounted on a brick wall</t>
  </si>
  <si>
    <t>1. All the details pertaing to the building area statement such as area, floor, etc has been taken site surve since no approvedmap is provided to us on request.</t>
  </si>
  <si>
    <t>Ground</t>
  </si>
  <si>
    <t xml:space="preserve">Ground </t>
  </si>
  <si>
    <t>Office</t>
  </si>
  <si>
    <t>Production</t>
  </si>
  <si>
    <t>First Floor</t>
  </si>
  <si>
    <t>Offcie</t>
  </si>
  <si>
    <t xml:space="preserve">First </t>
  </si>
  <si>
    <t>Second</t>
  </si>
  <si>
    <t>RCC structure mounted on a brick wall</t>
  </si>
  <si>
    <t>store</t>
  </si>
  <si>
    <t>Guard Room</t>
  </si>
  <si>
    <r>
      <t xml:space="preserve">Area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>(in sq.mtr.)</t>
    </r>
  </si>
  <si>
    <t>Area (In sq. ft)</t>
  </si>
  <si>
    <t>BUILDING VALUATION OF PROPERTY OF M/S.Dev Bhoomi Textiles| IIE SIDCUL | HARIDWAR</t>
  </si>
  <si>
    <t>2. All the structure that has been taken in the area statement belongs to M/s. Devbhoomi Textiles, situated at IIE, Plot No. 27, Sector 6B, SIDCUL, Haridwar.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</si>
</sst>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₹&quot;\ * #,##0.00_ ;_ &quot;₹&quot;\ * \-#,##0.00_ ;_ &quot;₹&quot;\ * &quot;-&quot;??_ ;_ @_ "/>
    <numFmt numFmtId="166" formatCode="0.0000"/>
    <numFmt numFmtId="167" formatCode="_ &quot;₹&quot;\ * #,##0_ ;_ &quot;₹&quot;\ * \-#,##0_ ;_ &quot;₹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0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7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/>
  </cellXfs>
  <cellStyles count="4">
    <cellStyle name="40% - Accent1" xfId="3" builtinId="3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V19"/>
  <sheetViews>
    <sheetView tabSelected="1" zoomScale="85" zoomScaleNormal="85" workbookViewId="0">
      <selection activeCell="K8" sqref="K8"/>
    </sheetView>
  </sheetViews>
  <sheetFormatPr defaultRowHeight="15" x14ac:dyDescent="0.25"/>
  <cols>
    <col min="3" max="3" width="7.28515625" bestFit="1" customWidth="1"/>
    <col min="4" max="4" width="10.140625" customWidth="1"/>
    <col min="5" max="5" width="12.7109375" customWidth="1"/>
    <col min="6" max="6" width="15.7109375" customWidth="1"/>
    <col min="7" max="8" width="11.140625" customWidth="1"/>
    <col min="9" max="9" width="6.85546875" bestFit="1" customWidth="1"/>
    <col min="10" max="10" width="12.42578125" customWidth="1"/>
    <col min="11" max="11" width="8.42578125" customWidth="1"/>
    <col min="12" max="12" width="11.42578125" customWidth="1"/>
    <col min="13" max="13" width="13.5703125" customWidth="1"/>
    <col min="14" max="14" width="7.7109375" hidden="1" customWidth="1"/>
    <col min="15" max="15" width="9" customWidth="1"/>
    <col min="16" max="16" width="12.85546875" customWidth="1"/>
    <col min="17" max="17" width="15.5703125" customWidth="1"/>
    <col min="18" max="18" width="11.5703125" customWidth="1"/>
    <col min="19" max="19" width="13" customWidth="1"/>
    <col min="20" max="20" width="8.7109375" hidden="1" customWidth="1"/>
    <col min="21" max="21" width="15.5703125" customWidth="1"/>
  </cols>
  <sheetData>
    <row r="4" spans="3:22" ht="22.5" customHeight="1" x14ac:dyDescent="0.25">
      <c r="C4" s="15" t="s">
        <v>35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3:22" ht="60" x14ac:dyDescent="0.25">
      <c r="C5" s="1" t="s">
        <v>0</v>
      </c>
      <c r="D5" s="1" t="s">
        <v>1</v>
      </c>
      <c r="E5" s="1" t="s">
        <v>2</v>
      </c>
      <c r="F5" s="1" t="s">
        <v>3</v>
      </c>
      <c r="G5" s="1" t="s">
        <v>33</v>
      </c>
      <c r="H5" s="1" t="s">
        <v>34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8</v>
      </c>
      <c r="N5" s="1" t="s">
        <v>9</v>
      </c>
      <c r="O5" s="1" t="s">
        <v>10</v>
      </c>
      <c r="P5" s="1" t="s">
        <v>11</v>
      </c>
      <c r="Q5" s="1" t="s">
        <v>12</v>
      </c>
      <c r="R5" s="1" t="s">
        <v>13</v>
      </c>
      <c r="S5" s="1" t="s">
        <v>14</v>
      </c>
      <c r="T5" s="2" t="s">
        <v>15</v>
      </c>
      <c r="U5" s="1" t="s">
        <v>16</v>
      </c>
    </row>
    <row r="6" spans="3:22" ht="45" x14ac:dyDescent="0.25">
      <c r="C6" s="3">
        <v>1</v>
      </c>
      <c r="D6" s="4" t="s">
        <v>22</v>
      </c>
      <c r="E6" s="4" t="s">
        <v>25</v>
      </c>
      <c r="F6" s="4" t="s">
        <v>30</v>
      </c>
      <c r="G6" s="5">
        <f>H6/10.764</f>
        <v>296.99925678186548</v>
      </c>
      <c r="H6" s="5">
        <v>3196.9</v>
      </c>
      <c r="I6" s="5">
        <v>25</v>
      </c>
      <c r="J6" s="4">
        <v>2011</v>
      </c>
      <c r="K6" s="4">
        <v>2022</v>
      </c>
      <c r="L6" s="4">
        <f>K6-J6</f>
        <v>11</v>
      </c>
      <c r="M6" s="4">
        <v>60</v>
      </c>
      <c r="N6" s="6">
        <v>0.1</v>
      </c>
      <c r="O6" s="7">
        <f>(1-N6)/M6</f>
        <v>1.5000000000000001E-2</v>
      </c>
      <c r="P6" s="8">
        <v>1400</v>
      </c>
      <c r="Q6" s="8">
        <f>H6*P6</f>
        <v>4475660</v>
      </c>
      <c r="R6" s="8">
        <f>Q6*O6*L6</f>
        <v>738483.90000000014</v>
      </c>
      <c r="S6" s="8">
        <f>MAX(Q6-R6,0)</f>
        <v>3737176.0999999996</v>
      </c>
      <c r="T6" s="9">
        <v>0.1</v>
      </c>
      <c r="U6" s="8">
        <f>IF(S6&gt;N6*Q6,S6*(1-T6),Q6*N6)</f>
        <v>3363458.4899999998</v>
      </c>
      <c r="V6" s="13"/>
    </row>
    <row r="7" spans="3:22" ht="46.5" customHeight="1" x14ac:dyDescent="0.25">
      <c r="C7" s="3">
        <v>2</v>
      </c>
      <c r="D7" s="4" t="s">
        <v>23</v>
      </c>
      <c r="E7" s="4" t="s">
        <v>26</v>
      </c>
      <c r="F7" s="4" t="s">
        <v>20</v>
      </c>
      <c r="G7" s="5">
        <f t="shared" ref="G7:G12" si="0">H7/10.764</f>
        <v>296.99925678186548</v>
      </c>
      <c r="H7" s="5">
        <v>3196.9</v>
      </c>
      <c r="I7" s="5">
        <v>20</v>
      </c>
      <c r="J7" s="4">
        <v>2011</v>
      </c>
      <c r="K7" s="4">
        <v>2022</v>
      </c>
      <c r="L7" s="4">
        <f t="shared" ref="L7:L12" si="1">K7-J7</f>
        <v>11</v>
      </c>
      <c r="M7" s="4">
        <v>40</v>
      </c>
      <c r="N7" s="6">
        <v>0.05</v>
      </c>
      <c r="O7" s="7">
        <f t="shared" ref="O7:O12" si="2">(1-N7)/M7</f>
        <v>2.375E-2</v>
      </c>
      <c r="P7" s="8">
        <v>800</v>
      </c>
      <c r="Q7" s="8">
        <f t="shared" ref="Q7:Q12" si="3">H7*P7</f>
        <v>2557520</v>
      </c>
      <c r="R7" s="8">
        <f t="shared" ref="R7:R12" si="4">Q7*O7*L7</f>
        <v>668152.1</v>
      </c>
      <c r="S7" s="8">
        <f t="shared" ref="S7:S12" si="5">MAX(Q7-R7,0)</f>
        <v>1889367.9</v>
      </c>
      <c r="T7" s="9">
        <v>0.1</v>
      </c>
      <c r="U7" s="8">
        <f t="shared" ref="U7:U12" si="6">IF(S7&gt;N7*Q7,S7*(1-T7),Q7*N7)</f>
        <v>1700431.1099999999</v>
      </c>
      <c r="V7" s="13"/>
    </row>
    <row r="8" spans="3:22" ht="51.75" customHeight="1" x14ac:dyDescent="0.25">
      <c r="C8" s="3">
        <v>3</v>
      </c>
      <c r="D8" s="4" t="s">
        <v>23</v>
      </c>
      <c r="E8" s="4" t="s">
        <v>27</v>
      </c>
      <c r="F8" s="4" t="s">
        <v>30</v>
      </c>
      <c r="G8" s="5">
        <f t="shared" si="0"/>
        <v>355.79988851727984</v>
      </c>
      <c r="H8" s="5">
        <v>3829.83</v>
      </c>
      <c r="I8" s="5">
        <v>12</v>
      </c>
      <c r="J8" s="4">
        <v>2011</v>
      </c>
      <c r="K8" s="4">
        <v>2022</v>
      </c>
      <c r="L8" s="4">
        <f t="shared" si="1"/>
        <v>11</v>
      </c>
      <c r="M8" s="4">
        <v>60</v>
      </c>
      <c r="N8" s="6">
        <v>0.1</v>
      </c>
      <c r="O8" s="7">
        <f t="shared" si="2"/>
        <v>1.5000000000000001E-2</v>
      </c>
      <c r="P8" s="8">
        <v>1400</v>
      </c>
      <c r="Q8" s="8">
        <f t="shared" si="3"/>
        <v>5361762</v>
      </c>
      <c r="R8" s="8">
        <f t="shared" si="4"/>
        <v>884690.7300000001</v>
      </c>
      <c r="S8" s="8">
        <f t="shared" si="5"/>
        <v>4477071.2699999996</v>
      </c>
      <c r="T8" s="9">
        <v>0.1</v>
      </c>
      <c r="U8" s="8">
        <f t="shared" si="6"/>
        <v>4029364.1429999997</v>
      </c>
      <c r="V8" s="13"/>
    </row>
    <row r="9" spans="3:22" ht="48" customHeight="1" x14ac:dyDescent="0.25">
      <c r="C9" s="3">
        <v>4</v>
      </c>
      <c r="D9" s="4" t="s">
        <v>28</v>
      </c>
      <c r="E9" s="4" t="s">
        <v>24</v>
      </c>
      <c r="F9" s="4" t="s">
        <v>30</v>
      </c>
      <c r="G9" s="5">
        <f t="shared" si="0"/>
        <v>355.79988851727984</v>
      </c>
      <c r="H9" s="5">
        <v>3829.83</v>
      </c>
      <c r="I9" s="5">
        <v>12</v>
      </c>
      <c r="J9" s="4">
        <v>2011</v>
      </c>
      <c r="K9" s="4">
        <v>2022</v>
      </c>
      <c r="L9" s="4">
        <f t="shared" si="1"/>
        <v>11</v>
      </c>
      <c r="M9" s="4">
        <v>60</v>
      </c>
      <c r="N9" s="6">
        <v>0.1</v>
      </c>
      <c r="O9" s="7">
        <f t="shared" si="2"/>
        <v>1.5000000000000001E-2</v>
      </c>
      <c r="P9" s="8">
        <v>1400</v>
      </c>
      <c r="Q9" s="8">
        <f t="shared" si="3"/>
        <v>5361762</v>
      </c>
      <c r="R9" s="8">
        <f t="shared" si="4"/>
        <v>884690.7300000001</v>
      </c>
      <c r="S9" s="8">
        <f t="shared" si="5"/>
        <v>4477071.2699999996</v>
      </c>
      <c r="T9" s="9">
        <v>0.1</v>
      </c>
      <c r="U9" s="8">
        <f t="shared" si="6"/>
        <v>4029364.1429999997</v>
      </c>
      <c r="V9" s="13"/>
    </row>
    <row r="10" spans="3:22" ht="50.25" customHeight="1" x14ac:dyDescent="0.25">
      <c r="C10" s="3">
        <v>5</v>
      </c>
      <c r="D10" s="4" t="s">
        <v>29</v>
      </c>
      <c r="E10" s="4" t="s">
        <v>24</v>
      </c>
      <c r="F10" s="4" t="s">
        <v>30</v>
      </c>
      <c r="G10" s="5">
        <f t="shared" si="0"/>
        <v>332.9998141954664</v>
      </c>
      <c r="H10" s="5">
        <v>3584.41</v>
      </c>
      <c r="I10" s="5">
        <v>12</v>
      </c>
      <c r="J10" s="4">
        <v>2011</v>
      </c>
      <c r="K10" s="4">
        <v>2022</v>
      </c>
      <c r="L10" s="4">
        <f t="shared" si="1"/>
        <v>11</v>
      </c>
      <c r="M10" s="4">
        <v>60</v>
      </c>
      <c r="N10" s="6">
        <v>0.1</v>
      </c>
      <c r="O10" s="7">
        <f t="shared" si="2"/>
        <v>1.5000000000000001E-2</v>
      </c>
      <c r="P10" s="8">
        <v>1400</v>
      </c>
      <c r="Q10" s="8">
        <f t="shared" si="3"/>
        <v>5018174</v>
      </c>
      <c r="R10" s="8">
        <f t="shared" si="4"/>
        <v>827998.71</v>
      </c>
      <c r="S10" s="8">
        <f t="shared" si="5"/>
        <v>4190175.29</v>
      </c>
      <c r="T10" s="9">
        <v>0.1</v>
      </c>
      <c r="U10" s="8">
        <f t="shared" si="6"/>
        <v>3771157.7609999999</v>
      </c>
      <c r="V10" s="13"/>
    </row>
    <row r="11" spans="3:22" ht="42" customHeight="1" x14ac:dyDescent="0.25">
      <c r="C11" s="3">
        <v>6</v>
      </c>
      <c r="D11" s="4" t="s">
        <v>22</v>
      </c>
      <c r="E11" s="4" t="s">
        <v>31</v>
      </c>
      <c r="F11" s="4" t="s">
        <v>20</v>
      </c>
      <c r="G11" s="5">
        <f t="shared" si="0"/>
        <v>292.89947974730586</v>
      </c>
      <c r="H11" s="5">
        <v>3152.77</v>
      </c>
      <c r="I11" s="5">
        <v>35</v>
      </c>
      <c r="J11" s="4">
        <v>2011</v>
      </c>
      <c r="K11" s="4">
        <v>2022</v>
      </c>
      <c r="L11" s="4">
        <f t="shared" si="1"/>
        <v>11</v>
      </c>
      <c r="M11" s="4">
        <v>40</v>
      </c>
      <c r="N11" s="6">
        <v>0.05</v>
      </c>
      <c r="O11" s="7">
        <f t="shared" si="2"/>
        <v>2.375E-2</v>
      </c>
      <c r="P11" s="8">
        <v>1000</v>
      </c>
      <c r="Q11" s="8">
        <f t="shared" si="3"/>
        <v>3152770</v>
      </c>
      <c r="R11" s="8">
        <f t="shared" si="4"/>
        <v>823661.16250000009</v>
      </c>
      <c r="S11" s="8">
        <f t="shared" si="5"/>
        <v>2329108.8374999999</v>
      </c>
      <c r="T11" s="9">
        <v>0.1</v>
      </c>
      <c r="U11" s="8">
        <f t="shared" si="6"/>
        <v>2096197.9537499999</v>
      </c>
      <c r="V11" s="13"/>
    </row>
    <row r="12" spans="3:22" ht="50.25" customHeight="1" x14ac:dyDescent="0.25">
      <c r="C12" s="3">
        <v>7</v>
      </c>
      <c r="D12" s="4" t="s">
        <v>22</v>
      </c>
      <c r="E12" s="4" t="s">
        <v>32</v>
      </c>
      <c r="F12" s="4" t="s">
        <v>30</v>
      </c>
      <c r="G12" s="5">
        <f t="shared" si="0"/>
        <v>28.04998141954664</v>
      </c>
      <c r="H12" s="5">
        <v>301.93</v>
      </c>
      <c r="I12" s="5">
        <v>10</v>
      </c>
      <c r="J12" s="4">
        <v>2011</v>
      </c>
      <c r="K12" s="4">
        <v>2022</v>
      </c>
      <c r="L12" s="4">
        <f t="shared" si="1"/>
        <v>11</v>
      </c>
      <c r="M12" s="4">
        <v>60</v>
      </c>
      <c r="N12" s="6">
        <v>0.1</v>
      </c>
      <c r="O12" s="7">
        <f t="shared" si="2"/>
        <v>1.5000000000000001E-2</v>
      </c>
      <c r="P12" s="8">
        <v>1400</v>
      </c>
      <c r="Q12" s="8">
        <f t="shared" si="3"/>
        <v>422702</v>
      </c>
      <c r="R12" s="8">
        <f t="shared" si="4"/>
        <v>69745.83</v>
      </c>
      <c r="S12" s="8">
        <f t="shared" si="5"/>
        <v>352956.17</v>
      </c>
      <c r="T12" s="9">
        <v>0.1</v>
      </c>
      <c r="U12" s="8">
        <f t="shared" si="6"/>
        <v>317660.55300000001</v>
      </c>
      <c r="V12" s="13"/>
    </row>
    <row r="13" spans="3:22" x14ac:dyDescent="0.25">
      <c r="C13" s="16" t="s">
        <v>17</v>
      </c>
      <c r="D13" s="16"/>
      <c r="E13" s="16"/>
      <c r="F13" s="16"/>
      <c r="G13" s="18">
        <f>SUM(G6:G12)</f>
        <v>1959.5475659606095</v>
      </c>
      <c r="H13" s="18">
        <f>SUM(H6:H12)</f>
        <v>21092.570000000003</v>
      </c>
      <c r="I13" s="10"/>
      <c r="J13" s="16"/>
      <c r="K13" s="16"/>
      <c r="L13" s="16"/>
      <c r="M13" s="16"/>
      <c r="N13" s="16"/>
      <c r="O13" s="16"/>
      <c r="P13" s="16"/>
      <c r="Q13" s="11">
        <f>SUM(Q6:Q12)</f>
        <v>26350350</v>
      </c>
      <c r="R13" s="11"/>
      <c r="S13" s="11">
        <f>SUM(S6:S12)</f>
        <v>21452926.837499999</v>
      </c>
      <c r="T13" s="12"/>
      <c r="U13" s="11">
        <f>SUM(U6:U12)</f>
        <v>19307634.153749999</v>
      </c>
    </row>
    <row r="14" spans="3:22" x14ac:dyDescent="0.25">
      <c r="C14" s="17" t="s">
        <v>18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3:22" ht="14.25" customHeight="1" x14ac:dyDescent="0.25">
      <c r="C15" s="14" t="s">
        <v>21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3:22" ht="15" customHeight="1" x14ac:dyDescent="0.25">
      <c r="C16" s="14" t="s">
        <v>36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3:21" ht="15.75" customHeight="1" x14ac:dyDescent="0.25"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9" spans="3:21" x14ac:dyDescent="0.25">
      <c r="I19" s="19"/>
    </row>
  </sheetData>
  <mergeCells count="7">
    <mergeCell ref="C17:U17"/>
    <mergeCell ref="C4:U4"/>
    <mergeCell ref="C13:F13"/>
    <mergeCell ref="J13:P13"/>
    <mergeCell ref="C14:U14"/>
    <mergeCell ref="C15:U15"/>
    <mergeCell ref="C16:U1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Zaid Ebne Mairaz</dc:creator>
  <cp:lastModifiedBy>Aditya</cp:lastModifiedBy>
  <dcterms:created xsi:type="dcterms:W3CDTF">2022-02-28T10:47:10Z</dcterms:created>
  <dcterms:modified xsi:type="dcterms:W3CDTF">2022-03-24T09:13:13Z</dcterms:modified>
</cp:coreProperties>
</file>