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3\Desktop\uploads\Need to check\uploads\VIS(2021-22)-PL1075-917-1196\other_document\"/>
    </mc:Choice>
  </mc:AlternateContent>
  <bookViews>
    <workbookView showVerticalScroll="0" xWindow="0" yWindow="0" windowWidth="20490" windowHeight="7455"/>
  </bookViews>
  <sheets>
    <sheet name="buildiong" sheetId="1" r:id="rId1"/>
    <sheet name="Sheet3" sheetId="3" r:id="rId2"/>
    <sheet name="Land" sheetId="2" r:id="rId3"/>
  </sheets>
  <definedNames>
    <definedName name="_xlnm.Print_Area" localSheetId="0">buildiong!$B$1:$S$10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O17" i="1"/>
  <c r="N15" i="1"/>
  <c r="M15" i="1"/>
  <c r="K15" i="1"/>
  <c r="J5" i="1" l="1"/>
  <c r="M5" i="1"/>
  <c r="O5" i="1"/>
  <c r="P5" i="1" l="1"/>
  <c r="Q5" i="1" s="1"/>
  <c r="S5" i="1" s="1"/>
  <c r="O4" i="1" l="1"/>
  <c r="M4" i="1"/>
  <c r="F6" i="1"/>
  <c r="O6" i="1" l="1"/>
  <c r="J4" i="1"/>
  <c r="P4" i="1" l="1"/>
  <c r="Q4" i="1" s="1"/>
  <c r="Q6" i="1" l="1"/>
  <c r="S4" i="1"/>
  <c r="S6" i="1" s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<sst xmlns="http://schemas.openxmlformats.org/spreadsheetml/2006/main" count="30" uniqueCount="28">
  <si>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</si>
  <si>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</si>
  <si>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</si>
  <si>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</si>
  <si>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</si>
  <si>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</si>
  <si>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</si>
  <si>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</si>
  <si>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</si>
  <si>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1. All the details pertaing to the building area statement such as area, floor, etc has been taken from the site survey.</t>
  </si>
  <si>
    <t>First Floor</t>
  </si>
  <si>
    <t>Discounting Factor</t>
  </si>
  <si>
    <t>3. The valuation is done by considering the depreciated replacement cost approach.</t>
  </si>
  <si>
    <t>Remarks:</t>
  </si>
  <si>
    <t>Building 1</t>
  </si>
  <si>
    <t>RCC framed pillar beam column on RCC slab</t>
  </si>
  <si>
    <t>2. All the structure that has been taken in the area statemnet belonging to Mr. Sishpal Singh, Mr. Soban Singh and Mr. Ayush</t>
  </si>
  <si>
    <r>
      <t xml:space="preserve">Total Economical Life
</t>
    </r>
    <r>
      <rPr>
        <i/>
        <sz val="10"/>
        <rFont val="Calibri"/>
        <family val="2"/>
        <scheme val="minor"/>
      </rPr>
      <t>(in yrs.)</t>
    </r>
  </si>
  <si>
    <r>
      <t xml:space="preserve">Total Life Consumed 
</t>
    </r>
    <r>
      <rPr>
        <i/>
        <sz val="10"/>
        <rFont val="Calibri"/>
        <family val="2"/>
        <scheme val="minor"/>
      </rPr>
      <t>(in yrs.)</t>
    </r>
  </si>
  <si>
    <r>
      <t xml:space="preserve">Plinth Area  Rate 
</t>
    </r>
    <r>
      <rPr>
        <i/>
        <sz val="10"/>
        <rFont val="Calibri"/>
        <family val="2"/>
        <scheme val="minor"/>
      </rPr>
      <t>(in sq.ft)</t>
    </r>
  </si>
  <si>
    <t>Gross Replacement Value</t>
  </si>
  <si>
    <t>Depreciation</t>
  </si>
  <si>
    <t>Depreciated Value</t>
  </si>
  <si>
    <t>Depreciated Replacement Market Value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</si>
  <si>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</si>
  <si>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sq.ft)</t>
    </r>
  </si>
  <si>
    <t>BUILDING VALUATION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</si>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</sst>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0" fillId="0" borderId="0" xfId="3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1"/>
  <sheetViews>
    <sheetView tabSelected="1" zoomScale="85" zoomScaleNormal="85" zoomScaleSheetLayoutView="85" workbookViewId="0">
      <selection activeCell="U6" sqref="U6"/>
    </sheetView>
  </sheetViews>
  <sheetFormatPr defaultRowHeight="15" x14ac:dyDescent="0.25"/>
  <cols>
    <col min="1" max="1" width="7.85546875" customWidth="1"/>
    <col min="2" max="2" width="6.140625" bestFit="1" customWidth="1"/>
    <col min="3" max="3" width="13.140625" bestFit="1" customWidth="1"/>
    <col min="4" max="4" width="10.42578125" style="18" hidden="1" customWidth="1"/>
    <col min="5" max="5" width="23.140625" style="18" customWidth="1"/>
    <col min="6" max="6" width="7.7109375" bestFit="1" customWidth="1"/>
    <col min="7" max="7" width="7" bestFit="1" customWidth="1"/>
    <col min="8" max="8" width="11.28515625" customWidth="1"/>
    <col min="9" max="9" width="9" bestFit="1" customWidth="1"/>
    <col min="10" max="10" width="9.7109375" bestFit="1" customWidth="1"/>
    <col min="11" max="11" width="10.5703125" bestFit="1" customWidth="1"/>
    <col min="12" max="12" width="7.7109375" hidden="1" customWidth="1"/>
    <col min="13" max="13" width="11.85546875" customWidth="1"/>
    <col min="14" max="14" width="9.28515625" customWidth="1"/>
    <col min="15" max="15" width="12.28515625" customWidth="1"/>
    <col min="16" max="16" width="12.7109375" customWidth="1"/>
    <col min="17" max="17" width="13.42578125" bestFit="1" customWidth="1"/>
    <col min="18" max="18" width="10.85546875" hidden="1" customWidth="1"/>
    <col min="19" max="19" width="12.28515625" customWidth="1"/>
    <col min="20" max="20" width="17" bestFit="1" customWidth="1"/>
    <col min="21" max="22" width="14.28515625" bestFit="1" customWidth="1"/>
  </cols>
  <sheetData>
    <row r="2" spans="2:22" ht="15.75" customHeight="1" x14ac:dyDescent="0.25">
      <c r="B2" s="23" t="s">
        <v>26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2:22" s="15" customFormat="1" ht="57.75" x14ac:dyDescent="0.25">
      <c r="B3" s="13" t="s">
        <v>27</v>
      </c>
      <c r="C3" s="13" t="s">
        <v>0</v>
      </c>
      <c r="D3" s="14" t="s">
        <v>8</v>
      </c>
      <c r="E3" s="14" t="s">
        <v>4</v>
      </c>
      <c r="F3" s="14" t="s">
        <v>25</v>
      </c>
      <c r="G3" s="14" t="s">
        <v>24</v>
      </c>
      <c r="H3" s="14" t="s">
        <v>2</v>
      </c>
      <c r="I3" s="14" t="s">
        <v>3</v>
      </c>
      <c r="J3" s="14" t="s">
        <v>18</v>
      </c>
      <c r="K3" s="14" t="s">
        <v>17</v>
      </c>
      <c r="L3" s="14" t="s">
        <v>5</v>
      </c>
      <c r="M3" s="14" t="s">
        <v>7</v>
      </c>
      <c r="N3" s="14" t="s">
        <v>19</v>
      </c>
      <c r="O3" s="14" t="s">
        <v>20</v>
      </c>
      <c r="P3" s="14" t="s">
        <v>21</v>
      </c>
      <c r="Q3" s="14" t="s">
        <v>22</v>
      </c>
      <c r="R3" s="14" t="s">
        <v>11</v>
      </c>
      <c r="S3" s="14" t="s">
        <v>23</v>
      </c>
    </row>
    <row r="4" spans="2:22" ht="30" x14ac:dyDescent="0.25">
      <c r="B4" s="12">
        <v>1</v>
      </c>
      <c r="C4" s="2" t="s">
        <v>1</v>
      </c>
      <c r="D4" s="17" t="s">
        <v>14</v>
      </c>
      <c r="E4" s="17" t="s">
        <v>15</v>
      </c>
      <c r="F4" s="9">
        <v>1210</v>
      </c>
      <c r="G4" s="9">
        <v>11</v>
      </c>
      <c r="H4" s="2">
        <v>2014</v>
      </c>
      <c r="I4" s="2">
        <v>2022</v>
      </c>
      <c r="J4" s="2">
        <f>I4-H4</f>
        <v>8</v>
      </c>
      <c r="K4" s="2">
        <v>60</v>
      </c>
      <c r="L4" s="3">
        <v>0.1</v>
      </c>
      <c r="M4" s="5">
        <f>(1-L4)/K4</f>
        <v>1.5000000000000001E-2</v>
      </c>
      <c r="N4" s="6">
        <v>1500</v>
      </c>
      <c r="O4" s="6">
        <f>N4*F4</f>
        <v>1815000</v>
      </c>
      <c r="P4" s="6">
        <f t="shared" ref="P4:P5" si="0">O4*M4*J4</f>
        <v>217800.00000000003</v>
      </c>
      <c r="Q4" s="6">
        <f t="shared" ref="Q4:Q5" si="1">MAX(O4-P4,0)</f>
        <v>1597200</v>
      </c>
      <c r="R4" s="10">
        <v>0</v>
      </c>
      <c r="S4" s="6">
        <f t="shared" ref="S4:S5" si="2">IF(Q4&gt;L4*O4,Q4*(1-R4),O4*L4)</f>
        <v>1597200</v>
      </c>
      <c r="T4" s="11"/>
      <c r="U4" s="1"/>
      <c r="V4" s="1"/>
    </row>
    <row r="5" spans="2:22" ht="30" x14ac:dyDescent="0.25">
      <c r="B5" s="12">
        <v>2</v>
      </c>
      <c r="C5" s="2" t="s">
        <v>10</v>
      </c>
      <c r="D5" s="17" t="s">
        <v>14</v>
      </c>
      <c r="E5" s="17" t="s">
        <v>15</v>
      </c>
      <c r="F5" s="9">
        <v>1210</v>
      </c>
      <c r="G5" s="9">
        <v>11</v>
      </c>
      <c r="H5" s="2">
        <v>2014</v>
      </c>
      <c r="I5" s="2">
        <v>2022</v>
      </c>
      <c r="J5" s="2">
        <f t="shared" ref="J5" si="3">I5-H5</f>
        <v>8</v>
      </c>
      <c r="K5" s="2">
        <v>60</v>
      </c>
      <c r="L5" s="3">
        <v>0.1</v>
      </c>
      <c r="M5" s="5">
        <f t="shared" ref="M5" si="4">(1-L5)/K5</f>
        <v>1.5000000000000001E-2</v>
      </c>
      <c r="N5" s="6">
        <v>1500</v>
      </c>
      <c r="O5" s="6">
        <f t="shared" ref="O5" si="5">N5*F5</f>
        <v>1815000</v>
      </c>
      <c r="P5" s="6">
        <f t="shared" si="0"/>
        <v>217800.00000000003</v>
      </c>
      <c r="Q5" s="6">
        <f t="shared" si="1"/>
        <v>1597200</v>
      </c>
      <c r="R5" s="10">
        <v>0</v>
      </c>
      <c r="S5" s="6">
        <f t="shared" si="2"/>
        <v>1597200</v>
      </c>
      <c r="T5" s="11"/>
    </row>
    <row r="6" spans="2:22" x14ac:dyDescent="0.25">
      <c r="B6" s="26" t="s">
        <v>6</v>
      </c>
      <c r="C6" s="26"/>
      <c r="D6" s="26"/>
      <c r="E6" s="26"/>
      <c r="F6" s="16">
        <f>SUM(F4:F5)</f>
        <v>2420</v>
      </c>
      <c r="G6" s="29"/>
      <c r="H6" s="30"/>
      <c r="I6" s="30"/>
      <c r="J6" s="30"/>
      <c r="K6" s="30"/>
      <c r="L6" s="30"/>
      <c r="M6" s="30"/>
      <c r="N6" s="31"/>
      <c r="O6" s="7">
        <f>SUM(O4:O5)</f>
        <v>3630000</v>
      </c>
      <c r="P6" s="7"/>
      <c r="Q6" s="7">
        <f>SUM(Q4:Q5)</f>
        <v>3194400</v>
      </c>
      <c r="R6" s="7"/>
      <c r="S6" s="7">
        <f>SUM(S4:S5)</f>
        <v>3194400</v>
      </c>
      <c r="T6" s="11"/>
      <c r="U6">
        <f>F6/10.764</f>
        <v>224.82348569305091</v>
      </c>
    </row>
    <row r="7" spans="2:22" x14ac:dyDescent="0.25">
      <c r="B7" s="28" t="s">
        <v>13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11"/>
    </row>
    <row r="8" spans="2:22" x14ac:dyDescent="0.25">
      <c r="B8" s="22" t="s">
        <v>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/>
    </row>
    <row r="9" spans="2:22" x14ac:dyDescent="0.25">
      <c r="B9" s="27" t="s">
        <v>16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/>
    </row>
    <row r="10" spans="2:22" x14ac:dyDescent="0.25">
      <c r="B10" s="22" t="s">
        <v>12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/>
    </row>
    <row r="11" spans="2:22" x14ac:dyDescent="0.25">
      <c r="T11" s="11"/>
    </row>
    <row r="12" spans="2:22" x14ac:dyDescent="0.25">
      <c r="T12" s="11"/>
    </row>
    <row r="13" spans="2:22" x14ac:dyDescent="0.25">
      <c r="T13" s="11"/>
    </row>
    <row r="14" spans="2:22" x14ac:dyDescent="0.25">
      <c r="T14" s="11"/>
    </row>
    <row r="15" spans="2:22" x14ac:dyDescent="0.25">
      <c r="I15">
        <v>36.5</v>
      </c>
      <c r="J15">
        <v>60</v>
      </c>
      <c r="K15">
        <f>I15*J15</f>
        <v>2190</v>
      </c>
      <c r="L15">
        <v>10.763999999999999</v>
      </c>
      <c r="M15" s="32">
        <f>K15/L15</f>
        <v>203.45596432552955</v>
      </c>
      <c r="N15">
        <f>K15/9</f>
        <v>243.33333333333334</v>
      </c>
      <c r="T15" s="11"/>
    </row>
    <row r="16" spans="2:22" x14ac:dyDescent="0.25">
      <c r="T16" s="11"/>
    </row>
    <row r="17" spans="14:22" x14ac:dyDescent="0.25">
      <c r="N17">
        <v>2420</v>
      </c>
      <c r="O17">
        <f>N17/10.764</f>
        <v>224.82348569305091</v>
      </c>
      <c r="T17" s="11"/>
    </row>
    <row r="18" spans="14:22" x14ac:dyDescent="0.25">
      <c r="T18" s="11"/>
    </row>
    <row r="19" spans="14:22" x14ac:dyDescent="0.25">
      <c r="T19" s="11"/>
    </row>
    <row r="20" spans="14:22" x14ac:dyDescent="0.25">
      <c r="T20" s="11"/>
    </row>
    <row r="22" spans="14:22" x14ac:dyDescent="0.25">
      <c r="T22" s="8"/>
      <c r="U22" s="4"/>
      <c r="V22" s="4"/>
    </row>
    <row r="31" spans="14:22" ht="15" customHeight="1" x14ac:dyDescent="0.25"/>
  </sheetData>
  <mergeCells count="7">
    <mergeCell ref="B10:S10"/>
    <mergeCell ref="B2:S2"/>
    <mergeCell ref="B6:E6"/>
    <mergeCell ref="B8:S8"/>
    <mergeCell ref="B9:S9"/>
    <mergeCell ref="B7:S7"/>
    <mergeCell ref="G6:N6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20"/>
      <c r="C5" s="20"/>
      <c r="D5" s="20"/>
      <c r="E5" s="21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29"/>
      <c r="C9" s="30"/>
      <c r="D9" s="31"/>
      <c r="E9" s="19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Inderjeet  Rathi</cp:lastModifiedBy>
  <cp:lastPrinted>2022-01-07T08:12:53Z</cp:lastPrinted>
  <dcterms:created xsi:type="dcterms:W3CDTF">2021-09-16T11:33:35Z</dcterms:created>
  <dcterms:modified xsi:type="dcterms:W3CDTF">2022-03-24T10:49:04Z</dcterms:modified>
</cp:coreProperties>
</file>