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itya\PL139-Q31-169-202\"/>
    </mc:Choice>
  </mc:AlternateContent>
  <bookViews>
    <workbookView xWindow="0" yWindow="0" windowWidth="20490" windowHeight="7365"/>
  </bookViews>
  <sheets>
    <sheet name="Building Sheet" sheetId="1" r:id="rId1"/>
    <sheet name="Sheet4" sheetId="5" r:id="rId2"/>
  </sheets>
  <calcPr calcId="152511"/>
</workbook>
</file>

<file path=xl/calcChain.xml><?xml version="1.0" encoding="utf-8"?>
<calcChain xmlns="http://schemas.openxmlformats.org/spreadsheetml/2006/main">
  <c r="S12" i="1" l="1"/>
  <c r="T7" i="1"/>
  <c r="T6" i="1"/>
  <c r="T5" i="1"/>
  <c r="P12" i="1"/>
  <c r="P11" i="1"/>
  <c r="P10" i="1"/>
  <c r="P5" i="1"/>
  <c r="P6" i="1" s="1"/>
  <c r="R31" i="1" l="1"/>
  <c r="P31" i="1"/>
  <c r="R6" i="1"/>
  <c r="K6" i="1" l="1"/>
  <c r="M6" i="1" s="1"/>
  <c r="K5" i="1" l="1"/>
  <c r="J7" i="1"/>
  <c r="K7" i="1" l="1"/>
  <c r="M5" i="1"/>
  <c r="M7" i="1" s="1"/>
</calcChain>
</file>

<file path=xl/sharedStrings.xml><?xml version="1.0" encoding="utf-8"?>
<sst xmlns="http://schemas.openxmlformats.org/spreadsheetml/2006/main" count="26" uniqueCount="25">
  <si>
    <t>Block Name</t>
  </si>
  <si>
    <t>Total Slabs/ Floors</t>
  </si>
  <si>
    <t>Year of construction</t>
  </si>
  <si>
    <t>Structure condition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</si>
  <si>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</si>
  <si>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</si>
  <si>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</si>
  <si>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</si>
  <si>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</si>
  <si>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</si>
  <si>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</si>
  <si>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>Average</t>
  </si>
  <si>
    <t xml:space="preserve">Rate Adopted 
(per sq. ft) 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</si>
  <si>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</si>
  <si>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</si>
  <si>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</si>
  <si>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</si>
  <si>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>Admin building + Panel Room</t>
  </si>
  <si>
    <t xml:space="preserve">G + 2 </t>
  </si>
  <si>
    <t xml:space="preserve">Prodcution &amp; Storage Area </t>
  </si>
  <si>
    <t>Height (in sq. ft.)</t>
  </si>
  <si>
    <t>Tin shed roof mounted on RCC wall</t>
  </si>
  <si>
    <t>1. All the buildings are located at Plot No. -165 Phase I, ELDECO SIDCUL Industrial Park, Sitarganj, Dist - Uddham Singh Nagar</t>
  </si>
  <si>
    <t>2. All the civil structure data are taken as per site measurement only</t>
  </si>
  <si>
    <t>M/S. Speciality Industrial Polymer &amp; Coatings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</si>
</sst>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164" fontId="1" fillId="0" borderId="1" xfId="2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zoomScale="85" zoomScaleNormal="85" workbookViewId="0">
      <selection activeCell="N7" sqref="N7"/>
    </sheetView>
  </sheetViews>
  <sheetFormatPr defaultRowHeight="15" x14ac:dyDescent="0.25"/>
  <cols>
    <col min="2" max="2" width="8.140625" style="2" bestFit="1" customWidth="1"/>
    <col min="3" max="3" width="25" style="6" customWidth="1"/>
    <col min="4" max="5" width="6.140625" style="1" customWidth="1"/>
    <col min="6" max="6" width="7.140625" style="1" customWidth="1"/>
    <col min="7" max="7" width="7.42578125" style="1" customWidth="1"/>
    <col min="8" max="8" width="44.7109375" style="5" customWidth="1"/>
    <col min="9" max="9" width="12" style="1" customWidth="1"/>
    <col min="10" max="10" width="10" style="1" customWidth="1"/>
    <col min="11" max="11" width="12.42578125" style="1" bestFit="1" customWidth="1"/>
    <col min="12" max="12" width="13.28515625" bestFit="1" customWidth="1"/>
    <col min="13" max="13" width="15.42578125" bestFit="1" customWidth="1"/>
  </cols>
  <sheetData>
    <row r="2" spans="2:20" ht="21.75" customHeight="1" x14ac:dyDescent="0.25">
      <c r="B2" s="20" t="s">
        <v>24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2:20" ht="30" x14ac:dyDescent="0.25">
      <c r="B3" s="10" t="s">
        <v>5</v>
      </c>
      <c r="C3" s="13" t="s">
        <v>0</v>
      </c>
      <c r="D3" s="10" t="s">
        <v>1</v>
      </c>
      <c r="E3" s="10" t="s">
        <v>10</v>
      </c>
      <c r="F3" s="10" t="s">
        <v>20</v>
      </c>
      <c r="G3" s="10" t="s">
        <v>2</v>
      </c>
      <c r="H3" s="10" t="s">
        <v>6</v>
      </c>
      <c r="I3" s="10" t="s">
        <v>3</v>
      </c>
      <c r="J3" s="10" t="s">
        <v>7</v>
      </c>
      <c r="K3" s="10" t="s">
        <v>8</v>
      </c>
      <c r="L3" s="10" t="s">
        <v>12</v>
      </c>
      <c r="M3" s="10" t="s">
        <v>13</v>
      </c>
    </row>
    <row r="4" spans="2:20" ht="15" customHeight="1" x14ac:dyDescent="0.25">
      <c r="B4" s="21" t="s">
        <v>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2:20" ht="39" customHeight="1" x14ac:dyDescent="0.25">
      <c r="B5" s="3">
        <v>1</v>
      </c>
      <c r="C5" s="9" t="s">
        <v>17</v>
      </c>
      <c r="D5" s="4">
        <v>2</v>
      </c>
      <c r="E5" s="7" t="s">
        <v>18</v>
      </c>
      <c r="F5" s="7">
        <v>12</v>
      </c>
      <c r="G5" s="3">
        <v>2008</v>
      </c>
      <c r="H5" s="8" t="s">
        <v>4</v>
      </c>
      <c r="I5" s="3" t="s">
        <v>11</v>
      </c>
      <c r="J5" s="12">
        <v>509.75</v>
      </c>
      <c r="K5" s="11">
        <f>10.7642*J5</f>
        <v>5487.0509500000007</v>
      </c>
      <c r="L5" s="15">
        <v>1000</v>
      </c>
      <c r="M5" s="15">
        <f>L5*K5</f>
        <v>5487050.9500000011</v>
      </c>
      <c r="P5">
        <f>(1-5%)/60</f>
        <v>1.5833333333333331E-2</v>
      </c>
      <c r="T5">
        <f>(1-5%)/60</f>
        <v>1.5833333333333331E-2</v>
      </c>
    </row>
    <row r="6" spans="2:20" ht="42.75" customHeight="1" x14ac:dyDescent="0.25">
      <c r="B6" s="3">
        <v>2</v>
      </c>
      <c r="C6" s="9" t="s">
        <v>19</v>
      </c>
      <c r="D6" s="4">
        <v>1</v>
      </c>
      <c r="E6" s="7">
        <v>1</v>
      </c>
      <c r="F6" s="7">
        <v>50</v>
      </c>
      <c r="G6" s="3">
        <v>2008</v>
      </c>
      <c r="H6" s="8" t="s">
        <v>21</v>
      </c>
      <c r="I6" s="3" t="s">
        <v>11</v>
      </c>
      <c r="J6" s="12">
        <v>764.67</v>
      </c>
      <c r="K6" s="11">
        <f t="shared" ref="K6" si="0">10.7642*J6</f>
        <v>8231.0608140000004</v>
      </c>
      <c r="L6" s="15">
        <v>750</v>
      </c>
      <c r="M6" s="15">
        <f t="shared" ref="M6" si="1">L6*K6</f>
        <v>6173295.6105000004</v>
      </c>
      <c r="P6">
        <f>1400*P5*12</f>
        <v>266</v>
      </c>
      <c r="R6">
        <f>(1-5%)/40</f>
        <v>2.375E-2</v>
      </c>
      <c r="T6">
        <f>1400*T5*5</f>
        <v>110.83333333333331</v>
      </c>
    </row>
    <row r="7" spans="2:20" ht="36" customHeight="1" x14ac:dyDescent="0.25">
      <c r="B7" s="16"/>
      <c r="C7" s="9"/>
      <c r="D7" s="7"/>
      <c r="E7" s="7"/>
      <c r="F7" s="7"/>
      <c r="G7" s="7"/>
      <c r="H7" s="18" t="s">
        <v>14</v>
      </c>
      <c r="I7" s="7"/>
      <c r="J7" s="12">
        <f>SUM(J5:J6)</f>
        <v>1274.42</v>
      </c>
      <c r="K7" s="12">
        <f>SUM(K5:K6)</f>
        <v>13718.111764000001</v>
      </c>
      <c r="L7" s="14"/>
      <c r="M7" s="17">
        <f>SUM(M5:M6)</f>
        <v>11660346.560500002</v>
      </c>
      <c r="T7">
        <f>1400-T6</f>
        <v>1289.1666666666667</v>
      </c>
    </row>
    <row r="8" spans="2:20" ht="33.75" customHeight="1" x14ac:dyDescent="0.25">
      <c r="B8" s="22" t="s">
        <v>15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2:20" x14ac:dyDescent="0.25">
      <c r="B9" s="24" t="s">
        <v>22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2:20" x14ac:dyDescent="0.25">
      <c r="B10" s="19" t="s">
        <v>23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P10">
        <f>(1-5%)/40</f>
        <v>2.375E-2</v>
      </c>
    </row>
    <row r="11" spans="2:20" x14ac:dyDescent="0.25">
      <c r="B11" s="24" t="s">
        <v>16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P11">
        <f>900*P10*12</f>
        <v>256.5</v>
      </c>
    </row>
    <row r="12" spans="2:20" ht="33.75" customHeight="1" x14ac:dyDescent="0.25">
      <c r="P12">
        <f>900-P11</f>
        <v>643.5</v>
      </c>
      <c r="S12">
        <f>1300*3000</f>
        <v>3900000</v>
      </c>
    </row>
    <row r="13" spans="2:20" ht="41.25" customHeight="1" x14ac:dyDescent="0.25">
      <c r="H13" s="8"/>
    </row>
    <row r="14" spans="2:20" ht="42" customHeight="1" x14ac:dyDescent="0.25"/>
    <row r="15" spans="2:20" ht="39" customHeight="1" x14ac:dyDescent="0.25"/>
    <row r="16" spans="2:20" ht="33" customHeight="1" x14ac:dyDescent="0.25"/>
    <row r="17" spans="16:18" ht="36.75" customHeight="1" x14ac:dyDescent="0.25"/>
    <row r="18" spans="16:18" ht="44.25" customHeight="1" x14ac:dyDescent="0.25"/>
    <row r="19" spans="16:18" ht="41.25" customHeight="1" x14ac:dyDescent="0.25"/>
    <row r="20" spans="16:18" ht="38.25" customHeight="1" x14ac:dyDescent="0.25"/>
    <row r="21" spans="16:18" ht="39.75" customHeight="1" x14ac:dyDescent="0.25"/>
    <row r="22" spans="16:18" ht="31.5" customHeight="1" x14ac:dyDescent="0.25"/>
    <row r="23" spans="16:18" ht="36.75" customHeight="1" x14ac:dyDescent="0.25"/>
    <row r="24" spans="16:18" ht="39.75" customHeight="1" x14ac:dyDescent="0.25"/>
    <row r="25" spans="16:18" ht="33.75" customHeight="1" x14ac:dyDescent="0.25"/>
    <row r="26" spans="16:18" ht="33.75" customHeight="1" x14ac:dyDescent="0.25"/>
    <row r="27" spans="16:18" ht="39.75" customHeight="1" x14ac:dyDescent="0.25"/>
    <row r="28" spans="16:18" ht="42.75" customHeight="1" x14ac:dyDescent="0.25"/>
    <row r="29" spans="16:18" ht="38.25" customHeight="1" x14ac:dyDescent="0.25"/>
    <row r="30" spans="16:18" ht="33.75" customHeight="1" x14ac:dyDescent="0.25"/>
    <row r="31" spans="16:18" ht="27.75" customHeight="1" x14ac:dyDescent="0.25">
      <c r="P31" t="e">
        <f>800*#REF!*25</f>
        <v>#REF!</v>
      </c>
      <c r="R31" t="e">
        <f>1400*#REF!*25</f>
        <v>#REF!</v>
      </c>
    </row>
    <row r="32" spans="16:18" ht="39.75" customHeight="1" x14ac:dyDescent="0.25"/>
    <row r="33" ht="27" customHeight="1" x14ac:dyDescent="0.25"/>
    <row r="34" ht="32.25" customHeight="1" x14ac:dyDescent="0.25"/>
  </sheetData>
  <mergeCells count="4">
    <mergeCell ref="B10:M10"/>
    <mergeCell ref="B2:M2"/>
    <mergeCell ref="B4:M4"/>
    <mergeCell ref="B8:M8"/>
  </mergeCells>
  <dataValidations disablePrompts="1" count="2">
    <dataValidation type="list" allowBlank="1" showInputMessage="1" showErrorMessage="1" sqref="I5:I6">
      <formula1>"Very Good, Good, Average, Poor, Ordinary with wreckages in the structure"</formula1>
    </dataValidation>
    <dataValidation type="list" allowBlank="1" showInputMessage="1" showErrorMessage="1" sqref="H5 H13">
      <formula1>$M$3:$M$6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Gaurav Sharma</cp:lastModifiedBy>
  <dcterms:created xsi:type="dcterms:W3CDTF">2016-02-17T05:50:56Z</dcterms:created>
  <dcterms:modified xsi:type="dcterms:W3CDTF">2021-08-05T13:25:52Z</dcterms:modified>
</cp:coreProperties>
</file>