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0" windowWidth="20490" windowHeight="7650"/>
  </bookViews>
  <sheets>
    <sheet name="Building-Plant" sheetId="3" r:id="rId1"/>
    <sheet name="SAP " sheetId="1"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s>
  <definedNames>
    <definedName name="\0">#REF!</definedName>
    <definedName name="\1">#REF!</definedName>
    <definedName name="\A" localSheetId="0">#REF!</definedName>
    <definedName name="\A">#REF!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#REF!</definedName>
    <definedName name="\J" localSheetId="0">#REF!</definedName>
    <definedName name="\J">#REF!</definedName>
    <definedName name="\k">#REF!</definedName>
    <definedName name="\M" localSheetId="0">#REF!</definedName>
    <definedName name="\M">#REF!</definedName>
    <definedName name="\N" localSheetId="0">#REF!</definedName>
    <definedName name="\N">#REF!</definedName>
    <definedName name="\new">[1]RUPEE!$B$1</definedName>
    <definedName name="\P" localSheetId="0">[2]BAL.SHEET!#REF!</definedName>
    <definedName name="\P">[2]BAL.SHEET!#REF!</definedName>
    <definedName name="\Q" localSheetId="0">#REF!</definedName>
    <definedName name="\Q">#REF!</definedName>
    <definedName name="\R" localSheetId="0">#REF!</definedName>
    <definedName name="\R">#REF!</definedName>
    <definedName name="\rt" localSheetId="0" hidden="1">{#N/A,#N/A,FALSE,"A"}</definedName>
    <definedName name="\rt" hidden="1">{#N/A,#N/A,FALSE,"A"}</definedName>
    <definedName name="\S" localSheetId="0">[2]BAL.SHEET!#REF!</definedName>
    <definedName name="\S">[2]BAL.SHEET!#REF!</definedName>
    <definedName name="\T" localSheetId="0">#REF!</definedName>
    <definedName name="\T">#REF!</definedName>
    <definedName name="\U">#REF!</definedName>
    <definedName name="\V" localSheetId="0">#REF!</definedName>
    <definedName name="\V">#REF!</definedName>
    <definedName name="\w">#REF!</definedName>
    <definedName name="\X" localSheetId="0">#REF!</definedName>
    <definedName name="\X">#REF!</definedName>
    <definedName name="\y">#REF!</definedName>
    <definedName name="\Z" localSheetId="0">#REF!</definedName>
    <definedName name="\Z">#REF!</definedName>
    <definedName name="_?" localSheetId="0">#REF!</definedName>
    <definedName name="_?">#REF!</definedName>
    <definedName name="_??">[3]SALE!$A$7:$X$161</definedName>
    <definedName name="_???" localSheetId="0">'[4]????(?????)'!#REF!</definedName>
    <definedName name="_???">'[4]????(?????)'!#REF!</definedName>
    <definedName name="_????" localSheetId="0">#REF!</definedName>
    <definedName name="_????">#REF!</definedName>
    <definedName name="_?????????" localSheetId="0">#REF!</definedName>
    <definedName name="_?????????">#REF!</definedName>
    <definedName name="_??_???" localSheetId="0">#REF!</definedName>
    <definedName name="_??_???">#REF!</definedName>
    <definedName name="_?_??" localSheetId="0">#REF!</definedName>
    <definedName name="_?_??">#REF!</definedName>
    <definedName name="__?" localSheetId="0">#REF!</definedName>
    <definedName name="__?">#REF!</definedName>
    <definedName name="__??">[3]SALE!$A$7:$X$161</definedName>
    <definedName name="__???" localSheetId="0">'[4]????(?????)'!#REF!</definedName>
    <definedName name="__???">'[4]????(?????)'!#REF!</definedName>
    <definedName name="__????" localSheetId="0">#REF!</definedName>
    <definedName name="__????">#REF!</definedName>
    <definedName name="__?????????" localSheetId="0">#REF!</definedName>
    <definedName name="__?????????">#REF!</definedName>
    <definedName name="__??_???" localSheetId="0">#REF!</definedName>
    <definedName name="__??_???">#REF!</definedName>
    <definedName name="__?_??" localSheetId="0">#REF!</definedName>
    <definedName name="__?_??">#REF!</definedName>
    <definedName name="___?" localSheetId="0">#REF!</definedName>
    <definedName name="___?">#REF!</definedName>
    <definedName name="___??">[3]SALE!$A$7:$X$161</definedName>
    <definedName name="___???" localSheetId="0">'[4]????(?????)'!#REF!</definedName>
    <definedName name="___???">'[4]????(?????)'!#REF!</definedName>
    <definedName name="___????" localSheetId="0">#REF!</definedName>
    <definedName name="___????">#REF!</definedName>
    <definedName name="___?????????" localSheetId="0">#REF!</definedName>
    <definedName name="___?????????">#REF!</definedName>
    <definedName name="___??_???" localSheetId="0">#REF!</definedName>
    <definedName name="___??_???">#REF!</definedName>
    <definedName name="___?_??" localSheetId="0">#REF!</definedName>
    <definedName name="___?_??">#REF!</definedName>
    <definedName name="____?" localSheetId="0">#REF!</definedName>
    <definedName name="____?">#REF!</definedName>
    <definedName name="____??">[3]SALE!$A$7:$X$161</definedName>
    <definedName name="____???" localSheetId="0">'[4]????(?????)'!#REF!</definedName>
    <definedName name="____???">'[4]????(?????)'!#REF!</definedName>
    <definedName name="____????" localSheetId="0">#REF!</definedName>
    <definedName name="____????">#REF!</definedName>
    <definedName name="____?????????" localSheetId="0">#REF!</definedName>
    <definedName name="____?????????">#REF!</definedName>
    <definedName name="____??_???" localSheetId="0">#REF!</definedName>
    <definedName name="____??_???">#REF!</definedName>
    <definedName name="____?_??" localSheetId="0">#REF!</definedName>
    <definedName name="____?_??">#REF!</definedName>
    <definedName name="_____?" localSheetId="0">#REF!</definedName>
    <definedName name="_____?">#REF!</definedName>
    <definedName name="_____??">[3]SALE!$A$7:$X$161</definedName>
    <definedName name="_____???" localSheetId="0">'[4]????(?????)'!#REF!</definedName>
    <definedName name="_____???">'[4]????(?????)'!#REF!</definedName>
    <definedName name="_____????" localSheetId="0">#REF!</definedName>
    <definedName name="_____????">#REF!</definedName>
    <definedName name="_____?????????" localSheetId="0">#REF!</definedName>
    <definedName name="_____?????????">#REF!</definedName>
    <definedName name="_____??_???" localSheetId="0">#REF!</definedName>
    <definedName name="_____??_???">#REF!</definedName>
    <definedName name="_____?_??" localSheetId="0">#REF!</definedName>
    <definedName name="_____?_??">#REF!</definedName>
    <definedName name="______?" localSheetId="0">#REF!</definedName>
    <definedName name="______?">#REF!</definedName>
    <definedName name="______??">[3]SALE!$A$7:$X$161</definedName>
    <definedName name="______???" localSheetId="0">'[5]????(?????)'!#REF!</definedName>
    <definedName name="______???">'[5]????(?????)'!#REF!</definedName>
    <definedName name="______????" localSheetId="0">#REF!</definedName>
    <definedName name="______????">#REF!</definedName>
    <definedName name="______?????????" localSheetId="0">#REF!</definedName>
    <definedName name="______?????????">#REF!</definedName>
    <definedName name="______??_???" localSheetId="0">#REF!</definedName>
    <definedName name="______??_???">#REF!</definedName>
    <definedName name="______?_??" localSheetId="0">#REF!</definedName>
    <definedName name="______?_??">#REF!</definedName>
    <definedName name="_______?" localSheetId="0">#REF!</definedName>
    <definedName name="_______?">#REF!</definedName>
    <definedName name="_______??">[3]SALE!$A$7:$X$161</definedName>
    <definedName name="_______???" localSheetId="0">'[4]????(?????)'!#REF!</definedName>
    <definedName name="_______???">'[4]????(?????)'!#REF!</definedName>
    <definedName name="_______????" localSheetId="0">#REF!</definedName>
    <definedName name="_______????">#REF!</definedName>
    <definedName name="_______?????????" localSheetId="0">#REF!</definedName>
    <definedName name="_______?????????">#REF!</definedName>
    <definedName name="_______??_???" localSheetId="0">#REF!</definedName>
    <definedName name="_______??_???">#REF!</definedName>
    <definedName name="_______?_??" localSheetId="0">#REF!</definedName>
    <definedName name="_______?_??">#REF!</definedName>
    <definedName name="________?" localSheetId="0">#REF!</definedName>
    <definedName name="________?">#REF!</definedName>
    <definedName name="________??">[3]SALE!$A$7:$X$161</definedName>
    <definedName name="________???" localSheetId="0">'[4]????(?????)'!#REF!</definedName>
    <definedName name="________???">'[4]????(?????)'!#REF!</definedName>
    <definedName name="________????" localSheetId="0">#REF!</definedName>
    <definedName name="________????">#REF!</definedName>
    <definedName name="________?????????" localSheetId="0">#REF!</definedName>
    <definedName name="________?????????">#REF!</definedName>
    <definedName name="________??_???" localSheetId="0">#REF!</definedName>
    <definedName name="________??_???">#REF!</definedName>
    <definedName name="________?_??" localSheetId="0">#REF!</definedName>
    <definedName name="________?_??">#REF!</definedName>
    <definedName name="_________?" localSheetId="0">#REF!</definedName>
    <definedName name="_________?">#REF!</definedName>
    <definedName name="_________??">[3]SALE!$A$7:$X$161</definedName>
    <definedName name="_________???" localSheetId="0">'[4]????(?????)'!#REF!</definedName>
    <definedName name="_________???">'[4]????(?????)'!#REF!</definedName>
    <definedName name="_________????" localSheetId="0">#REF!</definedName>
    <definedName name="_________????">#REF!</definedName>
    <definedName name="_________?????????" localSheetId="0">#REF!</definedName>
    <definedName name="_________?????????">#REF!</definedName>
    <definedName name="_________??_???" localSheetId="0">#REF!</definedName>
    <definedName name="_________??_???">#REF!</definedName>
    <definedName name="_________?_??" localSheetId="0">#REF!</definedName>
    <definedName name="_________?_??">#REF!</definedName>
    <definedName name="__________?" localSheetId="0">#REF!</definedName>
    <definedName name="__________?">#REF!</definedName>
    <definedName name="__________??">[3]SALE!$A$7:$X$161</definedName>
    <definedName name="__________???" localSheetId="0">'[4]????(?????)'!#REF!</definedName>
    <definedName name="__________???">'[4]????(?????)'!#REF!</definedName>
    <definedName name="__________????" localSheetId="0">#REF!</definedName>
    <definedName name="__________????">#REF!</definedName>
    <definedName name="__________?????????" localSheetId="0">#REF!</definedName>
    <definedName name="__________?????????">#REF!</definedName>
    <definedName name="__________??_???" localSheetId="0">#REF!</definedName>
    <definedName name="__________??_???">#REF!</definedName>
    <definedName name="__________?_??" localSheetId="0">#REF!</definedName>
    <definedName name="__________?_??">#REF!</definedName>
    <definedName name="___________?" localSheetId="0">#REF!</definedName>
    <definedName name="___________?">#REF!</definedName>
    <definedName name="___________??">[3]SALE!$A$7:$X$161</definedName>
    <definedName name="___________???" localSheetId="0">'[4]????(?????)'!#REF!</definedName>
    <definedName name="___________???">'[4]????(?????)'!#REF!</definedName>
    <definedName name="___________????" localSheetId="0">#REF!</definedName>
    <definedName name="___________????">#REF!</definedName>
    <definedName name="___________?????????" localSheetId="0">#REF!</definedName>
    <definedName name="___________?????????">#REF!</definedName>
    <definedName name="___________??_???" localSheetId="0">#REF!</definedName>
    <definedName name="___________??_???">#REF!</definedName>
    <definedName name="___________?_??" localSheetId="0">#REF!</definedName>
    <definedName name="___________?_??">#REF!</definedName>
    <definedName name="____________AMT13300">#N/A</definedName>
    <definedName name="____________AMT13502">#N/A</definedName>
    <definedName name="____________AMT41301">#N/A</definedName>
    <definedName name="____________AMT85116">#N/A</definedName>
    <definedName name="____________AMT85125">#N/A</definedName>
    <definedName name="____________AMT86106">#N/A</definedName>
    <definedName name="____________aug98" localSheetId="0">#REF!</definedName>
    <definedName name="____________aug98">#REF!</definedName>
    <definedName name="____________bud9899" localSheetId="0">#REF!</definedName>
    <definedName name="____________bud9899">#REF!</definedName>
    <definedName name="____________dec2000" localSheetId="0">#REF!</definedName>
    <definedName name="____________dec2000">#REF!</definedName>
    <definedName name="____________sal9899" localSheetId="0">#REF!</definedName>
    <definedName name="____________sal9899">#REF!</definedName>
    <definedName name="____________sep98" localSheetId="0">#REF!</definedName>
    <definedName name="____________sep98">#REF!</definedName>
    <definedName name="____________VAR13300">#N/A</definedName>
    <definedName name="____________VAR13502">#N/A</definedName>
    <definedName name="___________AMT13300">#N/A</definedName>
    <definedName name="___________AMT13502">#N/A</definedName>
    <definedName name="___________AMT41301">#N/A</definedName>
    <definedName name="___________AMT85116">#N/A</definedName>
    <definedName name="___________AMT85125">#N/A</definedName>
    <definedName name="___________AMT86106">#N/A</definedName>
    <definedName name="___________aug98" localSheetId="0">#REF!</definedName>
    <definedName name="___________aug98">#REF!</definedName>
    <definedName name="___________bud9899" localSheetId="0">#REF!</definedName>
    <definedName name="___________bud9899">#REF!</definedName>
    <definedName name="___________dec2000" localSheetId="0">#REF!</definedName>
    <definedName name="___________dec2000">#REF!</definedName>
    <definedName name="___________OUT13300">#N/A</definedName>
    <definedName name="___________OUT13502">#N/A</definedName>
    <definedName name="___________OUT41301">#N/A</definedName>
    <definedName name="___________OUT85116">#N/A</definedName>
    <definedName name="___________OUT85125">#N/A</definedName>
    <definedName name="___________OUT86106">#N/A</definedName>
    <definedName name="___________pl2" localSheetId="0">#REF!</definedName>
    <definedName name="___________pl2">#REF!</definedName>
    <definedName name="___________QRA86106">#N/A</definedName>
    <definedName name="___________sal9899" localSheetId="0">#REF!</definedName>
    <definedName name="___________sal9899">#REF!</definedName>
    <definedName name="___________sep98" localSheetId="0">#REF!</definedName>
    <definedName name="___________sep98">#REF!</definedName>
    <definedName name="___________TP200203">[6]PL!$A$1:$N$65</definedName>
    <definedName name="___________VAR13300">#N/A</definedName>
    <definedName name="___________VAR13502">#N/A</definedName>
    <definedName name="__________AMT13300">#N/A</definedName>
    <definedName name="__________AMT13502">#N/A</definedName>
    <definedName name="__________AMT41301">#N/A</definedName>
    <definedName name="__________AMT85116">#N/A</definedName>
    <definedName name="__________AMT85125">#N/A</definedName>
    <definedName name="__________AMT86106">#N/A</definedName>
    <definedName name="__________aug98" localSheetId="0">#REF!</definedName>
    <definedName name="__________aug98">#REF!</definedName>
    <definedName name="__________bud9899" localSheetId="0">#REF!</definedName>
    <definedName name="__________bud9899">#REF!</definedName>
    <definedName name="__________dec2000" localSheetId="0">#REF!</definedName>
    <definedName name="__________dec2000">#REF!</definedName>
    <definedName name="__________oct98" localSheetId="0">#REF!</definedName>
    <definedName name="__________oct98">#REF!</definedName>
    <definedName name="__________OUT13300">#N/A</definedName>
    <definedName name="__________OUT13502">#N/A</definedName>
    <definedName name="__________OUT41301">#N/A</definedName>
    <definedName name="__________OUT85116">#N/A</definedName>
    <definedName name="__________OUT85125">#N/A</definedName>
    <definedName name="__________OUT86106">#N/A</definedName>
    <definedName name="__________pl2" localSheetId="0">#REF!</definedName>
    <definedName name="__________pl2">#REF!</definedName>
    <definedName name="__________QRA86106">#N/A</definedName>
    <definedName name="__________sal9899" localSheetId="0">#REF!</definedName>
    <definedName name="__________sal9899">#REF!</definedName>
    <definedName name="__________sep98" localSheetId="0">#REF!</definedName>
    <definedName name="__________sep98">#REF!</definedName>
    <definedName name="__________TP200203">[6]PL!$A$1:$N$65</definedName>
    <definedName name="__________VAR13300">#N/A</definedName>
    <definedName name="__________VAR13502">#N/A</definedName>
    <definedName name="_________AMT13300">#N/A</definedName>
    <definedName name="_________AMT13502">#N/A</definedName>
    <definedName name="_________AMT41301">#N/A</definedName>
    <definedName name="_________AMT85116">#N/A</definedName>
    <definedName name="_________AMT85125">#N/A</definedName>
    <definedName name="_________AMT86106">#N/A</definedName>
    <definedName name="_________aug98" localSheetId="0">#REF!</definedName>
    <definedName name="_________aug98">#REF!</definedName>
    <definedName name="_________bud9899" localSheetId="0">#REF!</definedName>
    <definedName name="_________bud9899">#REF!</definedName>
    <definedName name="_________dec2000" localSheetId="0">#REF!</definedName>
    <definedName name="_________dec2000">#REF!</definedName>
    <definedName name="_________oct98" localSheetId="0">#REF!</definedName>
    <definedName name="_________oct98">#REF!</definedName>
    <definedName name="_________OUT13300">#N/A</definedName>
    <definedName name="_________OUT13502">#N/A</definedName>
    <definedName name="_________OUT41301">#N/A</definedName>
    <definedName name="_________OUT85116">#N/A</definedName>
    <definedName name="_________OUT85125">#N/A</definedName>
    <definedName name="_________OUT86106">#N/A</definedName>
    <definedName name="_________pl2" localSheetId="0">#REF!</definedName>
    <definedName name="_________pl2">#REF!</definedName>
    <definedName name="_________QRA86106">#N/A</definedName>
    <definedName name="_________sal9899" localSheetId="0">#REF!</definedName>
    <definedName name="_________sal9899">#REF!</definedName>
    <definedName name="_________sep98" localSheetId="0">#REF!</definedName>
    <definedName name="_________sep98">#REF!</definedName>
    <definedName name="_________TP200203">[6]PL!$A$1:$N$65</definedName>
    <definedName name="_________VAR13300">#N/A</definedName>
    <definedName name="_________VAR13502">#N/A</definedName>
    <definedName name="________AMT13300">#N/A</definedName>
    <definedName name="________AMT13502">#N/A</definedName>
    <definedName name="________AMT41301">#N/A</definedName>
    <definedName name="________AMT85116">#N/A</definedName>
    <definedName name="________AMT85125">#N/A</definedName>
    <definedName name="________AMT86106">#N/A</definedName>
    <definedName name="________aug98" localSheetId="0">#REF!</definedName>
    <definedName name="________aug98">#REF!</definedName>
    <definedName name="________bud9899" localSheetId="0">#REF!</definedName>
    <definedName name="________bud9899">#REF!</definedName>
    <definedName name="________dec2000" localSheetId="0">#REF!</definedName>
    <definedName name="________dec2000">#REF!</definedName>
    <definedName name="________oct98" localSheetId="0">#REF!</definedName>
    <definedName name="________oct98">#REF!</definedName>
    <definedName name="________OUT13300">#N/A</definedName>
    <definedName name="________OUT13502">#N/A</definedName>
    <definedName name="________OUT41301">#N/A</definedName>
    <definedName name="________OUT85116">#N/A</definedName>
    <definedName name="________OUT85125">#N/A</definedName>
    <definedName name="________OUT86106">#N/A</definedName>
    <definedName name="________pl2" localSheetId="0">#REF!</definedName>
    <definedName name="________pl2">#REF!</definedName>
    <definedName name="________QRA86106">#N/A</definedName>
    <definedName name="________sal9899" localSheetId="0">#REF!</definedName>
    <definedName name="________sal9899">#REF!</definedName>
    <definedName name="________sep98" localSheetId="0">#REF!</definedName>
    <definedName name="________sep98">#REF!</definedName>
    <definedName name="________TP200203">[6]PL!$A$1:$N$65</definedName>
    <definedName name="________VAR13300">#N/A</definedName>
    <definedName name="________VAR13502">#N/A</definedName>
    <definedName name="_______AMT13300">#N/A</definedName>
    <definedName name="_______AMT13502">#N/A</definedName>
    <definedName name="_______AMT41301">#N/A</definedName>
    <definedName name="_______AMT85116">#N/A</definedName>
    <definedName name="_______AMT85125">#N/A</definedName>
    <definedName name="_______AMT86106">#N/A</definedName>
    <definedName name="_______aug98" localSheetId="0">#REF!</definedName>
    <definedName name="_______aug98">#REF!</definedName>
    <definedName name="_______bud9899" localSheetId="0">#REF!</definedName>
    <definedName name="_______bud9899">#REF!</definedName>
    <definedName name="_______dec2000" localSheetId="0">#REF!</definedName>
    <definedName name="_______dec2000">#REF!</definedName>
    <definedName name="_______jul98" localSheetId="0">#REF!</definedName>
    <definedName name="_______jul98">#REF!</definedName>
    <definedName name="_______jun98" localSheetId="0">#REF!</definedName>
    <definedName name="_______jun98">#REF!</definedName>
    <definedName name="_______mix10">4.5</definedName>
    <definedName name="_______mix15">264/50</definedName>
    <definedName name="_______mix20">330/50</definedName>
    <definedName name="_______mix30">350/50</definedName>
    <definedName name="_______mix40">450/50</definedName>
    <definedName name="_______oct98" localSheetId="0">#REF!</definedName>
    <definedName name="_______oct98">#REF!</definedName>
    <definedName name="_______OUT13300">#N/A</definedName>
    <definedName name="_______OUT13502">#N/A</definedName>
    <definedName name="_______OUT41301">#N/A</definedName>
    <definedName name="_______OUT85116">#N/A</definedName>
    <definedName name="_______OUT85125">#N/A</definedName>
    <definedName name="_______OUT86106">#N/A</definedName>
    <definedName name="_______pl2" localSheetId="0">#REF!</definedName>
    <definedName name="_______pl2">#REF!</definedName>
    <definedName name="_______QRA86106">#N/A</definedName>
    <definedName name="_______sal9899" localSheetId="0">#REF!</definedName>
    <definedName name="_______sal9899">#REF!</definedName>
    <definedName name="_______sep98" localSheetId="0">#REF!</definedName>
    <definedName name="_______sep98">#REF!</definedName>
    <definedName name="_______TP200203">[6]PL!$A$1:$N$65</definedName>
    <definedName name="_______VAR13300">#N/A</definedName>
    <definedName name="_______VAR13502">#N/A</definedName>
    <definedName name="______AMT13300">#N/A</definedName>
    <definedName name="______AMT13502">#N/A</definedName>
    <definedName name="______AMT41301">#N/A</definedName>
    <definedName name="______AMT85116">#N/A</definedName>
    <definedName name="______AMT85125">#N/A</definedName>
    <definedName name="______AMT86106">#N/A</definedName>
    <definedName name="______aug98" localSheetId="0">#REF!</definedName>
    <definedName name="______aug98">#REF!</definedName>
    <definedName name="______bud9899" localSheetId="0">#REF!</definedName>
    <definedName name="______bud9899">#REF!</definedName>
    <definedName name="______can430">40.73</definedName>
    <definedName name="______can435">43.3</definedName>
    <definedName name="______DAT14" localSheetId="0">'[7]31.03.2006'!#REF!</definedName>
    <definedName name="______DAT14">'[7]31.03.2006'!#REF!</definedName>
    <definedName name="______DAT6" localSheetId="0">'[7]31.03.2006'!#REF!</definedName>
    <definedName name="______DAT6">'[7]31.03.2006'!#REF!</definedName>
    <definedName name="______dec2000" localSheetId="0">#REF!</definedName>
    <definedName name="______dec2000">#REF!</definedName>
    <definedName name="______jul98" localSheetId="0">#REF!</definedName>
    <definedName name="______jul98">#REF!</definedName>
    <definedName name="______jun98" localSheetId="0">#REF!</definedName>
    <definedName name="______jun98">#REF!</definedName>
    <definedName name="______mix10">4.5</definedName>
    <definedName name="______mix15">264/50</definedName>
    <definedName name="______mix20">330/50</definedName>
    <definedName name="______mix30">350/50</definedName>
    <definedName name="______mix40">450/50</definedName>
    <definedName name="______oct98" localSheetId="0">#REF!</definedName>
    <definedName name="______oct98">#REF!</definedName>
    <definedName name="______OPC43">#REF!</definedName>
    <definedName name="______OUT13300">#N/A</definedName>
    <definedName name="______OUT13502">#N/A</definedName>
    <definedName name="______OUT41301">#N/A</definedName>
    <definedName name="______OUT85116">#N/A</definedName>
    <definedName name="______OUT85125">#N/A</definedName>
    <definedName name="______OUT86106">#N/A</definedName>
    <definedName name="______pl2" localSheetId="0">#REF!</definedName>
    <definedName name="______pl2">#REF!</definedName>
    <definedName name="______QRA86106">#N/A</definedName>
    <definedName name="______sal9899" localSheetId="0">#REF!</definedName>
    <definedName name="______sal9899">#REF!</definedName>
    <definedName name="______sep98" localSheetId="0">#REF!</definedName>
    <definedName name="______sep98">#REF!</definedName>
    <definedName name="______TP200203">[6]PL!$A$1:$N$65</definedName>
    <definedName name="______VAR13300">#N/A</definedName>
    <definedName name="______VAR13502">#N/A</definedName>
    <definedName name="_____1">[8]S_1!#REF!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MT13300">#N/A</definedName>
    <definedName name="_____AMT13502">#N/A</definedName>
    <definedName name="_____AMT41301">#N/A</definedName>
    <definedName name="_____AMT85116">#N/A</definedName>
    <definedName name="_____AMT85125">#N/A</definedName>
    <definedName name="_____AMT86106">#N/A</definedName>
    <definedName name="_____ARV8040">'[9]ANAL-PUMP HOUSE'!$I$55</definedName>
    <definedName name="_____ash1">[10]ANAL!#REF!</definedName>
    <definedName name="_____aug98" localSheetId="0">#REF!</definedName>
    <definedName name="_____aug98">#REF!</definedName>
    <definedName name="_____AWM10">#REF!</definedName>
    <definedName name="_____AWM40">#REF!</definedName>
    <definedName name="_____AWM6">#REF!</definedName>
    <definedName name="_____b111121">'[11]PACK (B)'!#REF!</definedName>
    <definedName name="_____BTV300">'[9]ANAL-PUMP HOUSE'!$I$52</definedName>
    <definedName name="_____bud9899" localSheetId="0">#REF!</definedName>
    <definedName name="_____bud9899">#REF!</definedName>
    <definedName name="_____can430">40.73</definedName>
    <definedName name="_____can435">43.3</definedName>
    <definedName name="_____CAN458">[12]PROCTOR!#REF!</definedName>
    <definedName name="_____CAN486">[12]PROCTOR!#REF!</definedName>
    <definedName name="_____CAN487">[12]PROCTOR!#REF!</definedName>
    <definedName name="_____CAN488">[12]PROCTOR!#REF!</definedName>
    <definedName name="_____CAN489">[12]PROCTOR!#REF!</definedName>
    <definedName name="_____CAN490">[12]PROCTOR!#REF!</definedName>
    <definedName name="_____CAN491">[12]PROCTOR!#REF!</definedName>
    <definedName name="_____CAN492">[12]PROCTOR!#REF!</definedName>
    <definedName name="_____CAN493">[12]PROCTOR!#REF!</definedName>
    <definedName name="_____CAN494">[12]PROCTOR!#REF!</definedName>
    <definedName name="_____CAN495">[12]PROCTOR!#REF!</definedName>
    <definedName name="_____CAN496">[12]PROCTOR!#REF!</definedName>
    <definedName name="_____CAN497">[12]PROCTOR!#REF!</definedName>
    <definedName name="_____CAN498">[12]PROCTOR!#REF!</definedName>
    <definedName name="_____CAN499">[12]PROCTOR!#REF!</definedName>
    <definedName name="_____CAN500">[12]PROCTOR!#REF!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AT13" localSheetId="0">'[7]31.03.2006'!#REF!</definedName>
    <definedName name="_____DAT13">'[7]31.03.2006'!#REF!</definedName>
    <definedName name="_____DAT14" localSheetId="0">'[13]Mar 07'!#REF!</definedName>
    <definedName name="_____DAT14">'[13]Mar 07'!#REF!</definedName>
    <definedName name="_____DAT18" localSheetId="0">'[7]31.03.2006'!#REF!</definedName>
    <definedName name="_____DAT18">'[7]31.03.2006'!#REF!</definedName>
    <definedName name="_____DAT19" localSheetId="0">'[7]31.03.2006'!#REF!</definedName>
    <definedName name="_____DAT19">'[7]31.03.2006'!#REF!</definedName>
    <definedName name="_____DAT20" localSheetId="0">'[7]31.03.2006'!#REF!</definedName>
    <definedName name="_____DAT20">'[7]31.03.2006'!#REF!</definedName>
    <definedName name="_____DAT21" localSheetId="0">'[7]31.03.2006'!#REF!</definedName>
    <definedName name="_____DAT21">'[7]31.03.2006'!#REF!</definedName>
    <definedName name="_____DAT22" localSheetId="0">'[7]31.03.2006'!#REF!</definedName>
    <definedName name="_____DAT22">'[7]31.03.2006'!#REF!</definedName>
    <definedName name="_____DAT23" localSheetId="0">'[7]31.03.2006'!#REF!</definedName>
    <definedName name="_____DAT23">'[7]31.03.2006'!#REF!</definedName>
    <definedName name="_____DAT24" localSheetId="0">'[7]31.03.2006'!#REF!</definedName>
    <definedName name="_____DAT24">'[7]31.03.2006'!#REF!</definedName>
    <definedName name="_____DAT25" localSheetId="0">'[7]31.03.2006'!#REF!</definedName>
    <definedName name="_____DAT25">'[7]31.03.2006'!#REF!</definedName>
    <definedName name="_____DAT27" localSheetId="0">'[7]31.03.2006'!#REF!</definedName>
    <definedName name="_____DAT27">'[7]31.03.2006'!#REF!</definedName>
    <definedName name="_____DAT28" localSheetId="0">'[7]31.03.2006'!#REF!</definedName>
    <definedName name="_____DAT28">'[7]31.03.2006'!#REF!</definedName>
    <definedName name="_____DAT29" localSheetId="0">'[7]31.03.2006'!#REF!</definedName>
    <definedName name="_____DAT29">'[7]31.03.2006'!#REF!</definedName>
    <definedName name="_____DAT4" localSheetId="0">#REF!</definedName>
    <definedName name="_____DAT4">#REF!</definedName>
    <definedName name="_____DAT5" localSheetId="0">#REF!</definedName>
    <definedName name="_____DAT5">#REF!</definedName>
    <definedName name="_____DAT6" localSheetId="0">#REF!</definedName>
    <definedName name="_____DAT6">#REF!</definedName>
    <definedName name="_____dec2000" localSheetId="0">#REF!</definedName>
    <definedName name="_____dec2000">#REF!</definedName>
    <definedName name="_____DOZ50">#REF!</definedName>
    <definedName name="_____DOZ80">#REF!</definedName>
    <definedName name="_____DPR1">OFFSET([14]csd1!$A$2,0,0,COUNTA(OFFSET([14]csd1!$A$2,0,0,10000)),COUNTA([14]csd1!$A$2:$AB$2))</definedName>
    <definedName name="_____DPR2">OFFSET([14]csd2!$A$2,0,0,COUNTA(OFFSET([14]csd2!$A$2,0,0,10000)),COUNTA([14]csd2!$A$2:$AB$2))</definedName>
    <definedName name="_____ExV200">#REF!</definedName>
    <definedName name="_____f1">#REF!</definedName>
    <definedName name="_____g1">[15]Elect.!#REF!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HRC1">'[9]Pipe trench'!$V$23</definedName>
    <definedName name="_____HRC2">'[9]Pipe trench'!$V$24</definedName>
    <definedName name="_____HSE1">'[9]Pipe trench'!$V$11</definedName>
    <definedName name="_____INC9900" localSheetId="0">#REF!</definedName>
    <definedName name="_____INC9900">#REF!</definedName>
    <definedName name="_____jul98" localSheetId="0">#REF!</definedName>
    <definedName name="_____jul98">#REF!</definedName>
    <definedName name="_____jun98" localSheetId="0">#REF!</definedName>
    <definedName name="_____jun98">#REF!</definedName>
    <definedName name="_____lb1">#REF!</definedName>
    <definedName name="_____lb2">#REF!</definedName>
    <definedName name="_____m20">#REF!</definedName>
    <definedName name="_____m234">[16]Analysis!$D$345</definedName>
    <definedName name="_____MIX10">#REF!</definedName>
    <definedName name="_____MIX15">#REF!</definedName>
    <definedName name="_____MIX15150">'[17]Mix Design'!#REF!</definedName>
    <definedName name="_____MIX1580">'[17]Mix Design'!#REF!</definedName>
    <definedName name="_____MIX20">#REF!</definedName>
    <definedName name="_____MIX25">#REF!</definedName>
    <definedName name="_____MIX30">#REF!</definedName>
    <definedName name="_____MIX35">#REF!</definedName>
    <definedName name="_____MIX40">#REF!</definedName>
    <definedName name="_____MIX45">'[17]Mix Design'!#REF!</definedName>
    <definedName name="_____mm1">#REF!</definedName>
    <definedName name="_____mm2">#REF!</definedName>
    <definedName name="_____mm3">#REF!</definedName>
    <definedName name="_____MUR5">#REF!</definedName>
    <definedName name="_____MUR8">#REF!</definedName>
    <definedName name="_____oct98" localSheetId="0">#REF!</definedName>
    <definedName name="_____oct98">#REF!</definedName>
    <definedName name="_____OPC43">#REF!</definedName>
    <definedName name="_____ORC1">'[9]Pipe trench'!$V$17</definedName>
    <definedName name="_____ORC2">'[9]Pipe trench'!$V$18</definedName>
    <definedName name="_____OSE1">'[9]Pipe trench'!$V$8</definedName>
    <definedName name="_____OUT13300">#N/A</definedName>
    <definedName name="_____OUT13502">#N/A</definedName>
    <definedName name="_____OUT41301">#N/A</definedName>
    <definedName name="_____OUT85116">#N/A</definedName>
    <definedName name="_____OUT85125">#N/A</definedName>
    <definedName name="_____OUT86106">#N/A</definedName>
    <definedName name="_____pl2" localSheetId="0">#REF!</definedName>
    <definedName name="_____pl2">#REF!</definedName>
    <definedName name="_____QRA86106">#N/A</definedName>
    <definedName name="_____rzb1">#REF!</definedName>
    <definedName name="_____rzb2">#REF!</definedName>
    <definedName name="_____sal9899" localSheetId="0">#REF!</definedName>
    <definedName name="_____sal9899">#REF!</definedName>
    <definedName name="_____sep98" localSheetId="0">#REF!</definedName>
    <definedName name="_____sep98">#REF!</definedName>
    <definedName name="_____SLV10025">'[18]ANAL-PIPE LINE'!#REF!</definedName>
    <definedName name="_____SLV20025">'[9]ANAL-PUMP HOUSE'!$I$58</definedName>
    <definedName name="_____SLV80010">'[9]ANAL-PUMP HOUSE'!$I$60</definedName>
    <definedName name="_____TAB1">[19]TABLES!$A$2:$C$16</definedName>
    <definedName name="_____TIP1">#REF!</definedName>
    <definedName name="_____TIP2">#REF!</definedName>
    <definedName name="_____TIP3">#REF!</definedName>
    <definedName name="_____tog1">#REF!</definedName>
    <definedName name="_____TP200203">[6]PL!$A$1:$N$65</definedName>
    <definedName name="_____VAR13300">#N/A</definedName>
    <definedName name="_____VAR13502">#N/A</definedName>
    <definedName name="____1">[8]S_1!#REF!</definedName>
    <definedName name="____A65537">#REF!</definedName>
    <definedName name="____aba2">NA()</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6">#REF!</definedName>
    <definedName name="____AMT13300">#N/A</definedName>
    <definedName name="____AMT13502">#N/A</definedName>
    <definedName name="____AMT41301">#N/A</definedName>
    <definedName name="____AMT85116">#N/A</definedName>
    <definedName name="____AMT85125">#N/A</definedName>
    <definedName name="____AMT86106">#N/A</definedName>
    <definedName name="____ARV8040">'[9]ANAL-PUMP HOUSE'!$I$55</definedName>
    <definedName name="____ash1">[10]ANAL!#REF!</definedName>
    <definedName name="____aug98" localSheetId="0">#REF!</definedName>
    <definedName name="____aug98">#REF!</definedName>
    <definedName name="____AWM10">#REF!</definedName>
    <definedName name="____AWM40">#REF!</definedName>
    <definedName name="____AWM6">#REF!</definedName>
    <definedName name="____b111121">'[11]PACK (B)'!#REF!</definedName>
    <definedName name="____BEZ010001">#REF!</definedName>
    <definedName name="____BEZ010002">#REF!</definedName>
    <definedName name="____BEZ070001">#REF!</definedName>
    <definedName name="____BEZ070002">#REF!</definedName>
    <definedName name="____BEZ070003">#REF!</definedName>
    <definedName name="____BEZ070004">#REF!</definedName>
    <definedName name="____BEZ070005">#REF!</definedName>
    <definedName name="____BEZ070006">#REF!</definedName>
    <definedName name="____BEZ070007">#REF!</definedName>
    <definedName name="____BEZ070008">#REF!</definedName>
    <definedName name="____bom1">NA()</definedName>
    <definedName name="____BTV300">'[9]ANAL-PUMP HOUSE'!$I$52</definedName>
    <definedName name="____bud9899" localSheetId="0">#REF!</definedName>
    <definedName name="____bud9899">#REF!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[12]PROCTOR!#REF!</definedName>
    <definedName name="____CAN486">[12]PROCTOR!#REF!</definedName>
    <definedName name="____CAN487">[12]PROCTOR!#REF!</definedName>
    <definedName name="____CAN488">[12]PROCTOR!#REF!</definedName>
    <definedName name="____CAN489">[12]PROCTOR!#REF!</definedName>
    <definedName name="____CAN490">[12]PROCTOR!#REF!</definedName>
    <definedName name="____CAN491">[12]PROCTOR!#REF!</definedName>
    <definedName name="____CAN492">[12]PROCTOR!#REF!</definedName>
    <definedName name="____CAN493">[12]PROCTOR!#REF!</definedName>
    <definedName name="____CAN494">[12]PROCTOR!#REF!</definedName>
    <definedName name="____CAN495">[12]PROCTOR!#REF!</definedName>
    <definedName name="____CAN496">[12]PROCTOR!#REF!</definedName>
    <definedName name="____CAN497">[12]PROCTOR!#REF!</definedName>
    <definedName name="____CAN498">[12]PROCTOR!#REF!</definedName>
    <definedName name="____CAN499">[12]PROCTOR!#REF!</definedName>
    <definedName name="____CAN500">[12]PROCTOR!#REF!</definedName>
    <definedName name="____CEM53">#REF!</definedName>
    <definedName name="____CFB1">NA()</definedName>
    <definedName name="____CFB2">NA()</definedName>
    <definedName name="____CFB3">NA()</definedName>
    <definedName name="____CRN3">#REF!</definedName>
    <definedName name="____CRN35">#REF!</definedName>
    <definedName name="____CRN80">#REF!</definedName>
    <definedName name="____DAT1" localSheetId="0">#REF!</definedName>
    <definedName name="____DAT1">#REF!</definedName>
    <definedName name="____DAT10" localSheetId="0">'[7]31.03.2006'!#REF!</definedName>
    <definedName name="____DAT10">'[7]31.03.2006'!#REF!</definedName>
    <definedName name="____DAT11" localSheetId="0">'[7]31.03.2006'!#REF!</definedName>
    <definedName name="____DAT11">'[7]31.03.2006'!#REF!</definedName>
    <definedName name="____DAT12" localSheetId="0">#REF!</definedName>
    <definedName name="____DAT12">#REF!</definedName>
    <definedName name="____DAT13" localSheetId="0">'[7]31.03.2006'!#REF!</definedName>
    <definedName name="____DAT13">'[7]31.03.2006'!#REF!</definedName>
    <definedName name="____DAT14">NA()</definedName>
    <definedName name="____DAT15">NA()</definedName>
    <definedName name="____DAT16" localSheetId="0">'[7]31.03.2006'!#REF!</definedName>
    <definedName name="____DAT16">'[7]31.03.2006'!#REF!</definedName>
    <definedName name="____DAT18" localSheetId="0">'[7]31.03.2006'!#REF!</definedName>
    <definedName name="____DAT18">'[7]31.03.2006'!#REF!</definedName>
    <definedName name="____DAT19" localSheetId="0">'[7]31.03.2006'!#REF!</definedName>
    <definedName name="____DAT19">'[7]31.03.2006'!#REF!</definedName>
    <definedName name="____DAT2" localSheetId="0">#REF!</definedName>
    <definedName name="____DAT2">#REF!</definedName>
    <definedName name="____DAT20" localSheetId="0">'[7]31.03.2006'!#REF!</definedName>
    <definedName name="____DAT20">'[7]31.03.2006'!#REF!</definedName>
    <definedName name="____DAT21" localSheetId="0">'[7]31.03.2006'!#REF!</definedName>
    <definedName name="____DAT21">'[7]31.03.2006'!#REF!</definedName>
    <definedName name="____DAT22" localSheetId="0">'[7]31.03.2006'!#REF!</definedName>
    <definedName name="____DAT22">'[7]31.03.2006'!#REF!</definedName>
    <definedName name="____DAT23" localSheetId="0">'[7]31.03.2006'!#REF!</definedName>
    <definedName name="____DAT23">'[7]31.03.2006'!#REF!</definedName>
    <definedName name="____DAT24" localSheetId="0">'[7]31.03.2006'!#REF!</definedName>
    <definedName name="____DAT24">'[7]31.03.2006'!#REF!</definedName>
    <definedName name="____DAT25" localSheetId="0">'[7]31.03.2006'!#REF!</definedName>
    <definedName name="____DAT25">'[7]31.03.2006'!#REF!</definedName>
    <definedName name="____DAT26" localSheetId="0">#REF!</definedName>
    <definedName name="____DAT26">#REF!</definedName>
    <definedName name="____DAT27" localSheetId="0">'[7]31.03.2006'!#REF!</definedName>
    <definedName name="____DAT27">'[7]31.03.2006'!#REF!</definedName>
    <definedName name="____DAT28" localSheetId="0">'[7]31.03.2006'!#REF!</definedName>
    <definedName name="____DAT28">'[7]31.03.2006'!#REF!</definedName>
    <definedName name="____DAT29" localSheetId="0">'[7]31.03.2006'!#REF!</definedName>
    <definedName name="____DAT29">'[7]31.03.2006'!#REF!</definedName>
    <definedName name="____DAT3" localSheetId="0">#REF!</definedName>
    <definedName name="____DAT3">#REF!</definedName>
    <definedName name="____DAT4" localSheetId="0">#REF!</definedName>
    <definedName name="____DAT4">#REF!</definedName>
    <definedName name="____DAT5" localSheetId="0">#REF!</definedName>
    <definedName name="____DAT5">#REF!</definedName>
    <definedName name="____DAT6">NA()</definedName>
    <definedName name="____DAT7">NA()</definedName>
    <definedName name="____DAT8" localSheetId="0">'[7]31.03.2006'!#REF!</definedName>
    <definedName name="____DAT8">'[7]31.03.2006'!#REF!</definedName>
    <definedName name="____DAT9" localSheetId="0">'[7]31.03.2006'!#REF!</definedName>
    <definedName name="____DAT9">'[7]31.03.2006'!#REF!</definedName>
    <definedName name="____dec2000" localSheetId="0">#REF!</definedName>
    <definedName name="____dec2000">#REF!</definedName>
    <definedName name="____DET1">NA()</definedName>
    <definedName name="____DET2">NA()</definedName>
    <definedName name="____DET3">NA()</definedName>
    <definedName name="____DET4">NA()</definedName>
    <definedName name="____DET5">NA()</definedName>
    <definedName name="____DET6">NA()</definedName>
    <definedName name="____DOZ50">#REF!</definedName>
    <definedName name="____DOZ80">#REF!</definedName>
    <definedName name="____DPR1">OFFSET([14]csd1!$A$2,0,0,COUNTA(OFFSET([14]csd1!$A$2,0,0,10000)),COUNTA([14]csd1!$A$2:$AB$2))</definedName>
    <definedName name="____DPR2">OFFSET([14]csd2!$A$2,0,0,COUNTA(OFFSET([14]csd2!$A$2,0,0,10000)),COUNTA([14]csd2!$A$2:$AB$2))</definedName>
    <definedName name="____drg1">NA()</definedName>
    <definedName name="____drg2">NA()</definedName>
    <definedName name="____ExV200">#REF!</definedName>
    <definedName name="____f1">#REF!</definedName>
    <definedName name="____g1">[15]Elect.!#REF!</definedName>
    <definedName name="____GEN100">#REF!</definedName>
    <definedName name="____GEN250">#REF!</definedName>
    <definedName name="____GEN325">#REF!</definedName>
    <definedName name="____GEN380">#REF!</definedName>
    <definedName name="____GSB1">#REF!</definedName>
    <definedName name="____GSB3">#REF!</definedName>
    <definedName name="____HMP1">#REF!</definedName>
    <definedName name="____HMP2">#REF!</definedName>
    <definedName name="____HMP3">#REF!</definedName>
    <definedName name="____HMP4">#REF!</definedName>
    <definedName name="____INC9900" localSheetId="0">#REF!</definedName>
    <definedName name="____INC9900">#REF!</definedName>
    <definedName name="____jul98" localSheetId="0">#REF!</definedName>
    <definedName name="____jul98">#REF!</definedName>
    <definedName name="____jun98" localSheetId="0">#REF!</definedName>
    <definedName name="____jun98">#REF!</definedName>
    <definedName name="____lb1">#REF!</definedName>
    <definedName name="____lb2">#REF!</definedName>
    <definedName name="____m20">#REF!</definedName>
    <definedName name="____m234">[16]Analysis!$D$345</definedName>
    <definedName name="____mac2">200</definedName>
    <definedName name="____MIX10">#REF!</definedName>
    <definedName name="____MIX15">#REF!</definedName>
    <definedName name="____MIX1540">'[17]Mix Design'!$P$11</definedName>
    <definedName name="____MIX2">'[20]Mix Design'!$P$12</definedName>
    <definedName name="____MIX20">#REF!</definedName>
    <definedName name="____MIX2020">'[17]Mix Design'!$P$12</definedName>
    <definedName name="____MIX2040">'[17]Mix Design'!$P$13</definedName>
    <definedName name="____MIX25">#REF!</definedName>
    <definedName name="____MIX2540">'[17]Mix Design'!$P$15</definedName>
    <definedName name="____Mix255">'[21]Mix Design'!$P$13</definedName>
    <definedName name="____MIX30">#REF!</definedName>
    <definedName name="____MIX35">#REF!</definedName>
    <definedName name="____MIX40">#REF!</definedName>
    <definedName name="____mm1">#REF!</definedName>
    <definedName name="____mm2">#REF!</definedName>
    <definedName name="____mm3">#REF!</definedName>
    <definedName name="____MUR5">#REF!</definedName>
    <definedName name="____MUR8">#REF!</definedName>
    <definedName name="____oct98" localSheetId="0">#REF!</definedName>
    <definedName name="____oct98">#REF!</definedName>
    <definedName name="____OPC43">#REF!</definedName>
    <definedName name="____OUT13300">#N/A</definedName>
    <definedName name="____OUT13502">#N/A</definedName>
    <definedName name="____out2">NA()</definedName>
    <definedName name="____OUT41301">#N/A</definedName>
    <definedName name="____OUT85116">#N/A</definedName>
    <definedName name="____OUT85125">#N/A</definedName>
    <definedName name="____OUT86106">#N/A</definedName>
    <definedName name="____pep99">NA()</definedName>
    <definedName name="____pl2" localSheetId="0">#REF!</definedName>
    <definedName name="____pl2">#REF!</definedName>
    <definedName name="____QRA86106">#N/A</definedName>
    <definedName name="____rzb1">#REF!</definedName>
    <definedName name="____rzb2">#REF!</definedName>
    <definedName name="____sal9899" localSheetId="0">#REF!</definedName>
    <definedName name="____sal9899">#REF!</definedName>
    <definedName name="____sch2">NA()</definedName>
    <definedName name="____sch9">NA()</definedName>
    <definedName name="____sep98" localSheetId="0">#REF!</definedName>
    <definedName name="____sep98">#REF!</definedName>
    <definedName name="____sh1">90</definedName>
    <definedName name="____sh2">120</definedName>
    <definedName name="____sh3">150</definedName>
    <definedName name="____sh4">180</definedName>
    <definedName name="____SLV20025">'[9]ANAL-PUMP HOUSE'!$I$58</definedName>
    <definedName name="____SLV80010">'[9]ANAL-PUMP HOUSE'!$I$60</definedName>
    <definedName name="____SS402">NA()</definedName>
    <definedName name="____SS403">NA()</definedName>
    <definedName name="____SS404">NA()</definedName>
    <definedName name="____SS405">NA()</definedName>
    <definedName name="____SS406">NA()</definedName>
    <definedName name="____SS407">NA()</definedName>
    <definedName name="____SS408">NA()</definedName>
    <definedName name="____SS409">NA()</definedName>
    <definedName name="____SS423">NA()</definedName>
    <definedName name="____SS424">NA()</definedName>
    <definedName name="____TAB1">[19]TABLES!$A$2:$C$16</definedName>
    <definedName name="____tab2">#REF!</definedName>
    <definedName name="____TIP1">#REF!</definedName>
    <definedName name="____TIP2">#REF!</definedName>
    <definedName name="____TIP3">#REF!</definedName>
    <definedName name="____tog1">#REF!</definedName>
    <definedName name="____TP200203">[6]PL!$A$1:$N$65</definedName>
    <definedName name="____VAR13300">#N/A</definedName>
    <definedName name="____VAR13502">#N/A</definedName>
    <definedName name="___1">[8]S_1!#REF!</definedName>
    <definedName name="___A65537">#REF!</definedName>
    <definedName name="___A8">#REF!</definedName>
    <definedName name="___aba2">NA()</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MT13300">#N/A</definedName>
    <definedName name="___AMT13502">#N/A</definedName>
    <definedName name="___AMT41301">#N/A</definedName>
    <definedName name="___AMT85116">#N/A</definedName>
    <definedName name="___AMT85125">#N/A</definedName>
    <definedName name="___AMT86106">#N/A</definedName>
    <definedName name="___aoc1">'[22]02'!$I$91</definedName>
    <definedName name="___aoc2">'[22]03'!$I$53</definedName>
    <definedName name="___aoc4">'[22]05'!$I$105</definedName>
    <definedName name="___ARV8040">'[9]ANAL-PUMP HOUSE'!$I$55</definedName>
    <definedName name="___ash1">[10]ANAL!#REF!</definedName>
    <definedName name="___aug98" localSheetId="0">#REF!</definedName>
    <definedName name="___aug98">#REF!</definedName>
    <definedName name="___AWM10">#REF!</definedName>
    <definedName name="___AWM40">#REF!</definedName>
    <definedName name="___AWM6">#REF!</definedName>
    <definedName name="___b111121">'[11]PACK (B)'!#REF!</definedName>
    <definedName name="___BEZ010001">#REF!</definedName>
    <definedName name="___BEZ010002">#REF!</definedName>
    <definedName name="___BEZ070001">#REF!</definedName>
    <definedName name="___BEZ070002">#REF!</definedName>
    <definedName name="___BEZ070003">#REF!</definedName>
    <definedName name="___BEZ070004">#REF!</definedName>
    <definedName name="___BEZ070005">#REF!</definedName>
    <definedName name="___BEZ070006">#REF!</definedName>
    <definedName name="___BEZ070007">#REF!</definedName>
    <definedName name="___BEZ070008">#REF!</definedName>
    <definedName name="___bom1">NA()</definedName>
    <definedName name="___BTV300">'[9]ANAL-PUMP HOUSE'!$I$52</definedName>
    <definedName name="___bud9899" localSheetId="0">#REF!</definedName>
    <definedName name="___bud9899">#REF!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[12]PROCTOR!#REF!</definedName>
    <definedName name="___CAN486">[12]PROCTOR!#REF!</definedName>
    <definedName name="___CAN487">[12]PROCTOR!#REF!</definedName>
    <definedName name="___CAN488">[12]PROCTOR!#REF!</definedName>
    <definedName name="___CAN489">[12]PROCTOR!#REF!</definedName>
    <definedName name="___CAN490">[12]PROCTOR!#REF!</definedName>
    <definedName name="___CAN491">[12]PROCTOR!#REF!</definedName>
    <definedName name="___CAN492">[12]PROCTOR!#REF!</definedName>
    <definedName name="___CAN493">[12]PROCTOR!#REF!</definedName>
    <definedName name="___CAN494">[12]PROCTOR!#REF!</definedName>
    <definedName name="___CAN495">[12]PROCTOR!#REF!</definedName>
    <definedName name="___CAN496">[12]PROCTOR!#REF!</definedName>
    <definedName name="___CAN497">[12]PROCTOR!#REF!</definedName>
    <definedName name="___CAN498">[12]PROCTOR!#REF!</definedName>
    <definedName name="___CAN499">[12]PROCTOR!#REF!</definedName>
    <definedName name="___CAN500">[12]PROCTOR!#REF!</definedName>
    <definedName name="___CDG100">#REF!</definedName>
    <definedName name="___CDG250">#REF!</definedName>
    <definedName name="___CDG50">#REF!</definedName>
    <definedName name="___CDG500">#REF!</definedName>
    <definedName name="___cem124">[23]Analysis!$D$434</definedName>
    <definedName name="___CEM53">#REF!</definedName>
    <definedName name="___CFB1">NA()</definedName>
    <definedName name="___CFB2">NA()</definedName>
    <definedName name="___CFB3">NA()</definedName>
    <definedName name="___CRN3">#REF!</definedName>
    <definedName name="___CRN35">#REF!</definedName>
    <definedName name="___CRN80">#REF!</definedName>
    <definedName name="___DAT1" localSheetId="0">#REF!</definedName>
    <definedName name="___DAT1">#REF!</definedName>
    <definedName name="___DAT10" localSheetId="0">'[7]31.03.2006'!#REF!</definedName>
    <definedName name="___DAT10">'[7]31.03.2006'!#REF!</definedName>
    <definedName name="___DAT11" localSheetId="0">'[7]31.03.2006'!#REF!</definedName>
    <definedName name="___DAT11">'[7]31.03.2006'!#REF!</definedName>
    <definedName name="___DAT12" localSheetId="0">#REF!</definedName>
    <definedName name="___DAT12">#REF!</definedName>
    <definedName name="___DAT13" localSheetId="0">#REF!</definedName>
    <definedName name="___DAT13">#REF!</definedName>
    <definedName name="___DAT14" localSheetId="0">'[13]Mar 07'!#REF!</definedName>
    <definedName name="___DAT14">'[13]Mar 07'!#REF!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ec05" hidden="1">{"'Sheet1'!$A$4386:$N$4591"}</definedName>
    <definedName name="___dec2000" localSheetId="0">#REF!</definedName>
    <definedName name="___dec2000">#REF!</definedName>
    <definedName name="___DET1">NA()</definedName>
    <definedName name="___DET2">NA()</definedName>
    <definedName name="___DET3">NA()</definedName>
    <definedName name="___DET4">NA()</definedName>
    <definedName name="___DET5">NA()</definedName>
    <definedName name="___DET6">NA()</definedName>
    <definedName name="___DIN217">#REF!</definedName>
    <definedName name="___DOZ50">#REF!</definedName>
    <definedName name="___DOZ80">#REF!</definedName>
    <definedName name="___DPR1">OFFSET([14]csd1!$A$2,0,0,COUNTA(OFFSET([14]csd1!$A$2,0,0,10000)),COUNTA([14]csd1!$A$2:$AB$2))</definedName>
    <definedName name="___DPR2">OFFSET([14]csd2!$A$2,0,0,COUNTA(OFFSET([14]csd2!$A$2,0,0,10000)),COUNTA([14]csd2!$A$2:$AB$2))</definedName>
    <definedName name="___drg1">NA()</definedName>
    <definedName name="___drg2">NA()</definedName>
    <definedName name="___ExV200">#REF!</definedName>
    <definedName name="___f1">#REF!</definedName>
    <definedName name="___g1">[24]Elect.!#REF!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HRC1">'[9]Pipe trench'!$V$23</definedName>
    <definedName name="___HRC2">'[9]Pipe trench'!$V$24</definedName>
    <definedName name="___HSE1">'[9]Pipe trench'!$V$11</definedName>
    <definedName name="___INC9900" localSheetId="0">#REF!</definedName>
    <definedName name="___INC9900">#REF!</definedName>
    <definedName name="___INDEX_SHEET___ASAP_Utilities" localSheetId="0">#REF!</definedName>
    <definedName name="___INDEX_SHEET___ASAP_Utilities">#REF!</definedName>
    <definedName name="___jul98" localSheetId="0">#REF!</definedName>
    <definedName name="___jul98">#REF!</definedName>
    <definedName name="___jun98" localSheetId="0">#REF!</definedName>
    <definedName name="___jun98">#REF!</definedName>
    <definedName name="___lb1">#REF!</definedName>
    <definedName name="___lb2">#REF!</definedName>
    <definedName name="___m20">#REF!</definedName>
    <definedName name="___m234">[16]Analysis!$D$345</definedName>
    <definedName name="___m35">#REF!</definedName>
    <definedName name="___mac2">200</definedName>
    <definedName name="___MIX10">#REF!</definedName>
    <definedName name="___MIX15">#REF!</definedName>
    <definedName name="___MIX15150">'[17]Mix Design'!#REF!</definedName>
    <definedName name="___MIX1540">'[17]Mix Design'!$P$11</definedName>
    <definedName name="___MIX1580">'[17]Mix Design'!#REF!</definedName>
    <definedName name="___MIX2">'[20]Mix Design'!$P$12</definedName>
    <definedName name="___MIX20">#REF!</definedName>
    <definedName name="___MIX2020">'[17]Mix Design'!$P$12</definedName>
    <definedName name="___MIX2040">'[17]Mix Design'!$P$13</definedName>
    <definedName name="___MIX25">#REF!</definedName>
    <definedName name="___MIX2540">'[17]Mix Design'!$P$15</definedName>
    <definedName name="___Mix255">'[21]Mix Design'!$P$13</definedName>
    <definedName name="___MIX30">#REF!</definedName>
    <definedName name="___MIX35">#REF!</definedName>
    <definedName name="___MIX40">#REF!</definedName>
    <definedName name="___MIX45">'[17]Mix Design'!#REF!</definedName>
    <definedName name="___mm1">#REF!</definedName>
    <definedName name="___mm2">#REF!</definedName>
    <definedName name="___mm3">#REF!</definedName>
    <definedName name="___MUR5">#REF!</definedName>
    <definedName name="___MUR8">#REF!</definedName>
    <definedName name="___oct98" localSheetId="0">#REF!</definedName>
    <definedName name="___oct98">#REF!</definedName>
    <definedName name="___OPC43">#REF!</definedName>
    <definedName name="___ORC1">'[9]Pipe trench'!$V$17</definedName>
    <definedName name="___ORC2">'[9]Pipe trench'!$V$18</definedName>
    <definedName name="___OSE1">'[9]Pipe trench'!$V$8</definedName>
    <definedName name="___OUT13300">#N/A</definedName>
    <definedName name="___OUT13502">#N/A</definedName>
    <definedName name="___out2">NA()</definedName>
    <definedName name="___OUT41301">#N/A</definedName>
    <definedName name="___OUT85116">#N/A</definedName>
    <definedName name="___OUT85125">#N/A</definedName>
    <definedName name="___OUT86106">#N/A</definedName>
    <definedName name="___pep99">NA()</definedName>
    <definedName name="___pl2" localSheetId="0">#REF!</definedName>
    <definedName name="___pl2">#REF!</definedName>
    <definedName name="___QRA86106">#N/A</definedName>
    <definedName name="___rs1">'[25]LOCAL RATES'!$J$14</definedName>
    <definedName name="___rzb1">#REF!</definedName>
    <definedName name="___rzb2">#REF!</definedName>
    <definedName name="___sal9899" localSheetId="0">#REF!</definedName>
    <definedName name="___sal9899">#REF!</definedName>
    <definedName name="___sch2">NA()</definedName>
    <definedName name="___sch9">NA()</definedName>
    <definedName name="___sep98" localSheetId="0">#REF!</definedName>
    <definedName name="___sep98">#REF!</definedName>
    <definedName name="___sh1">90</definedName>
    <definedName name="___sh2">120</definedName>
    <definedName name="___sh3">150</definedName>
    <definedName name="___sh4">180</definedName>
    <definedName name="___SLV10025">'[26]ANAL-PIPE LINE'!#REF!</definedName>
    <definedName name="___SLV20025">'[9]ANAL-PUMP HOUSE'!$I$58</definedName>
    <definedName name="___SLV80010">'[9]ANAL-PUMP HOUSE'!$I$60</definedName>
    <definedName name="___SS402">NA()</definedName>
    <definedName name="___SS403">NA()</definedName>
    <definedName name="___SS404">NA()</definedName>
    <definedName name="___SS405">NA()</definedName>
    <definedName name="___SS406">NA()</definedName>
    <definedName name="___SS407">NA()</definedName>
    <definedName name="___SS408">NA()</definedName>
    <definedName name="___SS409">NA()</definedName>
    <definedName name="___SS423">NA()</definedName>
    <definedName name="___SS424">NA()</definedName>
    <definedName name="___TAB1">[19]TABLES!$A$2:$C$16</definedName>
    <definedName name="___tab2">#REF!</definedName>
    <definedName name="___TIP1">#REF!</definedName>
    <definedName name="___TIP2">#REF!</definedName>
    <definedName name="___TIP3">#REF!</definedName>
    <definedName name="___tog1">#REF!</definedName>
    <definedName name="___TP200203">[6]PL!$A$1:$N$65</definedName>
    <definedName name="___VAR13300">#N/A</definedName>
    <definedName name="___VAR13502">#N/A</definedName>
    <definedName name="__1">[27]S_1!#REF!</definedName>
    <definedName name="__123Graph_B" localSheetId="0" hidden="1">'[28]0399'!#REF!</definedName>
    <definedName name="__123Graph_B" hidden="1">'[28]0399'!#REF!</definedName>
    <definedName name="__123Graph_D" localSheetId="0" hidden="1">'[28]0399'!#REF!</definedName>
    <definedName name="__123Graph_D" hidden="1">'[28]0399'!#REF!</definedName>
    <definedName name="__123Graph_F" localSheetId="0" hidden="1">[29]F!#REF!</definedName>
    <definedName name="__123Graph_F" hidden="1">[29]F!#REF!</definedName>
    <definedName name="__A65537">#REF!</definedName>
    <definedName name="__A8">#REF!</definedName>
    <definedName name="__aba2">NA()</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MT13300">#N/A</definedName>
    <definedName name="__AMT13502">#N/A</definedName>
    <definedName name="__AMT41301">#N/A</definedName>
    <definedName name="__AMT85116">#N/A</definedName>
    <definedName name="__AMT85125">#N/A</definedName>
    <definedName name="__AMT86106">#N/A</definedName>
    <definedName name="__aoc1">'[22]02'!$I$91</definedName>
    <definedName name="__aoc2">'[22]03'!$I$53</definedName>
    <definedName name="__aoc3">'[22]04'!$I$27</definedName>
    <definedName name="__aoc4">'[22]05'!$I$105</definedName>
    <definedName name="__ARV8040">'[9]ANAL-PUMP HOUSE'!$I$55</definedName>
    <definedName name="__ash1">[10]ANAL!#REF!</definedName>
    <definedName name="__aug98" localSheetId="0">#REF!</definedName>
    <definedName name="__aug98">#REF!</definedName>
    <definedName name="__AWM10">#REF!</definedName>
    <definedName name="__AWM40">#REF!</definedName>
    <definedName name="__AWM6">#REF!</definedName>
    <definedName name="__b111121">'[11]PACK (B)'!#REF!</definedName>
    <definedName name="__BEZ010001">#REF!</definedName>
    <definedName name="__BEZ010002">#REF!</definedName>
    <definedName name="__BEZ070001">#REF!</definedName>
    <definedName name="__BEZ070002">#REF!</definedName>
    <definedName name="__BEZ070003">#REF!</definedName>
    <definedName name="__BEZ070004">#REF!</definedName>
    <definedName name="__BEZ070005">#REF!</definedName>
    <definedName name="__BEZ070006">#REF!</definedName>
    <definedName name="__BEZ070007">#REF!</definedName>
    <definedName name="__BEZ070008">#REF!</definedName>
    <definedName name="__bom1">NA()</definedName>
    <definedName name="__BTV300">'[9]ANAL-PUMP HOUSE'!$I$52</definedName>
    <definedName name="__bud9899" localSheetId="0">#REF!</definedName>
    <definedName name="__bud9899">#REF!</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[12]PROCTOR!#REF!</definedName>
    <definedName name="__CAN486">[12]PROCTOR!#REF!</definedName>
    <definedName name="__CAN487">[12]PROCTOR!#REF!</definedName>
    <definedName name="__CAN488">[12]PROCTOR!#REF!</definedName>
    <definedName name="__CAN489">[12]PROCTOR!#REF!</definedName>
    <definedName name="__CAN490">[12]PROCTOR!#REF!</definedName>
    <definedName name="__CAN491">[12]PROCTOR!#REF!</definedName>
    <definedName name="__CAN492">[12]PROCTOR!#REF!</definedName>
    <definedName name="__CAN493">[12]PROCTOR!#REF!</definedName>
    <definedName name="__CAN494">[12]PROCTOR!#REF!</definedName>
    <definedName name="__CAN495">[12]PROCTOR!#REF!</definedName>
    <definedName name="__CAN496">[12]PROCTOR!#REF!</definedName>
    <definedName name="__CAN497">[12]PROCTOR!#REF!</definedName>
    <definedName name="__CAN498">[12]PROCTOR!#REF!</definedName>
    <definedName name="__CAN499">[12]PROCTOR!#REF!</definedName>
    <definedName name="__CAN500">[12]PROCTOR!#REF!</definedName>
    <definedName name="__CDG100">#REF!</definedName>
    <definedName name="__CDG250">#REF!</definedName>
    <definedName name="__CDG50">#REF!</definedName>
    <definedName name="__CDG500">#REF!</definedName>
    <definedName name="__cem124">[23]Analysis!$D$434</definedName>
    <definedName name="__CEM53">#REF!</definedName>
    <definedName name="__CFB1">NA()</definedName>
    <definedName name="__CFB2">NA()</definedName>
    <definedName name="__CFB3">NA()</definedName>
    <definedName name="__CRN3">#REF!</definedName>
    <definedName name="__CRN35">#REF!</definedName>
    <definedName name="__CRN80">#REF!</definedName>
    <definedName name="__DAT1" localSheetId="0">#REF!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'[7]31.03.2006'!#REF!</definedName>
    <definedName name="__DAT14">'[7]31.03.2006'!#REF!</definedName>
    <definedName name="__DAT15" localSheetId="0">'[7]31.03.2006'!#REF!</definedName>
    <definedName name="__DAT15">'[7]31.03.2006'!#REF!</definedName>
    <definedName name="__DAT16" localSheetId="0">'[7]31.03.2006'!#REF!</definedName>
    <definedName name="__DAT16">'[7]31.03.2006'!#REF!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4" localSheetId="0">#REF!</definedName>
    <definedName name="__DAT4">#REF!</definedName>
    <definedName name="__DAT5" localSheetId="0">#REF!</definedName>
    <definedName name="__DAT5">#REF!</definedName>
    <definedName name="__DAT6" localSheetId="0">'[7]31.03.2006'!#REF!</definedName>
    <definedName name="__DAT6">'[7]31.03.2006'!#REF!</definedName>
    <definedName name="__DAT7" localSheetId="0">'[7]31.03.2006'!#REF!</definedName>
    <definedName name="__DAT7">'[7]31.03.2006'!#REF!</definedName>
    <definedName name="__DAT8" localSheetId="0">'[7]31.03.2006'!#REF!</definedName>
    <definedName name="__DAT8">'[7]31.03.2006'!#REF!</definedName>
    <definedName name="__DAT9" localSheetId="0">'[7]31.03.2006'!#REF!</definedName>
    <definedName name="__DAT9">'[7]31.03.2006'!#REF!</definedName>
    <definedName name="__dec05" hidden="1">{"'Sheet1'!$A$4386:$N$4591"}</definedName>
    <definedName name="__dec2000" localSheetId="0">#REF!</definedName>
    <definedName name="__dec2000">#REF!</definedName>
    <definedName name="__DET1">NA()</definedName>
    <definedName name="__DET2">NA()</definedName>
    <definedName name="__DET3">NA()</definedName>
    <definedName name="__DET4">NA()</definedName>
    <definedName name="__DET5">NA()</definedName>
    <definedName name="__DET6">NA()</definedName>
    <definedName name="__DIN217">#REF!</definedName>
    <definedName name="__DOZ50">#REF!</definedName>
    <definedName name="__DOZ80">#REF!</definedName>
    <definedName name="__DPR1">OFFSET([14]csd1!$A$2,0,0,COUNTA(OFFSET([14]csd1!$A$2,0,0,10000)),COUNTA([14]csd1!$A$2:$AB$2))</definedName>
    <definedName name="__DPR2">OFFSET([14]csd2!$A$2,0,0,COUNTA(OFFSET([14]csd2!$A$2,0,0,10000)),COUNTA([14]csd2!$A$2:$AB$2))</definedName>
    <definedName name="__drg1">NA()</definedName>
    <definedName name="__drg2">NA()</definedName>
    <definedName name="__ExV200">#REF!</definedName>
    <definedName name="__f1">#REF!</definedName>
    <definedName name="__g1">[30]Elect.!#REF!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HRC1">'[9]Pipe trench'!$V$23</definedName>
    <definedName name="__HRC2">'[9]Pipe trench'!$V$24</definedName>
    <definedName name="__HSE1">'[9]Pipe trench'!$V$11</definedName>
    <definedName name="__INC9900" localSheetId="0">#REF!</definedName>
    <definedName name="__INC9900">#REF!</definedName>
    <definedName name="__jul98" localSheetId="0">#REF!</definedName>
    <definedName name="__jul98">#REF!</definedName>
    <definedName name="__jun98" localSheetId="0">#REF!</definedName>
    <definedName name="__jun98">#REF!</definedName>
    <definedName name="__lb1">#REF!</definedName>
    <definedName name="__lb2">#REF!</definedName>
    <definedName name="__m20">#REF!</definedName>
    <definedName name="__m234">[16]Analysis!$D$345</definedName>
    <definedName name="__m35">#REF!</definedName>
    <definedName name="__mac2">200</definedName>
    <definedName name="__MIX10">#REF!</definedName>
    <definedName name="__MIX15">#REF!</definedName>
    <definedName name="__MIX15150">'[17]Mix Design'!#REF!</definedName>
    <definedName name="__MIX1540">'[17]Mix Design'!$P$11</definedName>
    <definedName name="__MIX1580">'[17]Mix Design'!#REF!</definedName>
    <definedName name="__MIX2">'[20]Mix Design'!$P$12</definedName>
    <definedName name="__MIX20">#REF!</definedName>
    <definedName name="__MIX2020">'[17]Mix Design'!$P$12</definedName>
    <definedName name="__MIX2040">'[17]Mix Design'!$P$13</definedName>
    <definedName name="__MIX25">#REF!</definedName>
    <definedName name="__MIX2540">'[17]Mix Design'!$P$15</definedName>
    <definedName name="__Mix255">'[21]Mix Design'!$P$13</definedName>
    <definedName name="__MIX30">#REF!</definedName>
    <definedName name="__MIX35">#REF!</definedName>
    <definedName name="__MIX40">#REF!</definedName>
    <definedName name="__MIX45">'[17]Mix Design'!#REF!</definedName>
    <definedName name="__mm1">#REF!</definedName>
    <definedName name="__mm2">#REF!</definedName>
    <definedName name="__mm3">#REF!</definedName>
    <definedName name="__MUR5">#REF!</definedName>
    <definedName name="__MUR8">#REF!</definedName>
    <definedName name="__oct98" localSheetId="0">#REF!</definedName>
    <definedName name="__oct98">#REF!</definedName>
    <definedName name="__ORC1">'[9]Pipe trench'!$V$17</definedName>
    <definedName name="__ORC2">'[9]Pipe trench'!$V$18</definedName>
    <definedName name="__OSE1">'[9]Pipe trench'!$V$8</definedName>
    <definedName name="__OUT13300">#N/A</definedName>
    <definedName name="__OUT13502">#N/A</definedName>
    <definedName name="__out2">NA()</definedName>
    <definedName name="__OUT41301">#N/A</definedName>
    <definedName name="__OUT85116">#N/A</definedName>
    <definedName name="__OUT85125">#N/A</definedName>
    <definedName name="__OUT86106">#N/A</definedName>
    <definedName name="__pep99">NA()</definedName>
    <definedName name="__pl2" localSheetId="0">#REF!</definedName>
    <definedName name="__pl2">#REF!</definedName>
    <definedName name="__QRA86106">#N/A</definedName>
    <definedName name="__rs1">'[25]LOCAL RATES'!$J$14</definedName>
    <definedName name="__rzb1">#REF!</definedName>
    <definedName name="__rzb2">#REF!</definedName>
    <definedName name="__sal9899" localSheetId="0">#REF!</definedName>
    <definedName name="__sal9899">#REF!</definedName>
    <definedName name="__sch2">NA()</definedName>
    <definedName name="__sch5" localSheetId="0">#REF!</definedName>
    <definedName name="__sch5">#REF!</definedName>
    <definedName name="__sch6" localSheetId="0">#REF!</definedName>
    <definedName name="__sch6">#REF!</definedName>
    <definedName name="__sch9">NA()</definedName>
    <definedName name="__sep98" localSheetId="0">#REF!</definedName>
    <definedName name="__sep98">#REF!</definedName>
    <definedName name="__sh1">90</definedName>
    <definedName name="__sh2">120</definedName>
    <definedName name="__sh3">150</definedName>
    <definedName name="__sh4">180</definedName>
    <definedName name="__SLV10025">'[26]ANAL-PIPE LINE'!#REF!</definedName>
    <definedName name="__SLV20025">'[9]ANAL-PUMP HOUSE'!$I$58</definedName>
    <definedName name="__SLV80010">'[9]ANAL-PUMP HOUSE'!$I$60</definedName>
    <definedName name="__SS402">NA()</definedName>
    <definedName name="__SS403">NA()</definedName>
    <definedName name="__SS404">NA()</definedName>
    <definedName name="__SS405">NA()</definedName>
    <definedName name="__SS406">NA()</definedName>
    <definedName name="__SS407">NA()</definedName>
    <definedName name="__SS408">NA()</definedName>
    <definedName name="__SS409">NA()</definedName>
    <definedName name="__SS423">NA()</definedName>
    <definedName name="__SS424">NA()</definedName>
    <definedName name="__TAB1">[31]TABLES!$A$2:$C$16</definedName>
    <definedName name="__tab2">#REF!</definedName>
    <definedName name="__TIP1">#REF!</definedName>
    <definedName name="__TIP2">#REF!</definedName>
    <definedName name="__TIP3">#REF!</definedName>
    <definedName name="__tog1">#REF!</definedName>
    <definedName name="__TP200203">[6]PL!$A$1:$N$65</definedName>
    <definedName name="__VAR13300">#N/A</definedName>
    <definedName name="__VAR13502">#N/A</definedName>
    <definedName name="__xlnm.Print_Area_20">#REF!</definedName>
    <definedName name="__xlnm.Print_Area_26">#REF!</definedName>
    <definedName name="__xlnm.Print_Area_4">NA()</definedName>
    <definedName name="__xlnm.Print_Titles_28">#REF!</definedName>
    <definedName name="__xlnm.Print_Titles_29">#REF!</definedName>
    <definedName name="__xlnm.Print_Titles_30">#REF!</definedName>
    <definedName name="__xlnm.Print_Titles_31">#REF!</definedName>
    <definedName name="__xlnm.Print_Titles_61">#REF!</definedName>
    <definedName name="__xlnm_Print_Area_1">"#ref!"</definedName>
    <definedName name="__xlnm_Print_Area_2">"#ref!"</definedName>
    <definedName name="__xlnm_Print_Area_4">"#ref!"</definedName>
    <definedName name="__xlnm_Print_Area_5">#REF!</definedName>
    <definedName name="_0">NA()</definedName>
    <definedName name="_0_1">NA()</definedName>
    <definedName name="_0_1_1">NA()</definedName>
    <definedName name="_0_18">NA()</definedName>
    <definedName name="_0_3">NA()</definedName>
    <definedName name="_1" localSheetId="0">#REF!</definedName>
    <definedName name="_1">#REF!</definedName>
    <definedName name="_1_?" localSheetId="0">#REF!</definedName>
    <definedName name="_1_?">#REF!</definedName>
    <definedName name="_1__ENGINEERING">#REF!</definedName>
    <definedName name="_1_0_0" hidden="1">[32]DESBASTE!#REF!</definedName>
    <definedName name="_1_Emergency_Diesel">#REF!</definedName>
    <definedName name="_1_TrendPY4____1" localSheetId="0">#REF!</definedName>
    <definedName name="_1_TrendPY4____1">#REF!</definedName>
    <definedName name="_10__AIR_DUCT">#REF!</definedName>
    <definedName name="_11__GAS_DUCT">#REF!</definedName>
    <definedName name="_12__DUCT_DMPR_EXP_JNT">#REF!</definedName>
    <definedName name="_13__INNER_CASING">#REF!</definedName>
    <definedName name="_14__OUTER_CASING">#REF!</definedName>
    <definedName name="_14A" localSheetId="0">[33]HONOTES!#REF!</definedName>
    <definedName name="_14A">[33]HONOTES!#REF!</definedName>
    <definedName name="_15__B.R.I.L">#REF!</definedName>
    <definedName name="_155___1702" localSheetId="0">'[34]PE CHARGES'!#REF!</definedName>
    <definedName name="_155___1702">'[34]PE CHARGES'!#REF!</definedName>
    <definedName name="_155___1703" localSheetId="0">'[34]PE CHARGES'!#REF!</definedName>
    <definedName name="_155___1703">'[34]PE CHARGES'!#REF!</definedName>
    <definedName name="_155___1704" localSheetId="0">'[34]PE CHARGES'!#REF!</definedName>
    <definedName name="_155___1704">'[34]PE CHARGES'!#REF!</definedName>
    <definedName name="_16__BURNER___WINDBOX">#REF!</definedName>
    <definedName name="_17__COAL_AIR_PIPING">#REF!</definedName>
    <definedName name="_18__COAL_BUNKER">#REF!</definedName>
    <definedName name="_19__PULVERIZER">#REF!</definedName>
    <definedName name="_1Excel_BuiltIn_Print_Area_25_1">#REF!</definedName>
    <definedName name="_1IN_LINE" localSheetId="0">#REF!</definedName>
    <definedName name="_1IN_LINE">#REF!</definedName>
    <definedName name="_2" localSheetId="0">#REF!</definedName>
    <definedName name="_2">#REF!</definedName>
    <definedName name="_2_??">[3]SALE!$A$7:$X$161</definedName>
    <definedName name="_2__STEAM_DRUM">#REF!</definedName>
    <definedName name="_2_Aux._Boiler.">#REF!</definedName>
    <definedName name="_20__FUEL_OIL_PIPING">#REF!</definedName>
    <definedName name="_21__FIRING_SYSTEM">#REF!</definedName>
    <definedName name="_22__IGN___SCA_AIR_PPG">#REF!</definedName>
    <definedName name="_23__MILL_SEAL_AIR_PPG">#REF!</definedName>
    <definedName name="_24__VENDORS">#REF!</definedName>
    <definedName name="_25__AIR_HEATER">#REF!</definedName>
    <definedName name="_26__STRUCTURAL_STEEL">#REF!</definedName>
    <definedName name="_27__BLOWDOWN_TANK">#REF!</definedName>
    <definedName name="_28__INTERNAL_PIPING">#REF!</definedName>
    <definedName name="_29__WELDING_ROD">#REF!</definedName>
    <definedName name="_3" localSheetId="0">#REF!</definedName>
    <definedName name="_3">#REF!</definedName>
    <definedName name="_3_???" localSheetId="0">'[4]????(?????)'!#REF!</definedName>
    <definedName name="_3_???">'[4]????(?????)'!#REF!</definedName>
    <definedName name="_3__HEADERS">#REF!</definedName>
    <definedName name="_3_HP_LP_Bypass">#REF!</definedName>
    <definedName name="_30__DESIGN_REVIEW">#REF!</definedName>
    <definedName name="_31__ROYALTY">#REF!</definedName>
    <definedName name="_32__E.P">#REF!</definedName>
    <definedName name="_4" localSheetId="0">#REF!</definedName>
    <definedName name="_4">#REF!</definedName>
    <definedName name="_4_????" localSheetId="0">#REF!</definedName>
    <definedName name="_4_????">#REF!</definedName>
    <definedName name="_4__FURNACE_WALL">#REF!</definedName>
    <definedName name="_4_Cooling_Tower">#REF!</definedName>
    <definedName name="_5" localSheetId="0">#REF!</definedName>
    <definedName name="_5">#REF!</definedName>
    <definedName name="_5.0_Hire_and_running_charges_of_winch___grab">[35]SOR!#REF!</definedName>
    <definedName name="_5_?????????" localSheetId="0">#REF!</definedName>
    <definedName name="_5_?????????">#REF!</definedName>
    <definedName name="_5__SUPERHEATER_TUBE">#REF!</definedName>
    <definedName name="_5_Air_Compressor">#REF!</definedName>
    <definedName name="_6" localSheetId="0">#REF!</definedName>
    <definedName name="_6">#REF!</definedName>
    <definedName name="_6_??_???" localSheetId="0">#REF!</definedName>
    <definedName name="_6_??_???">#REF!</definedName>
    <definedName name="_6__REHEATER_TUBE">#REF!</definedName>
    <definedName name="_6_1">[8]S_1!#REF!</definedName>
    <definedName name="_6_Water_Trement">#REF!</definedName>
    <definedName name="_7" localSheetId="0">#REF!</definedName>
    <definedName name="_7">#REF!</definedName>
    <definedName name="_7_?_??" localSheetId="0">#REF!</definedName>
    <definedName name="_7_?_??">#REF!</definedName>
    <definedName name="_7__ECONOMISER_TUBE">#REF!</definedName>
    <definedName name="_7_Valves__MOV__Etc">#REF!</definedName>
    <definedName name="_8" localSheetId="0">#REF!</definedName>
    <definedName name="_8">#REF!</definedName>
    <definedName name="_8__PRESS.PART_HANGER">#REF!</definedName>
    <definedName name="_8_Pumps">#REF!</definedName>
    <definedName name="_9" localSheetId="0">#REF!</definedName>
    <definedName name="_9">#REF!</definedName>
    <definedName name="_9__BUCKSTAY">#REF!</definedName>
    <definedName name="_9_Miscellaneous">#REF!</definedName>
    <definedName name="_A" localSheetId="0">#REF!</definedName>
    <definedName name="_A">#REF!</definedName>
    <definedName name="_A_1">NA()</definedName>
    <definedName name="_A_1_1">NA()</definedName>
    <definedName name="_a1" localSheetId="0">#REF!</definedName>
    <definedName name="_a1">#REF!</definedName>
    <definedName name="_A8">#REF!</definedName>
    <definedName name="_aa2" hidden="1">{"Datos",#N/A,TRUE,"Datos"}</definedName>
    <definedName name="_aba2">NA()</definedName>
    <definedName name="_AMT13300">#N/A</definedName>
    <definedName name="_AMT13502">#N/A</definedName>
    <definedName name="_AMT41301">#N/A</definedName>
    <definedName name="_AMT85116">#N/A</definedName>
    <definedName name="_AMT85125">#N/A</definedName>
    <definedName name="_AMT86106">#N/A</definedName>
    <definedName name="_ANX1" localSheetId="0">#REF!</definedName>
    <definedName name="_ANX1">#REF!</definedName>
    <definedName name="_ANX2" localSheetId="0">#REF!</definedName>
    <definedName name="_ANX2">#REF!</definedName>
    <definedName name="_ANX3" localSheetId="0">#REF!</definedName>
    <definedName name="_ANX3">#REF!</definedName>
    <definedName name="_aoc1">'[36]02'!$I$91</definedName>
    <definedName name="_aoc10">#REF!</definedName>
    <definedName name="_aoc11">#REF!</definedName>
    <definedName name="_aoc2">'[36]03'!$I$53</definedName>
    <definedName name="_aoc3">'[36]04'!$I$27</definedName>
    <definedName name="_aoc4">'[36]05'!$I$105</definedName>
    <definedName name="_aoc7">#REF!</definedName>
    <definedName name="_aoc8">#REF!</definedName>
    <definedName name="_aoc9">#REF!</definedName>
    <definedName name="_aug98" localSheetId="0">#REF!</definedName>
    <definedName name="_aug98">#REF!</definedName>
    <definedName name="_B">NA()</definedName>
    <definedName name="_B_1">NA()</definedName>
    <definedName name="_B_1_1">NA()</definedName>
    <definedName name="_b111121">'[11]PACK (B)'!#REF!</definedName>
    <definedName name="_BEZ010001">#REF!</definedName>
    <definedName name="_BEZ010002">#REF!</definedName>
    <definedName name="_BEZ070001">#REF!</definedName>
    <definedName name="_BEZ070002">#REF!</definedName>
    <definedName name="_BEZ070003">#REF!</definedName>
    <definedName name="_BEZ070004">#REF!</definedName>
    <definedName name="_BEZ070005">#REF!</definedName>
    <definedName name="_BEZ070006">#REF!</definedName>
    <definedName name="_BEZ070007">#REF!</definedName>
    <definedName name="_BEZ070008">#REF!</definedName>
    <definedName name="_bom1">NA()</definedName>
    <definedName name="_BQB1">#REF!</definedName>
    <definedName name="_BQB2">#REF!</definedName>
    <definedName name="_BQB3">#REF!</definedName>
    <definedName name="_BQB4">#REF!</definedName>
    <definedName name="_BQB5">#REF!</definedName>
    <definedName name="_BQB6">#REF!</definedName>
    <definedName name="_BQB7">#REF!</definedName>
    <definedName name="_BQB8">#REF!</definedName>
    <definedName name="_BQB9">#REF!</definedName>
    <definedName name="_BQU03">#REF!</definedName>
    <definedName name="_BTM150" localSheetId="0">#REF!</definedName>
    <definedName name="_BTM150">#REF!</definedName>
    <definedName name="_BTM200" localSheetId="0">#REF!</definedName>
    <definedName name="_BTM200">#REF!</definedName>
    <definedName name="_BTM50" localSheetId="0">#REF!</definedName>
    <definedName name="_BTM50">#REF!</definedName>
    <definedName name="_bud9899" localSheetId="0">#REF!</definedName>
    <definedName name="_bud9899">#REF!</definedName>
    <definedName name="_C" localSheetId="0">#REF!</definedName>
    <definedName name="_C">#REF!</definedName>
    <definedName name="_C_1">NA()</definedName>
    <definedName name="_C_1_1">NA()</definedName>
    <definedName name="_CAL01">#REF!</definedName>
    <definedName name="_CAL02">#REF!</definedName>
    <definedName name="_CAL03">#REF!</definedName>
    <definedName name="_CAL04">#REF!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c3">[37]Dep_Py_addns!$B$2:$B$16</definedName>
    <definedName name="_CCC1">#REF!</definedName>
    <definedName name="_CDG100">#REF!</definedName>
    <definedName name="_CDG250">#REF!</definedName>
    <definedName name="_CDG50">#REF!</definedName>
    <definedName name="_CDG500">#REF!</definedName>
    <definedName name="_cem124">[23]Analysis!$D$434</definedName>
    <definedName name="_CFB1">NA()</definedName>
    <definedName name="_CFB2">NA()</definedName>
    <definedName name="_CFB3">NA()</definedName>
    <definedName name="_Cmp">NA()</definedName>
    <definedName name="_CON1" localSheetId="0">#REF!</definedName>
    <definedName name="_CON1">#REF!</definedName>
    <definedName name="_CON2" localSheetId="0">#REF!</definedName>
    <definedName name="_CON2">#REF!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'[13]Mar 07'!#REF!</definedName>
    <definedName name="_DAT14">'[13]Mar 07'!#REF!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ec05" hidden="1">{"'Sheet1'!$A$4386:$N$4591"}</definedName>
    <definedName name="_dec2000" localSheetId="0">#REF!</definedName>
    <definedName name="_dec2000">#REF!</definedName>
    <definedName name="_DET1">NA()</definedName>
    <definedName name="_DET2">NA()</definedName>
    <definedName name="_DET3">NA()</definedName>
    <definedName name="_DET4">NA()</definedName>
    <definedName name="_DET5">NA()</definedName>
    <definedName name="_DET6">NA()</definedName>
    <definedName name="_DIN217">#REF!</definedName>
    <definedName name="_DPR1">OFFSET([14]csd1!$A$2,0,0,COUNTA(OFFSET([14]csd1!$A$2,0,0,10000)),COUNTA([14]csd1!$A$2:$AB$2))</definedName>
    <definedName name="_DPR2">OFFSET([14]csd2!$A$2,0,0,COUNTA(OFFSET([14]csd2!$A$2,0,0,10000)),COUNTA([14]csd2!$A$2:$AB$2))</definedName>
    <definedName name="_drg1">NA()</definedName>
    <definedName name="_drg2">NA()</definedName>
    <definedName name="_EXC1" localSheetId="0">#REF!</definedName>
    <definedName name="_EXC1">#REF!</definedName>
    <definedName name="_EXC2" localSheetId="0">#REF!</definedName>
    <definedName name="_EXC2">#REF!</definedName>
    <definedName name="_EXC20">'[38]21-Rate Analysis-1'!$E$50</definedName>
    <definedName name="_f1">#REF!</definedName>
    <definedName name="_FAK1">"#REF!"</definedName>
    <definedName name="_FAK1_1">"#REF!"</definedName>
    <definedName name="_FAK1_2">"#REF!"</definedName>
    <definedName name="_FAK1_3">"#REF!"</definedName>
    <definedName name="_FAK1_4">"#REF!"</definedName>
    <definedName name="_FAK1_5">"#REF!"</definedName>
    <definedName name="_FAK1_6">"#REF!"</definedName>
    <definedName name="_FAK1_7">"#REF!"</definedName>
    <definedName name="_FAK1_8">"#REF!"</definedName>
    <definedName name="_FAK2">"#REF!"</definedName>
    <definedName name="_FAK2_1">"#REF!"</definedName>
    <definedName name="_FAK2_2">"#REF!"</definedName>
    <definedName name="_FAK2_3">"#REF!"</definedName>
    <definedName name="_FAK2_4">"#REF!"</definedName>
    <definedName name="_FAK2_5">"#REF!"</definedName>
    <definedName name="_FAK2_6">"#REF!"</definedName>
    <definedName name="_FAK2_7">"#REF!"</definedName>
    <definedName name="_FAK2_8">"#REF!"</definedName>
    <definedName name="_FAK3">"#REF!"</definedName>
    <definedName name="_FAK3_1">"#REF!"</definedName>
    <definedName name="_FAK3_2">"#REF!"</definedName>
    <definedName name="_FAK3_3">"#REF!"</definedName>
    <definedName name="_FAK3_4">"#REF!"</definedName>
    <definedName name="_FAK3_5">"#REF!"</definedName>
    <definedName name="_FAK3_6">"#REF!"</definedName>
    <definedName name="_FAK3_7">"#REF!"</definedName>
    <definedName name="_FAK3_8">"#REF!"</definedName>
    <definedName name="_FAK4">"#REF!"</definedName>
    <definedName name="_FAK4_1">"#REF!"</definedName>
    <definedName name="_FAK4_2">"#REF!"</definedName>
    <definedName name="_FAK4_7">"#REF!"</definedName>
    <definedName name="_FAK4_8">"#REF!"</definedName>
    <definedName name="_FAK5">"#REF!"</definedName>
    <definedName name="_FAK5_1">"#REF!"</definedName>
    <definedName name="_FAK5_2">"#REF!"</definedName>
    <definedName name="_FAK5_7">"#REF!"</definedName>
    <definedName name="_FAK5_8">"#REF!"</definedName>
    <definedName name="_FAK6">"#REF!"</definedName>
    <definedName name="_FAK6_1">"#REF!"</definedName>
    <definedName name="_FAK6_2">"#REF!"</definedName>
    <definedName name="_FAK6_7">"#REF!"</definedName>
    <definedName name="_FAK6_8">"#REF!"</definedName>
    <definedName name="_FAK7">"#REF!"</definedName>
    <definedName name="_FAK7_1">"#REF!"</definedName>
    <definedName name="_FAK7_2">"#REF!"</definedName>
    <definedName name="_FAK7_7">"#REF!"</definedName>
    <definedName name="_FAK7_8">"#REF!"</definedName>
    <definedName name="_Fill" localSheetId="0" hidden="1">#REF!</definedName>
    <definedName name="_Fill" hidden="1">#REF!</definedName>
    <definedName name="_Fill1" hidden="1">[39]BHANDUP!#REF!</definedName>
    <definedName name="_xlnm._FilterDatabase" localSheetId="0" hidden="1">'Building-Plant'!$A$3:$AS$123</definedName>
    <definedName name="_xlnm._FilterDatabase" hidden="1">#REF!</definedName>
    <definedName name="_g1">[30]Elect.!#REF!</definedName>
    <definedName name="_GNR1">#REF!</definedName>
    <definedName name="_GSB2">#REF!</definedName>
    <definedName name="_H">NA()</definedName>
    <definedName name="_H_1">NA()</definedName>
    <definedName name="_hom2" localSheetId="0">#REF!</definedName>
    <definedName name="_hom2">#REF!</definedName>
    <definedName name="_HRC1">'[9]Pipe trench'!$V$23</definedName>
    <definedName name="_HRC2">'[9]Pipe trench'!$V$24</definedName>
    <definedName name="_HSE1">'[9]Pipe trench'!$V$11</definedName>
    <definedName name="_i">NA()</definedName>
    <definedName name="_INC9900" localSheetId="0">#REF!</definedName>
    <definedName name="_INC9900">#REF!</definedName>
    <definedName name="_ING01">#REF!</definedName>
    <definedName name="_ING02">#REF!</definedName>
    <definedName name="_IV65537">'[40]Steel-Circular'!#REF!</definedName>
    <definedName name="_IV88888">'[41]boiler loss'!#REF!</definedName>
    <definedName name="_iva1">'[42]Sicodi-PR'!$D$14</definedName>
    <definedName name="_jul98" localSheetId="0">#REF!</definedName>
    <definedName name="_jul98">#REF!</definedName>
    <definedName name="_jun98" localSheetId="0">#REF!</definedName>
    <definedName name="_jun98">#REF!</definedName>
    <definedName name="_Key1" localSheetId="0" hidden="1">#REF!</definedName>
    <definedName name="_Key1" hidden="1">#REF!</definedName>
    <definedName name="_Key2" hidden="1">#REF!</definedName>
    <definedName name="_lb1">#REF!</definedName>
    <definedName name="_lb2">#REF!</definedName>
    <definedName name="_ll17">#REF!</definedName>
    <definedName name="_M">NA()</definedName>
    <definedName name="_M_1">NA()</definedName>
    <definedName name="_M_1_1">NA()</definedName>
    <definedName name="_m20">#REF!</definedName>
    <definedName name="_m234">[16]Analysis!$D$345</definedName>
    <definedName name="_m35">#REF!</definedName>
    <definedName name="_mac2">200</definedName>
    <definedName name="_MDS01">#REF!</definedName>
    <definedName name="_mix10">4.5</definedName>
    <definedName name="_mix15">264/50</definedName>
    <definedName name="_MIX15150">'[17]Mix Design'!#REF!</definedName>
    <definedName name="_MIX1540">'[17]Mix Design'!$P$11</definedName>
    <definedName name="_MIX1580">'[17]Mix Design'!#REF!</definedName>
    <definedName name="_MIX2">'[20]Mix Design'!$P$12</definedName>
    <definedName name="_mix20">330/50</definedName>
    <definedName name="_MIX2020">'[17]Mix Design'!$P$12</definedName>
    <definedName name="_MIX2040">'[17]Mix Design'!$P$13</definedName>
    <definedName name="_MIX2540">'[17]Mix Design'!$P$15</definedName>
    <definedName name="_Mix255">'[21]Mix Design'!$P$13</definedName>
    <definedName name="_mix30">360/50</definedName>
    <definedName name="_mix40">450/50</definedName>
    <definedName name="_MIX45">'[17]Mix Design'!#REF!</definedName>
    <definedName name="_mm1">#REF!</definedName>
    <definedName name="_mm2">#REF!</definedName>
    <definedName name="_mm3">#REF!</definedName>
    <definedName name="_msl100" localSheetId="0">#REF!</definedName>
    <definedName name="_msl100">#REF!</definedName>
    <definedName name="_msl200" localSheetId="0">#REF!</definedName>
    <definedName name="_msl200">#REF!</definedName>
    <definedName name="_msl250" localSheetId="0">#REF!</definedName>
    <definedName name="_msl250">#REF!</definedName>
    <definedName name="_msl300" localSheetId="0">#REF!</definedName>
    <definedName name="_msl300">#REF!</definedName>
    <definedName name="_msl400" localSheetId="0">#REF!</definedName>
    <definedName name="_msl400">#REF!</definedName>
    <definedName name="_msl800" localSheetId="0">#REF!</definedName>
    <definedName name="_msl800">#REF!</definedName>
    <definedName name="_mui100" localSheetId="0">#REF!</definedName>
    <definedName name="_mui100">#REF!</definedName>
    <definedName name="_mui105" localSheetId="0">#REF!</definedName>
    <definedName name="_mui105">#REF!</definedName>
    <definedName name="_mui108" localSheetId="0">#REF!</definedName>
    <definedName name="_mui108">#REF!</definedName>
    <definedName name="_mui130" localSheetId="0">#REF!</definedName>
    <definedName name="_mui130">#REF!</definedName>
    <definedName name="_mui140" localSheetId="0">#REF!</definedName>
    <definedName name="_mui140">#REF!</definedName>
    <definedName name="_mui160" localSheetId="0">#REF!</definedName>
    <definedName name="_mui160">#REF!</definedName>
    <definedName name="_mui180" localSheetId="0">#REF!</definedName>
    <definedName name="_mui180">#REF!</definedName>
    <definedName name="_mui250" localSheetId="0">#REF!</definedName>
    <definedName name="_mui250">#REF!</definedName>
    <definedName name="_mui271" localSheetId="0">#REF!</definedName>
    <definedName name="_mui271">#REF!</definedName>
    <definedName name="_mui320" localSheetId="0">#REF!</definedName>
    <definedName name="_mui320">#REF!</definedName>
    <definedName name="_mui45" localSheetId="0">#REF!</definedName>
    <definedName name="_mui45">#REF!</definedName>
    <definedName name="_mui50" localSheetId="0">#REF!</definedName>
    <definedName name="_mui50">#REF!</definedName>
    <definedName name="_mui54" localSheetId="0">#REF!</definedName>
    <definedName name="_mui54">#REF!</definedName>
    <definedName name="_mui65" localSheetId="0">#REF!</definedName>
    <definedName name="_mui65">#REF!</definedName>
    <definedName name="_mui75" localSheetId="0">#REF!</definedName>
    <definedName name="_mui75">#REF!</definedName>
    <definedName name="_mui80" localSheetId="0">#REF!</definedName>
    <definedName name="_mui80">#REF!</definedName>
    <definedName name="_MVE01">#REF!</definedName>
    <definedName name="_N">NA()</definedName>
    <definedName name="_N_1">NA()</definedName>
    <definedName name="_N_1_1">NA()</definedName>
    <definedName name="_NET2" localSheetId="0">#REF!</definedName>
    <definedName name="_NET2">#REF!</definedName>
    <definedName name="_np3">'[43]Material '!$G$50</definedName>
    <definedName name="_oct98" localSheetId="0">#REF!</definedName>
    <definedName name="_oct98">#REF!</definedName>
    <definedName name="_ORC1">'[9]Pipe trench'!$V$17</definedName>
    <definedName name="_ORC2">'[9]Pipe trench'!$V$18</definedName>
    <definedName name="_Order1" hidden="1">0</definedName>
    <definedName name="_Order2" hidden="1">255</definedName>
    <definedName name="_OSE1">'[9]Pipe trench'!$V$8</definedName>
    <definedName name="_OUT13300">#N/A</definedName>
    <definedName name="_OUT13502">#N/A</definedName>
    <definedName name="_out2">NA()</definedName>
    <definedName name="_OUT41301">#N/A</definedName>
    <definedName name="_OUT85116">#N/A</definedName>
    <definedName name="_OUT85125">#N/A</definedName>
    <definedName name="_OUT86106">#N/A</definedName>
    <definedName name="_P">NA()</definedName>
    <definedName name="_P_1">NA()</definedName>
    <definedName name="_p_1_1">NA()</definedName>
    <definedName name="_PAG01">#REF!</definedName>
    <definedName name="_PAG02">#REF!</definedName>
    <definedName name="_Parse_Out" localSheetId="0" hidden="1">#REF!</definedName>
    <definedName name="_Parse_Out" hidden="1">#REF!</definedName>
    <definedName name="_pep99">NA()</definedName>
    <definedName name="_PHN01">#REF!</definedName>
    <definedName name="_PHN02">#REF!</definedName>
    <definedName name="_pl2" localSheetId="0">#REF!</definedName>
    <definedName name="_pl2">#REF!</definedName>
    <definedName name="_PPC53">'[38]21-Rate Analysis-1'!$E$19</definedName>
    <definedName name="_prn01" localSheetId="0">#REF!</definedName>
    <definedName name="_prn01">#REF!</definedName>
    <definedName name="_QQQ1">#REF!</definedName>
    <definedName name="_QRA86106">#N/A</definedName>
    <definedName name="_R" localSheetId="0">#REF!</definedName>
    <definedName name="_R">#REF!</definedName>
    <definedName name="_R_1">NA()</definedName>
    <definedName name="_R_1_1">NA()</definedName>
    <definedName name="_Regression_X" hidden="1">#REF!</definedName>
    <definedName name="_RGF01">#REF!</definedName>
    <definedName name="_RHN01">#REF!</definedName>
    <definedName name="_RHN02">#REF!</definedName>
    <definedName name="_RHN03">#REF!</definedName>
    <definedName name="_RHN04">#REF!</definedName>
    <definedName name="_RNC1">#REF!</definedName>
    <definedName name="_RRR01">#REF!</definedName>
    <definedName name="_rs1">'[44]LOCAL RATES'!$J$17</definedName>
    <definedName name="_rzb1">#REF!</definedName>
    <definedName name="_rzb2">#REF!</definedName>
    <definedName name="_S" localSheetId="0">'[45]Power&amp;Fuel'!#REF!</definedName>
    <definedName name="_S">'[45]Power&amp;Fuel'!#REF!</definedName>
    <definedName name="_S91_92">#REF!</definedName>
    <definedName name="_S91_93">#REF!</definedName>
    <definedName name="_S92_91">#REF!</definedName>
    <definedName name="_S92_93">#REF!</definedName>
    <definedName name="_S93_91">#REF!</definedName>
    <definedName name="_S93_92">#REF!</definedName>
    <definedName name="_sal9899" localSheetId="0">#REF!</definedName>
    <definedName name="_sal9899">#REF!</definedName>
    <definedName name="_sat10" localSheetId="0">#REF!</definedName>
    <definedName name="_sat10">#REF!</definedName>
    <definedName name="_sat12" localSheetId="0">#REF!</definedName>
    <definedName name="_sat12">#REF!</definedName>
    <definedName name="_sat14" localSheetId="0">#REF!</definedName>
    <definedName name="_sat14">#REF!</definedName>
    <definedName name="_sat16" localSheetId="0">#REF!</definedName>
    <definedName name="_sat16">#REF!</definedName>
    <definedName name="_sat20" localSheetId="0">#REF!</definedName>
    <definedName name="_sat20">#REF!</definedName>
    <definedName name="_sat8" localSheetId="0">#REF!</definedName>
    <definedName name="_sat8">#REF!</definedName>
    <definedName name="_sch1" localSheetId="0">#REF!</definedName>
    <definedName name="_sch1">#REF!</definedName>
    <definedName name="_sch10" localSheetId="0">#REF!</definedName>
    <definedName name="_sch10">#REF!</definedName>
    <definedName name="_sch11" localSheetId="0">#REF!</definedName>
    <definedName name="_sch11">#REF!</definedName>
    <definedName name="_sch12" localSheetId="0">#REF!</definedName>
    <definedName name="_sch12">#REF!</definedName>
    <definedName name="_sch13" localSheetId="0">#REF!</definedName>
    <definedName name="_sch13">#REF!</definedName>
    <definedName name="_sch2" localSheetId="0">#REF!</definedName>
    <definedName name="_sch2">#REF!</definedName>
    <definedName name="_sch4" localSheetId="0">#REF!</definedName>
    <definedName name="_sch4">#REF!</definedName>
    <definedName name="_SCH5" localSheetId="0">#REF!</definedName>
    <definedName name="_SCH5">#REF!</definedName>
    <definedName name="_SCH6" localSheetId="0">#REF!</definedName>
    <definedName name="_SCH6">#REF!</definedName>
    <definedName name="_SCH7" localSheetId="0">#REF!</definedName>
    <definedName name="_SCH7">#REF!</definedName>
    <definedName name="_sch8" localSheetId="0">#REF!</definedName>
    <definedName name="_sch8">#REF!</definedName>
    <definedName name="_sch9" localSheetId="0">#REF!</definedName>
    <definedName name="_sch9">#REF!</definedName>
    <definedName name="_sep98" localSheetId="0">#REF!</definedName>
    <definedName name="_sep98">#REF!</definedName>
    <definedName name="_sh1">90</definedName>
    <definedName name="_sh2">120</definedName>
    <definedName name="_sh3">150</definedName>
    <definedName name="_sh4">180</definedName>
    <definedName name="_SLV10025">'[46]ANAL-PIPE LINE'!#REF!</definedName>
    <definedName name="_Sort" localSheetId="0" hidden="1">#REF!</definedName>
    <definedName name="_Sort" hidden="1">#REF!</definedName>
    <definedName name="_SS" hidden="1">[47]DESBAST!#REF!</definedName>
    <definedName name="_SS402">NA()</definedName>
    <definedName name="_SS403">NA()</definedName>
    <definedName name="_SS404">NA()</definedName>
    <definedName name="_SS405">NA()</definedName>
    <definedName name="_SS406">NA()</definedName>
    <definedName name="_SS407">NA()</definedName>
    <definedName name="_SS408">NA()</definedName>
    <definedName name="_SS409">NA()</definedName>
    <definedName name="_SS423">NA()</definedName>
    <definedName name="_SS424">NA()</definedName>
    <definedName name="_sua20" localSheetId="0">#REF!</definedName>
    <definedName name="_sua20">#REF!</definedName>
    <definedName name="_sua30" localSheetId="0">#REF!</definedName>
    <definedName name="_sua30">#REF!</definedName>
    <definedName name="_TAB1">[19]TABLES!$A$2:$C$16</definedName>
    <definedName name="_tab2">#REF!</definedName>
    <definedName name="_Table2_In1" hidden="1">#REF!</definedName>
    <definedName name="_Table2_In2" hidden="1">#REF!</definedName>
    <definedName name="_Table2_Out" hidden="1">#REF!</definedName>
    <definedName name="_Table3_In2" hidden="1">#REF!</definedName>
    <definedName name="_tog1">#REF!</definedName>
    <definedName name="_TP200203">[6]PL!$A$1:$N$65</definedName>
    <definedName name="_U">NA()</definedName>
    <definedName name="_U_1">NA()</definedName>
    <definedName name="_U_1_1">NA()</definedName>
    <definedName name="_ups11">"["&amp;Basis_Datei&amp;"]Blank!"</definedName>
    <definedName name="_ups11_3">"["&amp;Basis_Datei&amp;"]Blank!"</definedName>
    <definedName name="_ups11_4">"["&amp;Basis_Datei&amp;"]Blank!"</definedName>
    <definedName name="_ups11_5">"["&amp;Basis_Datei&amp;"]Blank!"</definedName>
    <definedName name="_ups11_6">"["&amp;Basis_Datei&amp;"]Blank!"</definedName>
    <definedName name="_V">NA()</definedName>
    <definedName name="_V_1">NA()</definedName>
    <definedName name="_V_1_1">NA()</definedName>
    <definedName name="_V1">[48]Voucher!$B$1</definedName>
    <definedName name="_V2">[48]Voucher!$R$1</definedName>
    <definedName name="_VAR13300">#N/A</definedName>
    <definedName name="_VAR13502">#N/A</definedName>
    <definedName name="_vbt150" localSheetId="0">#REF!</definedName>
    <definedName name="_vbt150">#REF!</definedName>
    <definedName name="_vbt200" localSheetId="0">#REF!</definedName>
    <definedName name="_vbt200">#REF!</definedName>
    <definedName name="_vbt210" localSheetId="0">#REF!</definedName>
    <definedName name="_vbt210">#REF!</definedName>
    <definedName name="_vbt400" localSheetId="0">#REF!</definedName>
    <definedName name="_vbt400">#REF!</definedName>
    <definedName name="_vxm100" localSheetId="0">#REF!</definedName>
    <definedName name="_vxm100">#REF!</definedName>
    <definedName name="_vxm300" localSheetId="0">#REF!</definedName>
    <definedName name="_vxm300">#REF!</definedName>
    <definedName name="_WCP1">#REF!</definedName>
    <definedName name="_WCY01">#REF!</definedName>
    <definedName name="_WW01">#REF!</definedName>
    <definedName name="_WW02">#REF!</definedName>
    <definedName name="_WW03">#REF!</definedName>
    <definedName name="_ww22" hidden="1">{"Datos",#N/A,TRUE,"Datos"}</definedName>
    <definedName name="_WWW1">#REF!</definedName>
    <definedName name="_WWW2">#REF!</definedName>
    <definedName name="_WWW3">#REF!</definedName>
    <definedName name="_z">NA()</definedName>
    <definedName name="a" localSheetId="0">[49]BAL.SHEET!#REF!</definedName>
    <definedName name="a">[49]BAL.SHEET!#REF!</definedName>
    <definedName name="a._Trimmer">[35]SOR!#REF!</definedName>
    <definedName name="A___0">#REF!</definedName>
    <definedName name="a__Labour_charges_for_cutting_bending__welding_including_materials.">[35]SOR!#REF!</definedName>
    <definedName name="a_1">NA()</definedName>
    <definedName name="a_18">NA()</definedName>
    <definedName name="a_3">NA()</definedName>
    <definedName name="a0">NA()</definedName>
    <definedName name="aa" localSheetId="0">[49]BAL.SHEET!#REF!</definedName>
    <definedName name="aa">[49]BAL.SHEET!#REF!</definedName>
    <definedName name="aaa" localSheetId="0">[50]tb!#REF!</definedName>
    <definedName name="aaa">[50]tb!#REF!</definedName>
    <definedName name="aaaa" localSheetId="0">#REF!</definedName>
    <definedName name="aaaa">#REF!</definedName>
    <definedName name="ab" localSheetId="0">#REF!</definedName>
    <definedName name="ab">#REF!</definedName>
    <definedName name="ab_1">NA()</definedName>
    <definedName name="ABACUS">NA()</definedName>
    <definedName name="abc" localSheetId="0">[51]BAL.SHEET!#REF!</definedName>
    <definedName name="abc">[51]BAL.SHEET!#REF!</definedName>
    <definedName name="abc_1">NA()</definedName>
    <definedName name="abc_18">NA()</definedName>
    <definedName name="abc_3">NA()</definedName>
    <definedName name="abcd">#REF!</definedName>
    <definedName name="abg">#REF!</definedName>
    <definedName name="ABGDATUM">#REF!</definedName>
    <definedName name="ABND">#REF!</definedName>
    <definedName name="ABS">#REF!</definedName>
    <definedName name="ABSCHLUSSTAG">#REF!</definedName>
    <definedName name="abstract">'[52]Rate Analysis'!$G$154</definedName>
    <definedName name="ABTEILUNG">#REF!</definedName>
    <definedName name="ac" hidden="1">{#N/A,#N/A,FALSE,"Quantum Optima Details"}</definedName>
    <definedName name="acBridge">#REF!</definedName>
    <definedName name="accno">#REF!</definedName>
    <definedName name="account">#REF!</definedName>
    <definedName name="Account_Balance" localSheetId="0">#REF!</definedName>
    <definedName name="Account_Balance">#REF!</definedName>
    <definedName name="AccountsPayable" localSheetId="0">#REF!</definedName>
    <definedName name="AccountsPayable">#REF!</definedName>
    <definedName name="ACCT_CODE">#N/A</definedName>
    <definedName name="ACCTRECOTHERS" localSheetId="0">#REF!</definedName>
    <definedName name="ACCTRECOTHERS">#REF!</definedName>
    <definedName name="acdcdc">#REF!</definedName>
    <definedName name="acno">#REF!</definedName>
    <definedName name="ACTEOH">#N/A</definedName>
    <definedName name="AD" hidden="1">{"'Sheet1'!$A$4386:$N$4591"}</definedName>
    <definedName name="AD_Exp" localSheetId="0">#REF!</definedName>
    <definedName name="AD_Exp">#REF!</definedName>
    <definedName name="ADANGAMARBLE_FLRING">#REF!</definedName>
    <definedName name="adarsh">#REF!</definedName>
    <definedName name="adate">#REF!</definedName>
    <definedName name="ADD_ASSET_MAR18">#REF!</definedName>
    <definedName name="adf">[53]Analysis!$D$343</definedName>
    <definedName name="ADM" localSheetId="0">#REF!</definedName>
    <definedName name="ADM">#REF!</definedName>
    <definedName name="admi">#REF!</definedName>
    <definedName name="Admixture">#REF!</definedName>
    <definedName name="adss">[53]Analysis!$D$77</definedName>
    <definedName name="ADUMP">'[54]Cost of O &amp; O'!$F$13</definedName>
    <definedName name="AEA">[55]ANALYSIS!$C$18</definedName>
    <definedName name="AGG">[56]ANAL!#REF!</definedName>
    <definedName name="Aggr">800</definedName>
    <definedName name="aggr10">#REF!</definedName>
    <definedName name="aggr11">#REF!</definedName>
    <definedName name="aggr13">#REF!</definedName>
    <definedName name="aggr2">#REF!</definedName>
    <definedName name="aggr2.36">#REF!</definedName>
    <definedName name="aggr20">#REF!</definedName>
    <definedName name="aggr22">#REF!</definedName>
    <definedName name="aggr26">#REF!</definedName>
    <definedName name="aggr40">#REF!</definedName>
    <definedName name="aggr53">#REF!</definedName>
    <definedName name="aggr6">#REF!</definedName>
    <definedName name="aggr63">#REF!</definedName>
    <definedName name="AGGT">[56]ANAL!$E$14</definedName>
    <definedName name="AGGT1012">'[46]ANAL-PIPE LINE'!$E$20</definedName>
    <definedName name="AGGT20">'[18]ANAL-PIPE LINE'!$E$21</definedName>
    <definedName name="AGGTS">#REF!</definedName>
    <definedName name="Aging_dollars" localSheetId="0">#REF!</definedName>
    <definedName name="Aging_dollars">#REF!</definedName>
    <definedName name="Aging_percent" localSheetId="0">#REF!,#REF!</definedName>
    <definedName name="Aging_percent">#REF!,#REF!</definedName>
    <definedName name="AGLAND">#REF!</definedName>
    <definedName name="Agr12mm">#REF!</definedName>
    <definedName name="Agr20mm">#REF!</definedName>
    <definedName name="Agr40mm">#REF!</definedName>
    <definedName name="Agr53mm">#REF!</definedName>
    <definedName name="Agr6mm">#REF!</definedName>
    <definedName name="agrP">#REF!</definedName>
    <definedName name="agrr10">#REF!</definedName>
    <definedName name="agrr63mm">#REF!</definedName>
    <definedName name="aioSignal">[57]BOQ!$B$7:$B$16,[57]BOQ!$B$21:$B$26,[57]BOQ!$B$42,[57]BOQ!$B$45,[57]BOQ!$B$48,[57]BOQ!$B$54</definedName>
    <definedName name="AIRC">#REF!</definedName>
    <definedName name="aiv">'[58]Detail In Door Stad'!#REF!</definedName>
    <definedName name="ajay" hidden="1">{#N/A,#N/A,FALSE,"Quantum Optima Details"}</definedName>
    <definedName name="ajay_15" hidden="1">{#N/A,#N/A,FALSE,"Quantum Optima Details"}</definedName>
    <definedName name="AKTDATUM">#REF!</definedName>
    <definedName name="AL_DOOR">#REF!</definedName>
    <definedName name="AL_WINDOW">#REF!</definedName>
    <definedName name="alfa">#REF!</definedName>
    <definedName name="all">#REF!</definedName>
    <definedName name="alles">#REF!</definedName>
    <definedName name="Allowance_to_Receivables" localSheetId="0">#REF!,#REF!</definedName>
    <definedName name="Allowance_to_Receivables">#REF!,#REF!</definedName>
    <definedName name="Allowance_to_Sales" localSheetId="0">#REF!,#REF!</definedName>
    <definedName name="Allowance_to_Sales">#REF!,#REF!</definedName>
    <definedName name="alwarsump">#REF!</definedName>
    <definedName name="AmortMiscExpdt" localSheetId="0">#REF!</definedName>
    <definedName name="AmortMiscExpdt">#REF!</definedName>
    <definedName name="AmountRange">'[59]Master Sheet - ODC 2002-03'!$E$4:$E$220</definedName>
    <definedName name="amsifsjul" localSheetId="0">[60]DREXPJUL!#REF!</definedName>
    <definedName name="amsifsjul">[60]DREXPJUL!#REF!</definedName>
    <definedName name="Analysis">#REF!</definedName>
    <definedName name="annex">#REF!</definedName>
    <definedName name="Annex_1" localSheetId="0">'[61]annex_4,5,6'!#REF!</definedName>
    <definedName name="Annex_1">'[61]annex_4,5,6'!#REF!</definedName>
    <definedName name="Annex_23" localSheetId="0">#REF!</definedName>
    <definedName name="Annex_23">#REF!</definedName>
    <definedName name="Annex_45" localSheetId="0">#REF!</definedName>
    <definedName name="Annex_45">#REF!</definedName>
    <definedName name="Annex_6">#REF!</definedName>
    <definedName name="ANNX18">#REF!</definedName>
    <definedName name="anscount" hidden="1">1</definedName>
    <definedName name="ANTITERMITE">#REF!</definedName>
    <definedName name="APACAugRev">'[62]Revenue-Invoicewise'!$L$889:$L$903</definedName>
    <definedName name="ApacB2B">'[63]Inv - Revenue registry for PoC'!$I$6388:$I$6411</definedName>
    <definedName name="ApacCrDR">'[64]Revenue-Invoicewise'!$I$4566:$I$4570</definedName>
    <definedName name="APACDNCN">'[62]Revenue-Invoicewise'!$L$913:$L$917</definedName>
    <definedName name="ApacDRCR">'[63]Inv - Revenue registry for PoC'!$I$6359:$I$6363</definedName>
    <definedName name="APACJulyRev">'[62]Revenue-Invoicewise'!$L$864:$L$888</definedName>
    <definedName name="APACQ1">'[63]Inv - Revenue registry for PoC'!$I$6364:$I$6387</definedName>
    <definedName name="APACQ1Rev">'[62]Revenue-Invoicewise'!$L$840:$L$863</definedName>
    <definedName name="APACSepRev">'[62]Revenue-Invoicewise'!$L$904:$L$912</definedName>
    <definedName name="apcaugrev">'[64]Revenue-Invoicewise'!$I$4620:$I$4634</definedName>
    <definedName name="apcH1accural">'[64]Revenue-Invoicewise'!$I$4644:$I$4665</definedName>
    <definedName name="apcjulrev">'[64]Revenue-Invoicewise'!$I$4595:$I$4619</definedName>
    <definedName name="apcq1rev">'[64]Revenue-Invoicewise'!$I$4571:$I$4594</definedName>
    <definedName name="apcseprev">'[64]Revenue-Invoicewise'!$I$4635:$I$4643</definedName>
    <definedName name="APLANT">#REF!</definedName>
    <definedName name="APPL" localSheetId="0">#REF!</definedName>
    <definedName name="APPL">#REF!</definedName>
    <definedName name="APR" hidden="1">{"form-D1",#N/A,FALSE,"FORM-D1";"form-D1_amt",#N/A,FALSE,"FORM-D1"}</definedName>
    <definedName name="APSUMMARY" localSheetId="0">#REF!</definedName>
    <definedName name="APSUMMARY">#REF!</definedName>
    <definedName name="aq">#REF!</definedName>
    <definedName name="AR" localSheetId="0">#REF!</definedName>
    <definedName name="AR">#REF!</definedName>
    <definedName name="ARBEX">#REF!</definedName>
    <definedName name="area" localSheetId="0">#REF!</definedName>
    <definedName name="area">#REF!</definedName>
    <definedName name="ARS" localSheetId="0">#REF!</definedName>
    <definedName name="ARS">#REF!</definedName>
    <definedName name="as" hidden="1">{#N/A,#N/A,FALSE,"Quantum Optima Details"}</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0" hidden="1">#REF!</definedName>
    <definedName name="AS2TickmarkLS" hidden="1">#REF!</definedName>
    <definedName name="AS2VersionLS" hidden="1">300</definedName>
    <definedName name="asa">NA()</definedName>
    <definedName name="asa_18">NA()</definedName>
    <definedName name="asa_3">NA()</definedName>
    <definedName name="asd">[16]Analysis!$D$343</definedName>
    <definedName name="asddfr">[65]Elect.!#REF!</definedName>
    <definedName name="ASH">#REF!</definedName>
    <definedName name="ASPAV">#REF!</definedName>
    <definedName name="ass">#REF!</definedName>
    <definedName name="Asset">'[66]UNIT-2'!$B:$B</definedName>
    <definedName name="Asset_Classification">[67]Input!$N$2:$N$12</definedName>
    <definedName name="Assets">#REF!</definedName>
    <definedName name="ATS">[68]dues!$B$4</definedName>
    <definedName name="ATTEND" localSheetId="0">#REF!</definedName>
    <definedName name="ATTEND">#REF!</definedName>
    <definedName name="AUFTR_ERG_AKT">#REF!</definedName>
    <definedName name="AUFTR_ERG_DLTA">#REF!</definedName>
    <definedName name="AUFTR_ERG_ERST">#REF!</definedName>
    <definedName name="AUFTR_ERG_LETZ">#REF!</definedName>
    <definedName name="AUFTR_ERG_ST1">#REF!</definedName>
    <definedName name="AUFTR_WRT_FW">#REF!</definedName>
    <definedName name="AUFTR_WRT_FWP">#REF!</definedName>
    <definedName name="AUFTR_WRT_HW">#REF!</definedName>
    <definedName name="AUFTR_WRT_HWP">#REF!</definedName>
    <definedName name="AUFTR_WRT_TXT">#REF!</definedName>
    <definedName name="AUT">#REF!</definedName>
    <definedName name="AVGCAPEMP" localSheetId="0">#REF!</definedName>
    <definedName name="AVGCAPEMP">#REF!</definedName>
    <definedName name="AVIBRA">'[54]Cost of O &amp; O'!$F$8</definedName>
    <definedName name="AVII" localSheetId="0">#REF!</definedName>
    <definedName name="AVII">#REF!</definedName>
    <definedName name="AVIII" localSheetId="0">#REF!</definedName>
    <definedName name="AVIII">#REF!</definedName>
    <definedName name="ax">[69]CLAY!#REF!</definedName>
    <definedName name="ax_18">NA()</definedName>
    <definedName name="ax_3">NA()</definedName>
    <definedName name="AY">[70]Cap!$H$2</definedName>
    <definedName name="ay_18">NA()</definedName>
    <definedName name="ay_3">NA()</definedName>
    <definedName name="b">'[71]SCH-III (LOANS)'!$A$4:$F$30</definedName>
    <definedName name="B_1">NA()</definedName>
    <definedName name="B_18">NA()</definedName>
    <definedName name="B_3">NA()</definedName>
    <definedName name="B_Blank">"["&amp;Basis_Datei&amp;"]Blank!"</definedName>
    <definedName name="B_Blank_3">"["&amp;Basis_Datei&amp;"]Blank!"</definedName>
    <definedName name="B_Blank_4">"["&amp;Basis_Datei&amp;"]Blank!"</definedName>
    <definedName name="B_Blank_5">"["&amp;Basis_Datei&amp;"]Blank!"</definedName>
    <definedName name="B_Blank_6">"["&amp;Basis_Datei&amp;"]Blank!"</definedName>
    <definedName name="b111121_18">NA()</definedName>
    <definedName name="b111121_3">NA()</definedName>
    <definedName name="BàB_chantier">#REF!</definedName>
    <definedName name="BàB_MdO">#REF!</definedName>
    <definedName name="Babu_In" localSheetId="0">#REF!</definedName>
    <definedName name="Babu_In">#REF!</definedName>
    <definedName name="BACK_A">[72]AcqIS:AcqBSCF!$A$54:$N$55</definedName>
    <definedName name="BALA" localSheetId="0">#REF!</definedName>
    <definedName name="BALA">#REF!</definedName>
    <definedName name="BALANCE_SHEET_AS_AT_31st_MARCH__1997" localSheetId="0">#REF!</definedName>
    <definedName name="BALANCE_SHEET_AS_AT_31st_MARCH__1997">#REF!</definedName>
    <definedName name="Balancesheet">#REF!</definedName>
    <definedName name="ballies">'[43]Material '!$G$31</definedName>
    <definedName name="BandRange">'[59]Master Sheet - ODC 2002-03'!$T$4:$T$221</definedName>
    <definedName name="Bang_cly" localSheetId="0">#REF!</definedName>
    <definedName name="Bang_cly">#REF!</definedName>
    <definedName name="Bang_CVC" localSheetId="0">#REF!</definedName>
    <definedName name="Bang_CVC">#REF!</definedName>
    <definedName name="bang_gia" localSheetId="0">#REF!</definedName>
    <definedName name="bang_gia">#REF!</definedName>
    <definedName name="Bang_travl" localSheetId="0">#REF!</definedName>
    <definedName name="Bang_travl">#REF!</definedName>
    <definedName name="Bar10dia">'[9]Qty Cal'!$M$421</definedName>
    <definedName name="Bar12dia">'[9]Qty Cal'!$M$422</definedName>
    <definedName name="Bar16dia">'[9]Qty Cal'!$M$423</definedName>
    <definedName name="Bar6dia">'[9]Qty Cal'!$M$419</definedName>
    <definedName name="Bar8dia">'[9]Qty Cal'!$M$420</definedName>
    <definedName name="barclays">#REF!</definedName>
    <definedName name="Barco">#REF!</definedName>
    <definedName name="bardes">#REF!</definedName>
    <definedName name="base1" localSheetId="0">#REF!</definedName>
    <definedName name="base1">#REF!</definedName>
    <definedName name="base2" localSheetId="0">#REF!</definedName>
    <definedName name="base2">#REF!</definedName>
    <definedName name="Basis_Datei">"BasisM_V.xla"</definedName>
    <definedName name="BATCH">#REF!</definedName>
    <definedName name="BATCH20">#REF!</definedName>
    <definedName name="BATCH30">#REF!</definedName>
    <definedName name="Batching_hot_mix_plant">[35]SOR!#REF!</definedName>
    <definedName name="bb">#N/A</definedName>
    <definedName name="bbbb">[73]COST!$A$1:$G$52</definedName>
    <definedName name="BBBBTR" localSheetId="0">#REF!</definedName>
    <definedName name="BBBBTR">#REF!</definedName>
    <definedName name="BBM">#REF!</definedName>
    <definedName name="BBOF">#REF!</definedName>
    <definedName name="bc">NA()</definedName>
    <definedName name="bc_1">NA()</definedName>
    <definedName name="bc_18">NA()</definedName>
    <definedName name="bc_3">NA()</definedName>
    <definedName name="BC_Qty">'[74]MAJOR QTYS'!$E$21</definedName>
    <definedName name="bcc">[10]ANAL!#REF!</definedName>
    <definedName name="bdate">#REF!</definedName>
    <definedName name="BEARB">#REF!</definedName>
    <definedName name="Beg_Bal">#REF!</definedName>
    <definedName name="BEGINN_AKT">#REF!</definedName>
    <definedName name="BEGINN_ERST">#REF!</definedName>
    <definedName name="BEGINN_LETZ">#REF!</definedName>
    <definedName name="BEGINN_ST1">#REF!</definedName>
    <definedName name="Beldar">[75]s!#REF!</definedName>
    <definedName name="BENCHING_HARDROCK">#REF!</definedName>
    <definedName name="BENEFICIARY">#REF!</definedName>
    <definedName name="BENEFIT" localSheetId="0">#REF!</definedName>
    <definedName name="BENEFIT">#REF!</definedName>
    <definedName name="bentonite" localSheetId="0">#REF!</definedName>
    <definedName name="bentonite">#REF!</definedName>
    <definedName name="BER_JAHR">#REF!</definedName>
    <definedName name="BER_MONAT">#REF!</definedName>
    <definedName name="BER_QUART">#REF!</definedName>
    <definedName name="BESTDAT">#REF!</definedName>
    <definedName name="BESTNR">#REF!</definedName>
    <definedName name="BF">#REF!</definedName>
    <definedName name="BF1_" localSheetId="0">#REF!</definedName>
    <definedName name="BF1_">#REF!</definedName>
    <definedName name="BF2_" localSheetId="0">#REF!</definedName>
    <definedName name="BF2_">#REF!</definedName>
    <definedName name="BF3_" localSheetId="0">#REF!</definedName>
    <definedName name="BF3_">#REF!</definedName>
    <definedName name="BFBS" localSheetId="0">#REF!</definedName>
    <definedName name="BFBS">#REF!</definedName>
    <definedName name="BFES" localSheetId="0">#REF!</definedName>
    <definedName name="BFES">#REF!</definedName>
    <definedName name="BFS" localSheetId="0">#REF!</definedName>
    <definedName name="BFS">#REF!</definedName>
    <definedName name="BG_Del" hidden="1">15</definedName>
    <definedName name="BG_Ins" hidden="1">4</definedName>
    <definedName name="BG_Mod" hidden="1">6</definedName>
    <definedName name="BGrP">#REF!</definedName>
    <definedName name="bhaska1">[76]Elect.!#REF!</definedName>
    <definedName name="bhaskar">#REF!</definedName>
    <definedName name="BHIS">#REF!</definedName>
    <definedName name="bhistee">#REF!</definedName>
    <definedName name="Bhisti">[75]s!#REF!</definedName>
    <definedName name="BID_CURR">NA()</definedName>
    <definedName name="BILL">#REF!</definedName>
    <definedName name="BILL_OF_LADING">#REF!</definedName>
    <definedName name="BIND">#REF!</definedName>
    <definedName name="Bindingwire">#REF!</definedName>
    <definedName name="bipdet" localSheetId="0">#REF!</definedName>
    <definedName name="bipdet">#REF!</definedName>
    <definedName name="BIRLA_MANAGEMENT_CORPORATION_LTD" localSheetId="0">MOTARCAR</definedName>
    <definedName name="BIRLA_MANAGEMENT_CORPORATION_LTD">MOTARCAR</definedName>
    <definedName name="BIT">#REF!</definedName>
    <definedName name="BITDIST">#REF!</definedName>
    <definedName name="bitumen">#REF!</definedName>
    <definedName name="bitumen6070">#REF!</definedName>
    <definedName name="bitumenboiler">#REF!</definedName>
    <definedName name="bitumenemul">#REF!</definedName>
    <definedName name="BLACK_GRANITE">#REF!</definedName>
    <definedName name="BLACKH">#REF!</definedName>
    <definedName name="blacksmith">#REF!</definedName>
    <definedName name="blacksmithhelper">#REF!</definedName>
    <definedName name="blaster">#REF!</definedName>
    <definedName name="BLKGRANITE_SKIRTING">#REF!</definedName>
    <definedName name="BLOCK1">#REF!</definedName>
    <definedName name="BLOCK2">#REF!</definedName>
    <definedName name="BLPH1" hidden="1">#REF!</definedName>
    <definedName name="BLTable">'[77]BL-Bud'!$A$11:$Y$133</definedName>
    <definedName name="BM">#REF!</definedName>
    <definedName name="BM_Qty">'[74]MAJOR QTYS'!$E$19</definedName>
    <definedName name="BOH_TOTAL">#N/A</definedName>
    <definedName name="BOH_UC">#N/A</definedName>
    <definedName name="BOHAMT">#N/A</definedName>
    <definedName name="BOHQTY">#N/A</definedName>
    <definedName name="BOILER_소계">#REF!</definedName>
    <definedName name="bol">#REF!</definedName>
    <definedName name="Bold">'[38]21-Rate Analysis-1'!$E$30</definedName>
    <definedName name="bom">NA()</definedName>
    <definedName name="BOM_PR">NA()</definedName>
    <definedName name="BOM_PR_TOT">NA()</definedName>
    <definedName name="boml">#REF!</definedName>
    <definedName name="bondstone">'[43]Material '!$G$40</definedName>
    <definedName name="Book2" localSheetId="0">#REF!</definedName>
    <definedName name="Book2">#REF!</definedName>
    <definedName name="bookdepr" localSheetId="0">#REF!</definedName>
    <definedName name="bookdepr">#REF!</definedName>
    <definedName name="BOQ" localSheetId="0">#REF!</definedName>
    <definedName name="BOQ">#REF!</definedName>
    <definedName name="BOREWELL">#REF!</definedName>
    <definedName name="botl">#REF!</definedName>
    <definedName name="botn">#REF!</definedName>
    <definedName name="BOULD">#REF!</definedName>
    <definedName name="boulder">#REF!</definedName>
    <definedName name="Bouton19_QuandClic">[78]!Bouton19_QuandClic</definedName>
    <definedName name="bp">[79]BP!#REF!</definedName>
    <definedName name="bpf">#REF!</definedName>
    <definedName name="BPR_B1">#REF!</definedName>
    <definedName name="BPR_B2">#REF!</definedName>
    <definedName name="BPR_B3">#REF!</definedName>
    <definedName name="BPR_B4">#REF!</definedName>
    <definedName name="BPR_B9">#REF!</definedName>
    <definedName name="BPR_H">#REF!</definedName>
    <definedName name="BPR_U">#REF!</definedName>
    <definedName name="BPR_U03">#REF!</definedName>
    <definedName name="BPRT_A">#REF!</definedName>
    <definedName name="BPRT_B14">#REF!</definedName>
    <definedName name="BPRT_B5">#REF!</definedName>
    <definedName name="BPRT_B6">#REF!</definedName>
    <definedName name="BPRT_B7">#REF!</definedName>
    <definedName name="BPRT_B8">#REF!</definedName>
    <definedName name="BPRT_B9">#REF!</definedName>
    <definedName name="BPRT_C">#REF!</definedName>
    <definedName name="BPRT_F">#REF!</definedName>
    <definedName name="BPRT_K">#REF!</definedName>
    <definedName name="BPRT_L">#REF!</definedName>
    <definedName name="BPRT_M">#REF!</definedName>
    <definedName name="BPRT_U">#REF!</definedName>
    <definedName name="bps">NA()</definedName>
    <definedName name="BQA">#REF!</definedName>
    <definedName name="BQC">#REF!</definedName>
    <definedName name="BQF">#REF!</definedName>
    <definedName name="BQH">#REF!</definedName>
    <definedName name="BQK">#REF!</definedName>
    <definedName name="BQL">#REF!</definedName>
    <definedName name="BQM">#REF!</definedName>
    <definedName name="BQU">#REF!</definedName>
    <definedName name="BRIBAT">'[38]21-Rate Analysis-1'!$E$38</definedName>
    <definedName name="BRICK_COBA">#REF!</definedName>
    <definedName name="BRICKS">#REF!</definedName>
    <definedName name="BRICKWORK">#REF!</definedName>
    <definedName name="BRIDGES">'[80]BOQ Distribution'!$A$35:$G$47</definedName>
    <definedName name="BRIEF" localSheetId="0">#REF!</definedName>
    <definedName name="BRIEF">#REF!</definedName>
    <definedName name="BROM">#REF!</definedName>
    <definedName name="broom">#REF!</definedName>
    <definedName name="BS" localSheetId="0">#REF!</definedName>
    <definedName name="BS">#REF!</definedName>
    <definedName name="bs_stn" localSheetId="0">#REF!</definedName>
    <definedName name="bs_stn">#REF!</definedName>
    <definedName name="BSC">#REF!</definedName>
    <definedName name="BSINR" localSheetId="0">#REF!</definedName>
    <definedName name="BSINR">#REF!</definedName>
    <definedName name="BSINRDTAIL" localSheetId="0">#REF!</definedName>
    <definedName name="BSINRDTAIL">#REF!</definedName>
    <definedName name="bssum" localSheetId="0">#REF!</definedName>
    <definedName name="bssum">#REF!</definedName>
    <definedName name="BSTable">'[77]BS-Bud'!$A$11:$Y$133</definedName>
    <definedName name="BSUSD" localSheetId="0">#REF!</definedName>
    <definedName name="BSUSD">#REF!</definedName>
    <definedName name="BT" localSheetId="0">#REF!</definedName>
    <definedName name="BT">#REF!</definedName>
    <definedName name="btb_musd">NA()</definedName>
    <definedName name="btb_musd_1">NA()</definedName>
    <definedName name="btb_musd_18">NA()</definedName>
    <definedName name="btb_musd_3">NA()</definedName>
    <definedName name="btcocnhoi" localSheetId="0">#REF!</definedName>
    <definedName name="btcocnhoi">#REF!</definedName>
    <definedName name="bua">#REF!</definedName>
    <definedName name="building">'[81]DETAILED  BOQ'!$A$2</definedName>
    <definedName name="BuiltIn_Print_Area">NA()</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[82]procurement!#REF!</definedName>
    <definedName name="BuiltIn_Print_Area___0___0___0___0___0___0">#REF!</definedName>
    <definedName name="BuiltIn_Print_Area___0___0___0___0___0___0___0">#REF!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#REF!</definedName>
    <definedName name="BuiltIn_Print_Titles___0___0___0___0___0">#REF!</definedName>
    <definedName name="BuiltIn_Print_Titles___0___0___0___0___0___0">#REF!</definedName>
    <definedName name="BuiltIn_Print_Titles___0___0___0___0___0___0___0">#REF!</definedName>
    <definedName name="BuiltIn_Print_Titles___0___0___0___0___0___0___0___0">#REF!</definedName>
    <definedName name="BuiltIn_Print_Titles___0___0___0___0___0___0___0___0___0">#REF!</definedName>
    <definedName name="BuiltIn_Print_Titles___0___0___0___0___0___0___0___0___0___0">#REF!</definedName>
    <definedName name="BuiltIn_Print_Titles___0___0___0___0___0___0___0___0___0___0___0">#REF!</definedName>
    <definedName name="BuiltIn_Print_Titles___0___0___0___0___0___0___0___0___0___0___0___0">#REF!</definedName>
    <definedName name="BuiltIn_Print_Titles___0___0___0___0___0___0___0___0___0___0___0___0___0">#REF!</definedName>
    <definedName name="BuiltIn_Print_Titles___0___0___0___0___0___0___0___0___0___0___0___0___0___0">#REF!</definedName>
    <definedName name="BuiltIn_Print_Titles___0___0_1">NA()</definedName>
    <definedName name="BuiltIn_Print_Titles___0___0_18">NA()</definedName>
    <definedName name="BuiltIn_Print_Titles___0___0_3">NA()</definedName>
    <definedName name="BuiltIn_Print_Titles___0_1">NA()</definedName>
    <definedName name="BuiltIn_Print_Titles___0_18">NA()</definedName>
    <definedName name="BuiltIn_Print_Titles___0_3">NA()</definedName>
    <definedName name="Bureautique">#REF!</definedName>
    <definedName name="Business">[67]Input!$P$2:$P$20</definedName>
    <definedName name="BVCISUMMARY" localSheetId="0">#REF!</definedName>
    <definedName name="BVCISUMMARY">#REF!</definedName>
    <definedName name="BW">#REF!</definedName>
    <definedName name="BWDATEN">#REF!</definedName>
    <definedName name="BWIRE">#REF!</definedName>
    <definedName name="BWORK">#REF!</definedName>
    <definedName name="BWQUART">#REF!</definedName>
    <definedName name="C.1.1..Phat_tuyen" localSheetId="0">#REF!</definedName>
    <definedName name="C.1.1..Phat_tuyen">#REF!</definedName>
    <definedName name="C.1.10..VC_Thu_cong_CG" localSheetId="0">#REF!</definedName>
    <definedName name="C.1.10..VC_Thu_cong_CG">#REF!</definedName>
    <definedName name="C.1.2..Chat_cay_thu_cong" localSheetId="0">#REF!</definedName>
    <definedName name="C.1.2..Chat_cay_thu_cong">#REF!</definedName>
    <definedName name="C.1.3..Chat_cay_may" localSheetId="0">#REF!</definedName>
    <definedName name="C.1.3..Chat_cay_may">#REF!</definedName>
    <definedName name="C.1.4..Dao_goc_cay" localSheetId="0">#REF!</definedName>
    <definedName name="C.1.4..Dao_goc_cay">#REF!</definedName>
    <definedName name="C.1.5..Lam_duong_tam" localSheetId="0">#REF!</definedName>
    <definedName name="C.1.5..Lam_duong_tam">#REF!</definedName>
    <definedName name="C.1.6..Lam_cau_tam" localSheetId="0">#REF!</definedName>
    <definedName name="C.1.6..Lam_cau_tam">#REF!</definedName>
    <definedName name="C.1.7..Rai_da_chong_lun" localSheetId="0">#REF!</definedName>
    <definedName name="C.1.7..Rai_da_chong_lun">#REF!</definedName>
    <definedName name="C.1.8..Lam_kho_tam" localSheetId="0">#REF!</definedName>
    <definedName name="C.1.8..Lam_kho_tam">#REF!</definedName>
    <definedName name="C.1.8..San_mat_bang" localSheetId="0">#REF!</definedName>
    <definedName name="C.1.8..San_mat_bang">#REF!</definedName>
    <definedName name="C.2.1..VC_Thu_cong" localSheetId="0">#REF!</definedName>
    <definedName name="C.2.1..VC_Thu_cong">#REF!</definedName>
    <definedName name="C.2.2..VC_T_cong_CG" localSheetId="0">#REF!</definedName>
    <definedName name="C.2.2..VC_T_cong_CG">#REF!</definedName>
    <definedName name="C.2.3..Boc_do" localSheetId="0">#REF!</definedName>
    <definedName name="C.2.3..Boc_do">#REF!</definedName>
    <definedName name="C.3.1..Dao_dat_mong_cot" localSheetId="0">#REF!</definedName>
    <definedName name="C.3.1..Dao_dat_mong_cot">#REF!</definedName>
    <definedName name="C.3.2..Dao_dat_de_dap" localSheetId="0">#REF!</definedName>
    <definedName name="C.3.2..Dao_dat_de_dap">#REF!</definedName>
    <definedName name="C.3.3..Dap_dat_mong" localSheetId="0">#REF!</definedName>
    <definedName name="C.3.3..Dap_dat_mong">#REF!</definedName>
    <definedName name="C.3.4..Dao_dap_TDia" localSheetId="0">#REF!</definedName>
    <definedName name="C.3.4..Dao_dap_TDia">#REF!</definedName>
    <definedName name="C.3.5..Dap_bo_bao" localSheetId="0">#REF!</definedName>
    <definedName name="C.3.5..Dap_bo_bao">#REF!</definedName>
    <definedName name="C.3.6..Bom_tat_nuoc" localSheetId="0">#REF!</definedName>
    <definedName name="C.3.6..Bom_tat_nuoc">#REF!</definedName>
    <definedName name="C.3.7..Dao_bun" localSheetId="0">#REF!</definedName>
    <definedName name="C.3.7..Dao_bun">#REF!</definedName>
    <definedName name="C.3.8..Dap_cat_CT" localSheetId="0">#REF!</definedName>
    <definedName name="C.3.8..Dap_cat_CT">#REF!</definedName>
    <definedName name="C.3.9..Dao_pha_da" localSheetId="0">#REF!</definedName>
    <definedName name="C.3.9..Dao_pha_da">#REF!</definedName>
    <definedName name="C.4.1.Cot_thep" localSheetId="0">#REF!</definedName>
    <definedName name="C.4.1.Cot_thep">#REF!</definedName>
    <definedName name="C.4.2..Van_khuon" localSheetId="0">#REF!</definedName>
    <definedName name="C.4.2..Van_khuon">#REF!</definedName>
    <definedName name="C.4.3..Be_tong" localSheetId="0">#REF!</definedName>
    <definedName name="C.4.3..Be_tong">#REF!</definedName>
    <definedName name="C.4.4..Lap_BT_D.San" localSheetId="0">#REF!</definedName>
    <definedName name="C.4.4..Lap_BT_D.San">#REF!</definedName>
    <definedName name="C.4.5..Xay_da_hoc" localSheetId="0">#REF!</definedName>
    <definedName name="C.4.5..Xay_da_hoc">#REF!</definedName>
    <definedName name="C.4.6..Dong_coc" localSheetId="0">#REF!</definedName>
    <definedName name="C.4.6..Dong_coc">#REF!</definedName>
    <definedName name="C.4.7..Quet_Bi_tum" localSheetId="0">#REF!</definedName>
    <definedName name="C.4.7..Quet_Bi_tum">#REF!</definedName>
    <definedName name="C.5.1..Lap_cot_thep" localSheetId="0">#REF!</definedName>
    <definedName name="C.5.1..Lap_cot_thep">#REF!</definedName>
    <definedName name="C.5.2..Lap_cot_BT" localSheetId="0">#REF!</definedName>
    <definedName name="C.5.2..Lap_cot_BT">#REF!</definedName>
    <definedName name="C.5.3..Lap_dat_xa" localSheetId="0">#REF!</definedName>
    <definedName name="C.5.3..Lap_dat_xa">#REF!</definedName>
    <definedName name="C.5.4..Lap_tiep_dia" localSheetId="0">#REF!</definedName>
    <definedName name="C.5.4..Lap_tiep_dia">#REF!</definedName>
    <definedName name="C.5.5..Son_sat_thep" localSheetId="0">#REF!</definedName>
    <definedName name="C.5.5..Son_sat_thep">#REF!</definedName>
    <definedName name="C.6.1..Lap_su_dung" localSheetId="0">#REF!</definedName>
    <definedName name="C.6.1..Lap_su_dung">#REF!</definedName>
    <definedName name="C.6.2..Lap_su_CS" localSheetId="0">#REF!</definedName>
    <definedName name="C.6.2..Lap_su_CS">#REF!</definedName>
    <definedName name="C.6.3..Su_chuoi_do" localSheetId="0">#REF!</definedName>
    <definedName name="C.6.3..Su_chuoi_do">#REF!</definedName>
    <definedName name="C.6.4..Su_chuoi_neo" localSheetId="0">#REF!</definedName>
    <definedName name="C.6.4..Su_chuoi_neo">#REF!</definedName>
    <definedName name="C.6.5..Lap_phu_kien" localSheetId="0">#REF!</definedName>
    <definedName name="C.6.5..Lap_phu_kien">#REF!</definedName>
    <definedName name="C.6.6..Ep_noi_day" localSheetId="0">#REF!</definedName>
    <definedName name="C.6.6..Ep_noi_day">#REF!</definedName>
    <definedName name="C.6.7..KD_vuot_CN" localSheetId="0">#REF!</definedName>
    <definedName name="C.6.7..KD_vuot_CN">#REF!</definedName>
    <definedName name="C.6.8..Rai_cang_day" localSheetId="0">#REF!</definedName>
    <definedName name="C.6.8..Rai_cang_day">#REF!</definedName>
    <definedName name="C.6.9..Cap_quang" localSheetId="0">#REF!</definedName>
    <definedName name="C.6.9..Cap_quang">#REF!</definedName>
    <definedName name="C_">#N/A</definedName>
    <definedName name="C_VND">0.03</definedName>
    <definedName name="C_YEN">0.1</definedName>
    <definedName name="ca">[83]INPUT!$G$127*1.5</definedName>
    <definedName name="CABLE">#REF!</definedName>
    <definedName name="CABLE_A">[84]CABLE!$B$5:$G$19</definedName>
    <definedName name="CABLE_G">[84]CABLE!$A$5:$H$18</definedName>
    <definedName name="CAL_A1">#REF!</definedName>
    <definedName name="CalDate">[85]Setting!#REF!</definedName>
    <definedName name="cant">'[86]Staff Acco.'!#REF!</definedName>
    <definedName name="CAPAPR">NA()</definedName>
    <definedName name="CAPAPR_1">NA()</definedName>
    <definedName name="CAPAPR_18">NA()</definedName>
    <definedName name="CAPAPR_3">NA()</definedName>
    <definedName name="CAPAUG">NA()</definedName>
    <definedName name="CAPAUG_1">NA()</definedName>
    <definedName name="CAPAUG_18">NA()</definedName>
    <definedName name="CAPAUG_3">NA()</definedName>
    <definedName name="CAPBOH">#N/A</definedName>
    <definedName name="CAPDEC">NA()</definedName>
    <definedName name="CAPDEC_1">NA()</definedName>
    <definedName name="CAPDEC_18">NA()</definedName>
    <definedName name="CAPDEC_3">NA()</definedName>
    <definedName name="CAPEOH">#N/A</definedName>
    <definedName name="CAPEX" localSheetId="0">#REF!</definedName>
    <definedName name="CAPEX">#REF!</definedName>
    <definedName name="CAPFEB">NA()</definedName>
    <definedName name="CAPFEB_1">NA()</definedName>
    <definedName name="CAPFEB_18">NA()</definedName>
    <definedName name="CAPFEB_3">NA()</definedName>
    <definedName name="Capital_turnover_index__Times" localSheetId="0">'[87]BSC-FES'!#REF!</definedName>
    <definedName name="Capital_turnover_index__Times">'[87]BSC-FES'!#REF!</definedName>
    <definedName name="CAPITALISATION" localSheetId="0">#REF!</definedName>
    <definedName name="CAPITALISATION">#REF!</definedName>
    <definedName name="CAPJAN">NA()</definedName>
    <definedName name="CAPJAN_1">NA()</definedName>
    <definedName name="CAPJAN_18">NA()</definedName>
    <definedName name="CAPJAN_3">NA()</definedName>
    <definedName name="CAPJUL">NA()</definedName>
    <definedName name="CAPJUL_1">NA()</definedName>
    <definedName name="CAPJUL_18">NA()</definedName>
    <definedName name="CAPJUL_3">NA()</definedName>
    <definedName name="CAPJUN">NA()</definedName>
    <definedName name="CAPJUN_1">NA()</definedName>
    <definedName name="CAPJUN_18">NA()</definedName>
    <definedName name="CAPJUN_3">NA()</definedName>
    <definedName name="CAPMAR">NA()</definedName>
    <definedName name="CAPMAR_1">NA()</definedName>
    <definedName name="CAPMAR_18">NA()</definedName>
    <definedName name="CAPMAR_3">NA()</definedName>
    <definedName name="CAPMAY">NA()</definedName>
    <definedName name="CAPMAY_1">NA()</definedName>
    <definedName name="CAPMAY_18">NA()</definedName>
    <definedName name="CAPMAY_3">NA()</definedName>
    <definedName name="CAPNOV">NA()</definedName>
    <definedName name="CAPNOV_1">NA()</definedName>
    <definedName name="CAPNOV_18">NA()</definedName>
    <definedName name="CAPNOV_3">NA()</definedName>
    <definedName name="CAPOCT">NA()</definedName>
    <definedName name="CAPOCT_1">NA()</definedName>
    <definedName name="CAPOCT_18">NA()</definedName>
    <definedName name="CAPOCT_3">NA()</definedName>
    <definedName name="caprein" localSheetId="0">#REF!</definedName>
    <definedName name="caprein">#REF!</definedName>
    <definedName name="caprl">#REF!</definedName>
    <definedName name="CAPSEP">NA()</definedName>
    <definedName name="CAPSEP_1">NA()</definedName>
    <definedName name="CAPSEP_18">NA()</definedName>
    <definedName name="CAPSEP_3">NA()</definedName>
    <definedName name="CAR">#REF!</definedName>
    <definedName name="carpenter">#REF!</definedName>
    <definedName name="carpenter1">#REF!</definedName>
    <definedName name="carpenter2">#REF!</definedName>
    <definedName name="carpenterI">#REF!</definedName>
    <definedName name="carpenterII">#REF!</definedName>
    <definedName name="carpet">#REF!</definedName>
    <definedName name="CARPI">[88]Sheet1!#REF!</definedName>
    <definedName name="CASH" localSheetId="0">[29]F!#REF!</definedName>
    <definedName name="CASH">[29]F!#REF!</definedName>
    <definedName name="CASHBUDGET" localSheetId="0">[51]BAL.SHEET!#REF!</definedName>
    <definedName name="CASHBUDGET">[51]BAL.SHEET!#REF!</definedName>
    <definedName name="CASHBUDGET1" localSheetId="0">#REF!</definedName>
    <definedName name="CASHBUDGET1">#REF!</definedName>
    <definedName name="CASHBUDWORKINGS" localSheetId="0">[51]BAL.SHEET!#REF!</definedName>
    <definedName name="CASHBUDWORKINGS">[51]BAL.SHEET!#REF!</definedName>
    <definedName name="cashflow">#REF!</definedName>
    <definedName name="CashFlow_Local_currency" localSheetId="0">#REF!</definedName>
    <definedName name="CashFlow_Local_currency">#REF!</definedName>
    <definedName name="CB1850D">'[18]MS Pipe Working'!$F$81</definedName>
    <definedName name="CB1850W">'[18]MS Pipe Working'!$E$81</definedName>
    <definedName name="cc">[89]Dep_Py_addns!$G$2:$G$16</definedName>
    <definedName name="CCBP">#REF!</definedName>
    <definedName name="cccc">'[38]21-Rate Analysis-1'!$E$57</definedName>
    <definedName name="cccccc">'[9]Pipe trench'!#REF!</definedName>
    <definedName name="cccccccccc">'[9]Pipe trench'!#REF!</definedName>
    <definedName name="CCRUSH">#REF!</definedName>
    <definedName name="CC갯수">#REF!</definedName>
    <definedName name="CD" localSheetId="0">#REF!</definedName>
    <definedName name="CD">#REF!</definedName>
    <definedName name="cdds">#REF!</definedName>
    <definedName name="CDOZ">#REF!</definedName>
    <definedName name="CE">NA()</definedName>
    <definedName name="CED">#REF!</definedName>
    <definedName name="CEILING_PLASTERING">#REF!</definedName>
    <definedName name="cem">190</definedName>
    <definedName name="Cement">#REF!</definedName>
    <definedName name="Cement_124">#REF!</definedName>
    <definedName name="Cement_MR_Rate">#REF!</definedName>
    <definedName name="CEMENT_PAINT">#REF!</definedName>
    <definedName name="Cement_SR_Rate">#REF!</definedName>
    <definedName name="CERAMIC_FLOOR">#REF!</definedName>
    <definedName name="CERTIFICATE_OF_DEPOSITS" localSheetId="0">#REF!</definedName>
    <definedName name="CERTIFICATE_OF_DEPOSITS">#REF!</definedName>
    <definedName name="CEXC">#REF!</definedName>
    <definedName name="CF" localSheetId="0" hidden="1">{"Groupings",#N/A,TRUE,"GROUP_99 ";"Groupings-Comparitive",#N/A,TRUE,"GROUP_99 "}</definedName>
    <definedName name="CF" hidden="1">{"Groupings",#N/A,TRUE,"GROUP_99 ";"Groupings-Comparitive",#N/A,TRUE,"GROUP_99 "}</definedName>
    <definedName name="CF.1" localSheetId="0">#REF!</definedName>
    <definedName name="CF.1">#REF!</definedName>
    <definedName name="CF.2" localSheetId="0">#REF!</definedName>
    <definedName name="CF.2">#REF!</definedName>
    <definedName name="cf_musd">NA()</definedName>
    <definedName name="cf_musd_1">NA()</definedName>
    <definedName name="cf_musd_18">NA()</definedName>
    <definedName name="cf_musd_3">NA()</definedName>
    <definedName name="CF_NetIncome" localSheetId="0">'[90]Balance Sheet Details CMC'!#REF!</definedName>
    <definedName name="CF_NetIncome">'[90]Balance Sheet Details CMC'!#REF!</definedName>
    <definedName name="cfk" localSheetId="0">#REF!</definedName>
    <definedName name="cfk">#REF!</definedName>
    <definedName name="cflow00" localSheetId="0">#REF!</definedName>
    <definedName name="cflow00">#REF!</definedName>
    <definedName name="cflow98" localSheetId="0">#REF!</definedName>
    <definedName name="cflow98">#REF!</definedName>
    <definedName name="cflow99" localSheetId="0">#REF!</definedName>
    <definedName name="cflow99">#REF!</definedName>
    <definedName name="CGRD">#REF!</definedName>
    <definedName name="CGW">#REF!</definedName>
    <definedName name="CHAJJA">#REF!</definedName>
    <definedName name="Charges_of_road_roller">[35]SOR!#REF!</definedName>
    <definedName name="CHECK" localSheetId="0">#REF!</definedName>
    <definedName name="CHECK">#REF!</definedName>
    <definedName name="Check_Company">[91]Parameters!#REF!</definedName>
    <definedName name="checked">[69]CLAY!#REF!</definedName>
    <definedName name="checked_18">NA()</definedName>
    <definedName name="checked_3">NA()</definedName>
    <definedName name="CHEJJA">#REF!</definedName>
    <definedName name="CHEMICAL">#REF!</definedName>
    <definedName name="chgdtoexps" localSheetId="0">#REF!</definedName>
    <definedName name="chgdtoexps">#REF!</definedName>
    <definedName name="chiseler">#REF!</definedName>
    <definedName name="chiyoko" localSheetId="0">#REF!</definedName>
    <definedName name="chiyoko">#REF!</definedName>
    <definedName name="CHMP">#REF!</definedName>
    <definedName name="chung">66</definedName>
    <definedName name="CHW">#REF!</definedName>
    <definedName name="ci">[92]icici!$B$4</definedName>
    <definedName name="CI_CHAMBER_COVERS">#REF!</definedName>
    <definedName name="CINDER">#REF!</definedName>
    <definedName name="civ">NA()</definedName>
    <definedName name="civil">NA()</definedName>
    <definedName name="CJCB">#REF!</definedName>
    <definedName name="CL" localSheetId="0">#REF!</definedName>
    <definedName name="CL">#REF!</definedName>
    <definedName name="cl_debt" localSheetId="0">'[93]debt schedule'!#REF!</definedName>
    <definedName name="cl_debt">'[93]debt schedule'!#REF!</definedName>
    <definedName name="CLAB">#REF!</definedName>
    <definedName name="ClAccrual">'[62]Revenue-Invoicewise'!$L$3361:$L$3623</definedName>
    <definedName name="ClAdvance">'[62]Revenue-Invoicewise'!$L$3624:$L$3883</definedName>
    <definedName name="CLAY">#REF!</definedName>
    <definedName name="CLEAR_10">#REF!</definedName>
    <definedName name="CLEAR_100">#REF!</definedName>
    <definedName name="CLEAR_101">#REF!</definedName>
    <definedName name="CLEAR_102">#REF!</definedName>
    <definedName name="CLEAR_103">#REF!</definedName>
    <definedName name="CLEAR_104">#REF!</definedName>
    <definedName name="CLEAR_105">#REF!</definedName>
    <definedName name="CLEAR_106">#REF!</definedName>
    <definedName name="CLEAR_107">#REF!</definedName>
    <definedName name="CLEAR_108">#REF!</definedName>
    <definedName name="CLEAR_109">#REF!</definedName>
    <definedName name="CLEAR_11">#REF!</definedName>
    <definedName name="CLEAR_110">#REF!</definedName>
    <definedName name="CLEAR_111">#REF!</definedName>
    <definedName name="CLEAR_112">#REF!</definedName>
    <definedName name="CLEAR_113">#REF!</definedName>
    <definedName name="CLEAR_114">#REF!</definedName>
    <definedName name="CLEAR_115">#REF!</definedName>
    <definedName name="CLEAR_116">#REF!</definedName>
    <definedName name="CLEAR_117">#REF!</definedName>
    <definedName name="CLEAR_118">#REF!</definedName>
    <definedName name="CLEAR_119">#REF!</definedName>
    <definedName name="CLEAR_12">#REF!</definedName>
    <definedName name="CLEAR_120">#REF!</definedName>
    <definedName name="CLEAR_121">#REF!</definedName>
    <definedName name="CLEAR_122">#REF!</definedName>
    <definedName name="CLEAR_123">#REF!</definedName>
    <definedName name="CLEAR_124">#REF!</definedName>
    <definedName name="CLEAR_125">#REF!</definedName>
    <definedName name="CLEAR_13">#REF!</definedName>
    <definedName name="CLEAR_14">#REF!</definedName>
    <definedName name="CLEAR_15">#REF!</definedName>
    <definedName name="CLEAR_16">#REF!</definedName>
    <definedName name="CLEAR_17">#REF!</definedName>
    <definedName name="CLEAR_18">#REF!</definedName>
    <definedName name="CLEAR_19">#REF!</definedName>
    <definedName name="CLEAR_20">#REF!</definedName>
    <definedName name="CLEAR_21">#REF!</definedName>
    <definedName name="CLEAR_22">#REF!</definedName>
    <definedName name="CLEAR_23">#REF!</definedName>
    <definedName name="CLEAR_24">#REF!</definedName>
    <definedName name="CLEAR_25">#REF!</definedName>
    <definedName name="CLEAR_26">#REF!</definedName>
    <definedName name="CLEAR_27">#REF!</definedName>
    <definedName name="CLEAR_28">#REF!</definedName>
    <definedName name="CLEAR_29">#REF!</definedName>
    <definedName name="CLEAR_30">#REF!</definedName>
    <definedName name="CLEAR_31">#REF!</definedName>
    <definedName name="CLEAR_32">#REF!</definedName>
    <definedName name="CLEAR_33">#REF!</definedName>
    <definedName name="CLEAR_34">#REF!</definedName>
    <definedName name="CLEAR_35">#REF!</definedName>
    <definedName name="CLEAR_36">#REF!</definedName>
    <definedName name="CLEAR_37">#REF!</definedName>
    <definedName name="CLEAR_38">#REF!</definedName>
    <definedName name="CLEAR_39">#REF!</definedName>
    <definedName name="CLEAR_40">#REF!</definedName>
    <definedName name="CLEAR_41">#REF!</definedName>
    <definedName name="CLEAR_42">#REF!</definedName>
    <definedName name="CLEAR_43">#REF!</definedName>
    <definedName name="CLEAR_44">#REF!</definedName>
    <definedName name="CLEAR_45">#REF!</definedName>
    <definedName name="CLEAR_46">#REF!</definedName>
    <definedName name="CLEAR_47">#REF!</definedName>
    <definedName name="CLEAR_48">#REF!</definedName>
    <definedName name="CLEAR_49">#REF!</definedName>
    <definedName name="CLEAR_5">#REF!</definedName>
    <definedName name="CLEAR_50">#REF!</definedName>
    <definedName name="CLEAR_51">#REF!</definedName>
    <definedName name="CLEAR_52">#REF!</definedName>
    <definedName name="CLEAR_53">#REF!</definedName>
    <definedName name="CLEAR_54">#REF!</definedName>
    <definedName name="CLEAR_55">#REF!</definedName>
    <definedName name="CLEAR_56">#REF!</definedName>
    <definedName name="CLEAR_57">#REF!</definedName>
    <definedName name="CLEAR_58">#REF!</definedName>
    <definedName name="CLEAR_59">#REF!</definedName>
    <definedName name="CLEAR_6">#REF!</definedName>
    <definedName name="CLEAR_60">#REF!</definedName>
    <definedName name="CLEAR_61">#REF!</definedName>
    <definedName name="CLEAR_62">#REF!</definedName>
    <definedName name="CLEAR_63">#REF!</definedName>
    <definedName name="CLEAR_64">#REF!</definedName>
    <definedName name="CLEAR_65">#REF!</definedName>
    <definedName name="CLEAR_66">#REF!</definedName>
    <definedName name="CLEAR_67">#REF!</definedName>
    <definedName name="CLEAR_68">#REF!</definedName>
    <definedName name="CLEAR_69">#REF!</definedName>
    <definedName name="CLEAR_7">#REF!</definedName>
    <definedName name="CLEAR_70">#REF!</definedName>
    <definedName name="CLEAR_71">#REF!</definedName>
    <definedName name="CLEAR_72">#REF!</definedName>
    <definedName name="CLEAR_73">#REF!</definedName>
    <definedName name="CLEAR_74">#REF!</definedName>
    <definedName name="CLEAR_75">#REF!</definedName>
    <definedName name="CLEAR_76">#REF!</definedName>
    <definedName name="CLEAR_77">#REF!</definedName>
    <definedName name="CLEAR_78">#REF!</definedName>
    <definedName name="CLEAR_79">#REF!</definedName>
    <definedName name="CLEAR_8">#REF!</definedName>
    <definedName name="CLEAR_80">#REF!</definedName>
    <definedName name="CLEAR_81">#REF!</definedName>
    <definedName name="CLEAR_82">#REF!</definedName>
    <definedName name="CLEAR_83">#REF!</definedName>
    <definedName name="CLEAR_84">#REF!</definedName>
    <definedName name="CLEAR_85">#REF!</definedName>
    <definedName name="CLEAR_86">#REF!</definedName>
    <definedName name="CLEAR_87">#REF!</definedName>
    <definedName name="CLEAR_88">#REF!</definedName>
    <definedName name="CLEAR_89">#REF!</definedName>
    <definedName name="CLEAR_9">#REF!</definedName>
    <definedName name="CLEAR_90">#REF!</definedName>
    <definedName name="CLEAR_91">#REF!</definedName>
    <definedName name="CLEAR_92">#REF!</definedName>
    <definedName name="CLEAR_93">#REF!</definedName>
    <definedName name="CLEAR_94">#REF!</definedName>
    <definedName name="CLEAR_95">#REF!</definedName>
    <definedName name="CLEAR_96">#REF!</definedName>
    <definedName name="CLEAR_97">#REF!</definedName>
    <definedName name="CLEAR_98">#REF!</definedName>
    <definedName name="CLEAR_99">#REF!</definedName>
    <definedName name="CLOAD">#REF!</definedName>
    <definedName name="ClosingAccrual">'[63]Inv - Revenue registry for PoC'!$I$4896:$I$5860</definedName>
    <definedName name="closingAcrl" localSheetId="0">'[94]Invoicewise rev for PoC'!#REF!</definedName>
    <definedName name="closingAcrl">'[94]Invoicewise rev for PoC'!#REF!</definedName>
    <definedName name="closingAdvance">'[63]Inv - Revenue registry for PoC'!$I$5861:$I$6358</definedName>
    <definedName name="ClsAccrual">'[64]Revenue-Invoicewise'!$I$3623:$I$4045</definedName>
    <definedName name="ClsAdvance">'[64]Revenue-Invoicewise'!$I$4046:$I$4565</definedName>
    <definedName name="CM_14">#REF!</definedName>
    <definedName name="cM_143">[23]Analysis!$D$77</definedName>
    <definedName name="cmain">#REF!</definedName>
    <definedName name="CMIX">#REF!</definedName>
    <definedName name="cmort3">'[95]Rates Basic'!$D$21</definedName>
    <definedName name="CmpJakOpo">#REF!</definedName>
    <definedName name="co" localSheetId="0">#REF!</definedName>
    <definedName name="co">#REF!</definedName>
    <definedName name="CO_AD_TD" localSheetId="0">#REF!</definedName>
    <definedName name="CO_AD_TD">#REF!</definedName>
    <definedName name="Coal_handling_system">#REF!</definedName>
    <definedName name="COARSE">#REF!</definedName>
    <definedName name="Coarsesand">#REF!</definedName>
    <definedName name="COAT" localSheetId="0">#REF!</definedName>
    <definedName name="COAT">#REF!</definedName>
    <definedName name="col">#REF!</definedName>
    <definedName name="COLLAPSIBLE_GATE">#REF!</definedName>
    <definedName name="collection">NA()</definedName>
    <definedName name="Collie">[75]s!#REF!</definedName>
    <definedName name="COLLSTATUS">NA()</definedName>
    <definedName name="collstatuspage1">NA()</definedName>
    <definedName name="collstatuspage2">NA()</definedName>
    <definedName name="combank">#REF!</definedName>
    <definedName name="COMMON" localSheetId="0">#REF!</definedName>
    <definedName name="COMMON">#REF!</definedName>
    <definedName name="comp" localSheetId="0">#REF!</definedName>
    <definedName name="comp">#REF!</definedName>
    <definedName name="compactor">#REF!</definedName>
    <definedName name="company">NA()</definedName>
    <definedName name="comparative_analysis" localSheetId="0">[96]unitq3!#REF!</definedName>
    <definedName name="comparative_analysis">[96]unitq3!#REF!</definedName>
    <definedName name="COMPWISE" localSheetId="0">#REF!</definedName>
    <definedName name="COMPWISE">#REF!</definedName>
    <definedName name="CON" localSheetId="0">#REF!</definedName>
    <definedName name="CON">#REF!</definedName>
    <definedName name="CON_EQP_COS" localSheetId="0">#REF!</definedName>
    <definedName name="CON_EQP_COS">#REF!</definedName>
    <definedName name="CONC25" localSheetId="0">#REF!</definedName>
    <definedName name="CONC25">#REF!</definedName>
    <definedName name="CONC30" localSheetId="0">#REF!</definedName>
    <definedName name="CONC30">#REF!</definedName>
    <definedName name="concrete">'[97]LOCAL RATES'!$J$51</definedName>
    <definedName name="concretepump">#REF!</definedName>
    <definedName name="CONCS25" localSheetId="0">#REF!</definedName>
    <definedName name="CONCS25">#REF!</definedName>
    <definedName name="CONCS30" localSheetId="0">#REF!</definedName>
    <definedName name="CONCS30">#REF!</definedName>
    <definedName name="Condenser">#REF!</definedName>
    <definedName name="Cong_HM_DTCT" localSheetId="0">#REF!</definedName>
    <definedName name="Cong_HM_DTCT">#REF!</definedName>
    <definedName name="Cong_M_DTCT" localSheetId="0">#REF!</definedName>
    <definedName name="Cong_M_DTCT">#REF!</definedName>
    <definedName name="Cong_NC_DTCT" localSheetId="0">#REF!</definedName>
    <definedName name="Cong_NC_DTCT">#REF!</definedName>
    <definedName name="Cong_VL_DTCT" localSheetId="0">#REF!</definedName>
    <definedName name="Cong_VL_DTCT">#REF!</definedName>
    <definedName name="CONL1" localSheetId="0">#REF!</definedName>
    <definedName name="CONL1">#REF!</definedName>
    <definedName name="CONL2" localSheetId="0">#REF!</definedName>
    <definedName name="CONL2">#REF!</definedName>
    <definedName name="cons1" localSheetId="0">#REF!</definedName>
    <definedName name="cons1">#REF!</definedName>
    <definedName name="cons2" localSheetId="0">#REF!</definedName>
    <definedName name="cons2">#REF!</definedName>
    <definedName name="consolidated">'[98]Int - Cum02'!$A$57:$O$103</definedName>
    <definedName name="CONSOLIDATION" localSheetId="0">#REF!</definedName>
    <definedName name="CONSOLIDATION">#REF!</definedName>
    <definedName name="CONSTR" localSheetId="0">#REF!</definedName>
    <definedName name="CONSTR">#REF!</definedName>
    <definedName name="Consultants">[99]Notes!#REF!</definedName>
    <definedName name="Cont">[100]Timeoffice!$A$1:$C$1670</definedName>
    <definedName name="contactSignal">[57]BOQ!$B$34:$B$40,[57]BOQ!$B$55</definedName>
    <definedName name="CONTROL">'[101] Tank'!#REF!</definedName>
    <definedName name="COP">#REF!</definedName>
    <definedName name="copbof">#REF!</definedName>
    <definedName name="copccp">#REF!</definedName>
    <definedName name="copcorex">#REF!</definedName>
    <definedName name="cophsm">#REF!</definedName>
    <definedName name="COPING">#REF!</definedName>
    <definedName name="COPING_CONCRETE">#REF!</definedName>
    <definedName name="coppellet">#REF!</definedName>
    <definedName name="copperplate">#REF!</definedName>
    <definedName name="copsum">#REF!</definedName>
    <definedName name="COPY01">#REF!</definedName>
    <definedName name="COR_Local_Currency" localSheetId="0">[102]COR!#REF!</definedName>
    <definedName name="COR_Local_Currency">[102]COR!#REF!</definedName>
    <definedName name="CORNICES">#REF!</definedName>
    <definedName name="CORPORATE" localSheetId="0">#REF!</definedName>
    <definedName name="CORPORATE">#REF!</definedName>
    <definedName name="COS">#N/A</definedName>
    <definedName name="COS_UC">#N/A</definedName>
    <definedName name="cost">'[103]SALE&amp;COST'!$A$1:$D$65</definedName>
    <definedName name="cost_1">NA()</definedName>
    <definedName name="cost_18">NA()</definedName>
    <definedName name="cost_3">NA()</definedName>
    <definedName name="Cost_for_10_Hp_Hr.">[35]SOR!#REF!</definedName>
    <definedName name="Cost_of_water_including_filling_the_tanker">[35]SOR!#REF!</definedName>
    <definedName name="COST_PSCH">NA()</definedName>
    <definedName name="costvar">#REF!</definedName>
    <definedName name="cosumm_q2" localSheetId="0" hidden="1">[104]Turnover!#REF!</definedName>
    <definedName name="cosumm_q2" hidden="1">[104]Turnover!#REF!</definedName>
    <definedName name="cot7.5" localSheetId="0">#REF!</definedName>
    <definedName name="cot7.5">#REF!</definedName>
    <definedName name="cot8.5" localSheetId="0">#REF!</definedName>
    <definedName name="cot8.5">#REF!</definedName>
    <definedName name="COURRIER" localSheetId="0">#REF!</definedName>
    <definedName name="COURRIER">#REF!</definedName>
    <definedName name="COVER" localSheetId="0">#REF!</definedName>
    <definedName name="COVER">#REF!</definedName>
    <definedName name="Cover_blocks">[35]SOR!#REF!</definedName>
    <definedName name="CP">[105]MRATES!$H$54</definedName>
    <definedName name="cpc" localSheetId="0">#REF!</definedName>
    <definedName name="cpc">#REF!</definedName>
    <definedName name="CPFM">#REF!</definedName>
    <definedName name="CPFS">#REF!</definedName>
    <definedName name="CPM">#REF!</definedName>
    <definedName name="CPUMP">#REF!</definedName>
    <definedName name="Cr">10^7</definedName>
    <definedName name="CR3RT" localSheetId="0">#REF!</definedName>
    <definedName name="CR3RT">#REF!</definedName>
    <definedName name="CR3RTDK" localSheetId="0">#REF!</definedName>
    <definedName name="CR3RTDK">#REF!</definedName>
    <definedName name="CR5RTDK" localSheetId="0">#REF!</definedName>
    <definedName name="CR5RTDK">#REF!</definedName>
    <definedName name="crane">#REF!</definedName>
    <definedName name="_xlnm.Criteria" localSheetId="0">#REF!</definedName>
    <definedName name="_xlnm.Criteria">#REF!</definedName>
    <definedName name="CRITINST" localSheetId="0">#REF!</definedName>
    <definedName name="CRITINST">#REF!</definedName>
    <definedName name="CRITPURC" localSheetId="0">#REF!</definedName>
    <definedName name="CRITPURC">#REF!</definedName>
    <definedName name="CRMB60">#REF!</definedName>
    <definedName name="CRS" localSheetId="0">#REF!</definedName>
    <definedName name="CRS">#REF!</definedName>
    <definedName name="CRUSH">#REF!</definedName>
    <definedName name="CRUSH1">#REF!</definedName>
    <definedName name="CRUSH2">#REF!</definedName>
    <definedName name="CS" localSheetId="0">#REF!</definedName>
    <definedName name="CS">#REF!</definedName>
    <definedName name="CS_10" localSheetId="0">#REF!</definedName>
    <definedName name="CS_10">#REF!</definedName>
    <definedName name="CS_100" localSheetId="0">#REF!</definedName>
    <definedName name="CS_100">#REF!</definedName>
    <definedName name="CS_10S" localSheetId="0">#REF!</definedName>
    <definedName name="CS_10S">#REF!</definedName>
    <definedName name="CS_120" localSheetId="0">#REF!</definedName>
    <definedName name="CS_120">#REF!</definedName>
    <definedName name="CS_140" localSheetId="0">#REF!</definedName>
    <definedName name="CS_140">#REF!</definedName>
    <definedName name="CS_160" localSheetId="0">#REF!</definedName>
    <definedName name="CS_160">#REF!</definedName>
    <definedName name="CS_20" localSheetId="0">#REF!</definedName>
    <definedName name="CS_20">#REF!</definedName>
    <definedName name="CS_30" localSheetId="0">#REF!</definedName>
    <definedName name="CS_30">#REF!</definedName>
    <definedName name="CS_40" localSheetId="0">#REF!</definedName>
    <definedName name="CS_40">#REF!</definedName>
    <definedName name="CS_40S" localSheetId="0">#REF!</definedName>
    <definedName name="CS_40S">#REF!</definedName>
    <definedName name="CS_5S" localSheetId="0">#REF!</definedName>
    <definedName name="CS_5S">#REF!</definedName>
    <definedName name="CS_60" localSheetId="0">#REF!</definedName>
    <definedName name="CS_60">#REF!</definedName>
    <definedName name="CS_80" localSheetId="0">#REF!</definedName>
    <definedName name="CS_80">#REF!</definedName>
    <definedName name="CS_80S" localSheetId="0">#REF!</definedName>
    <definedName name="CS_80S">#REF!</definedName>
    <definedName name="CS_STD" localSheetId="0">#REF!</definedName>
    <definedName name="CS_STD">#REF!</definedName>
    <definedName name="CS_XS" localSheetId="0">#REF!</definedName>
    <definedName name="CS_XS">#REF!</definedName>
    <definedName name="CS_XXS" localSheetId="0">#REF!</definedName>
    <definedName name="CS_XXS">#REF!</definedName>
    <definedName name="CSAND">#REF!</definedName>
    <definedName name="CSCP">#REF!</definedName>
    <definedName name="CSD2INSPDETAIL">OFFSET(#REF!,0,0,COUNTA(OFFSET(#REF!,0,0,5000)),COUNTA(#REF!))</definedName>
    <definedName name="CSFP">#REF!</definedName>
    <definedName name="CSPREAD">#REF!</definedName>
    <definedName name="CSWP">#REF!</definedName>
    <definedName name="CTCS_DF">#REF!</definedName>
    <definedName name="ctiep" localSheetId="0">#REF!</definedName>
    <definedName name="ctiep">#REF!</definedName>
    <definedName name="CTIP10">#REF!</definedName>
    <definedName name="CTIP20">#REF!</definedName>
    <definedName name="CTM">#REF!</definedName>
    <definedName name="CTROL">#REF!</definedName>
    <definedName name="CU_LY" localSheetId="0">#REF!</definedName>
    <definedName name="CU_LY">#REF!</definedName>
    <definedName name="CULVERTS">'[80]BOQ Distribution'!$A$27:$G$32</definedName>
    <definedName name="Cum_Int">#REF!</definedName>
    <definedName name="cum_mth" localSheetId="0">#REF!</definedName>
    <definedName name="cum_mth">#REF!</definedName>
    <definedName name="cuoc_vc" localSheetId="0">#REF!</definedName>
    <definedName name="cuoc_vc">#REF!</definedName>
    <definedName name="CURR_FCT">NA()</definedName>
    <definedName name="CURR_LIST">NA()</definedName>
    <definedName name="CURTAIN_WALL">#REF!</definedName>
    <definedName name="Customer_Satisfation">'[106]F&amp;B'!#REF!</definedName>
    <definedName name="CVROL">#REF!</definedName>
    <definedName name="cw">20</definedName>
    <definedName name="cwh">'[106]#REF'!#REF!</definedName>
    <definedName name="CWMM">#REF!</definedName>
    <definedName name="cx" localSheetId="0">#REF!</definedName>
    <definedName name="cx">#REF!</definedName>
    <definedName name="CZFT">'[9]ANAL-PUMP HOUSE'!$E$36</definedName>
    <definedName name="CZWT">'[9]ANAL-PUMP HOUSE'!$E$37</definedName>
    <definedName name="d" localSheetId="0">#REF!</definedName>
    <definedName name="d">#REF!</definedName>
    <definedName name="d._Staging_to_keep_deflactometer___hire_charges_of_deflectometer">[35]SOR!#REF!</definedName>
    <definedName name="D_">#REF!</definedName>
    <definedName name="D_1">NA()</definedName>
    <definedName name="d_jp" hidden="1">{"'Sheet1'!$A$4386:$N$4591"}</definedName>
    <definedName name="D65536A1">#REF!</definedName>
    <definedName name="D8Data">NA()</definedName>
    <definedName name="DADOOING">#REF!</definedName>
    <definedName name="DAGG">#REF!</definedName>
    <definedName name="dam">78000</definedName>
    <definedName name="dasd" hidden="1">{"'Bill No. 7'!$A$1:$G$32"}</definedName>
    <definedName name="DASP">#REF!</definedName>
    <definedName name="data" localSheetId="0" hidden="1">#REF!</definedName>
    <definedName name="data" hidden="1">#REF!</definedName>
    <definedName name="data_1">OFFSET(#REF!,0,0,COUNTA(OFFSET(#REF!,0,0,5000)),COUNTA(#REF!))</definedName>
    <definedName name="Data_2">OFFSET([107]Data!$A$1,0,0,COUNTA(OFFSET([107]Data!$A$1,0,0,5000)),COUNTA([107]Data!$A$1:$J$1))</definedName>
    <definedName name="Data_Fields">OFFSET([91]Parameters!$A$29,0,0,2,COUNTA([91]Parameters!$A$29:$IV$29))</definedName>
    <definedName name="DATA1">[108]CSD1!$C$1:$D$2</definedName>
    <definedName name="DATA10" localSheetId="0">#REF!</definedName>
    <definedName name="DATA10">#REF!</definedName>
    <definedName name="DATA100">[109]Data!#REF!</definedName>
    <definedName name="DATA1011">[109]Data!#REF!</definedName>
    <definedName name="DATA1012">[109]Data!#REF!</definedName>
    <definedName name="DATA1013">[109]Data!#REF!</definedName>
    <definedName name="DATA1014">[109]Data!#REF!</definedName>
    <definedName name="DATA1015">[109]Data!#REF!</definedName>
    <definedName name="DATA102">[109]Data!#REF!</definedName>
    <definedName name="DATA103">[109]Data!#REF!</definedName>
    <definedName name="DATA104">[109]Data!#REF!</definedName>
    <definedName name="DATA105">[109]Data!#REF!</definedName>
    <definedName name="DATA106">[109]Data!#REF!</definedName>
    <definedName name="DATA107A">[109]Data!#REF!</definedName>
    <definedName name="DATA107B">[109]Data!#REF!</definedName>
    <definedName name="DATA107C">[109]Data!#REF!</definedName>
    <definedName name="DATA107D">[109]Data!#REF!</definedName>
    <definedName name="DATA107E">[109]Data!#REF!</definedName>
    <definedName name="DATA107F">[109]Data!#REF!</definedName>
    <definedName name="DATA107G">[109]Data!#REF!</definedName>
    <definedName name="DATA108A">[109]Data!#REF!</definedName>
    <definedName name="DATA108B">[109]Data!#REF!</definedName>
    <definedName name="DATA108C">[109]Data!#REF!</definedName>
    <definedName name="DATA108D">[109]Data!#REF!</definedName>
    <definedName name="DATA108E">[109]Data!#REF!</definedName>
    <definedName name="DATA108F">[109]Data!#REF!</definedName>
    <definedName name="DATA108G">[109]Data!#REF!</definedName>
    <definedName name="DATA108H">[109]Data!#REF!</definedName>
    <definedName name="DATA108I">[109]Data!#REF!</definedName>
    <definedName name="DATA108J">[109]Data!#REF!</definedName>
    <definedName name="DATA108K">[109]Data!#REF!</definedName>
    <definedName name="DATA108L">[109]Data!#REF!</definedName>
    <definedName name="DATA108M">[109]Data!#REF!</definedName>
    <definedName name="DATA108N">[109]Data!#REF!</definedName>
    <definedName name="DATA108O">[109]Data!#REF!</definedName>
    <definedName name="DATA108P">[109]Data!#REF!</definedName>
    <definedName name="DATA109A">[109]Data!#REF!</definedName>
    <definedName name="DATA109B">[109]Data!#REF!</definedName>
    <definedName name="DATA109C">[109]Data!#REF!</definedName>
    <definedName name="DATA109D">[109]Data!#REF!</definedName>
    <definedName name="DATA109E">[109]Data!#REF!</definedName>
    <definedName name="DATA109F">[109]Data!#REF!</definedName>
    <definedName name="DATA109G">[109]Data!#REF!</definedName>
    <definedName name="DATA109H">[109]Data!#REF!</definedName>
    <definedName name="DATA109I">[109]Data!#REF!</definedName>
    <definedName name="DATA109J">[109]Data!#REF!</definedName>
    <definedName name="DATA109K">[109]Data!#REF!</definedName>
    <definedName name="DATA109L">[109]Data!#REF!</definedName>
    <definedName name="DATA109M">[109]Data!#REF!</definedName>
    <definedName name="DATA109N">[109]Data!#REF!</definedName>
    <definedName name="DATA109O">[109]Data!#REF!</definedName>
    <definedName name="DATA109P">[109]Data!#REF!</definedName>
    <definedName name="DATA11" localSheetId="0">#REF!</definedName>
    <definedName name="DATA11">#REF!</definedName>
    <definedName name="DATA110A">[109]Data!#REF!</definedName>
    <definedName name="DATA110B">[109]Data!#REF!</definedName>
    <definedName name="DATA110C">[109]Data!#REF!</definedName>
    <definedName name="DATA110D">[109]Data!#REF!</definedName>
    <definedName name="DATA110E">[109]Data!#REF!</definedName>
    <definedName name="DATA110F">[109]Data!#REF!</definedName>
    <definedName name="DATA110G">[109]Data!#REF!</definedName>
    <definedName name="DATA110H">[109]Data!#REF!</definedName>
    <definedName name="DATA110I">[109]Data!#REF!</definedName>
    <definedName name="DATA110J">[109]Data!#REF!</definedName>
    <definedName name="DATA110K">[109]Data!#REF!</definedName>
    <definedName name="DATA110L">[109]Data!#REF!</definedName>
    <definedName name="DATA110M">[109]Data!#REF!</definedName>
    <definedName name="DATA110N">[109]Data!#REF!</definedName>
    <definedName name="DATA110O">[109]Data!#REF!</definedName>
    <definedName name="DATA110P">[109]Data!#REF!</definedName>
    <definedName name="DATA111A">[109]Data!#REF!</definedName>
    <definedName name="DATA111B">[109]Data!#REF!</definedName>
    <definedName name="DATA111C">[109]Data!#REF!</definedName>
    <definedName name="DATA111D">[109]Data!#REF!</definedName>
    <definedName name="DATA111E">[109]Data!#REF!</definedName>
    <definedName name="DATA111F">[109]Data!#REF!</definedName>
    <definedName name="DATA111G">[109]Data!#REF!</definedName>
    <definedName name="DATA111H">[109]Data!#REF!</definedName>
    <definedName name="DATA111I">[109]Data!#REF!</definedName>
    <definedName name="DATA111J">[109]Data!#REF!</definedName>
    <definedName name="DATA111K">[109]Data!#REF!</definedName>
    <definedName name="DATA111L">[109]Data!#REF!</definedName>
    <definedName name="DATA111M">[109]Data!#REF!</definedName>
    <definedName name="DATA111N">[109]Data!#REF!</definedName>
    <definedName name="DATA111O">[109]Data!#REF!</definedName>
    <definedName name="DATA111P">[109]Data!#REF!</definedName>
    <definedName name="DATA112A">[109]Data!#REF!</definedName>
    <definedName name="DATA112B">[109]Data!#REF!</definedName>
    <definedName name="DATA112C">[109]Data!#REF!</definedName>
    <definedName name="DATA112D">[109]Data!#REF!</definedName>
    <definedName name="DATA112E">[109]Data!#REF!</definedName>
    <definedName name="DATA112F">[109]Data!#REF!</definedName>
    <definedName name="DATA112G">[109]Data!#REF!</definedName>
    <definedName name="DATA112H">[109]Data!#REF!</definedName>
    <definedName name="DATA112I">[109]Data!#REF!</definedName>
    <definedName name="DATA112J">[109]Data!#REF!</definedName>
    <definedName name="DATA112K">[109]Data!#REF!</definedName>
    <definedName name="DATA112L">[109]Data!#REF!</definedName>
    <definedName name="DATA112M">[109]Data!#REF!</definedName>
    <definedName name="DATA112N">[109]Data!#REF!</definedName>
    <definedName name="DATA112O">[109]Data!#REF!</definedName>
    <definedName name="DATA112P">[109]Data!#REF!</definedName>
    <definedName name="DATA113A">[109]Data!#REF!</definedName>
    <definedName name="DATA113B">[109]Data!#REF!</definedName>
    <definedName name="DATA113C">[109]Data!#REF!</definedName>
    <definedName name="DATA113D">[109]Data!#REF!</definedName>
    <definedName name="DATA113E">[109]Data!#REF!</definedName>
    <definedName name="DATA113F">[109]Data!#REF!</definedName>
    <definedName name="DATA113G">[109]Data!#REF!</definedName>
    <definedName name="DATA113H">[109]Data!#REF!</definedName>
    <definedName name="DATA113I">[109]Data!#REF!</definedName>
    <definedName name="DATA113J">[109]Data!#REF!</definedName>
    <definedName name="DATA113K">[109]Data!#REF!</definedName>
    <definedName name="DATA114">[109]Data!#REF!</definedName>
    <definedName name="DATA115">[109]Data!#REF!</definedName>
    <definedName name="DATA116">[109]Data!#REF!</definedName>
    <definedName name="DATA117">[109]Data!#REF!</definedName>
    <definedName name="DATA118">[109]Data!#REF!</definedName>
    <definedName name="DATA119">[109]Data!#REF!</definedName>
    <definedName name="DATA12">[109]Data!#REF!</definedName>
    <definedName name="DATA120">[109]Data!#REF!</definedName>
    <definedName name="DATA121">[109]Data!#REF!</definedName>
    <definedName name="DATA122">[109]Data!#REF!</definedName>
    <definedName name="DATA123">[109]Data!#REF!</definedName>
    <definedName name="DATA124">[109]Data!#REF!</definedName>
    <definedName name="DATA125">[109]Data!#REF!</definedName>
    <definedName name="DATA126">[109]Data!#REF!</definedName>
    <definedName name="DATA127A">[109]Data!#REF!</definedName>
    <definedName name="DATA127B">[109]Data!#REF!</definedName>
    <definedName name="DATA127C">[109]Data!#REF!</definedName>
    <definedName name="DATA127D">[109]Data!#REF!</definedName>
    <definedName name="DATA127E">[109]Data!#REF!</definedName>
    <definedName name="DATA127F">[109]Data!#REF!</definedName>
    <definedName name="DATA127G">[109]Data!#REF!</definedName>
    <definedName name="DATA127H">[109]Data!#REF!</definedName>
    <definedName name="DATA127I">[109]Data!#REF!</definedName>
    <definedName name="DATA127J">[109]Data!#REF!</definedName>
    <definedName name="DATA128A">[109]Data!#REF!</definedName>
    <definedName name="DATA128B">[109]Data!#REF!</definedName>
    <definedName name="DATA128C">[109]Data!#REF!</definedName>
    <definedName name="DATA128D">[109]Data!#REF!</definedName>
    <definedName name="DATA128E">[109]Data!#REF!</definedName>
    <definedName name="DATA128F">[109]Data!#REF!</definedName>
    <definedName name="DATA128G">[109]Data!#REF!</definedName>
    <definedName name="DATA129A">[109]Data!#REF!</definedName>
    <definedName name="DATA129B">[109]Data!#REF!</definedName>
    <definedName name="DATA129C">[109]Data!#REF!</definedName>
    <definedName name="DATA129D">[109]Data!#REF!</definedName>
    <definedName name="DATA13">[109]Data!#REF!</definedName>
    <definedName name="DATA130A">[109]Data!#REF!</definedName>
    <definedName name="DATA130B">[109]Data!#REF!</definedName>
    <definedName name="DATA131">[109]Data!#REF!</definedName>
    <definedName name="DATA132">[109]Data!#REF!</definedName>
    <definedName name="DATA133">[109]Data!#REF!</definedName>
    <definedName name="DATA134110">#REF!</definedName>
    <definedName name="DATA134125">#REF!</definedName>
    <definedName name="DATA134140">#REF!</definedName>
    <definedName name="DATA134160">#REF!</definedName>
    <definedName name="DATA134180">#REF!</definedName>
    <definedName name="DATA134200">#REF!</definedName>
    <definedName name="DATA134225">#REF!</definedName>
    <definedName name="DATA134250">#REF!</definedName>
    <definedName name="DATA134280">#REF!</definedName>
    <definedName name="DATA134315">#REF!</definedName>
    <definedName name="DATA134355">#REF!</definedName>
    <definedName name="DATA134400">#REF!</definedName>
    <definedName name="DATA13450">#REF!</definedName>
    <definedName name="DATA13463">#REF!</definedName>
    <definedName name="DATA13475">#REF!</definedName>
    <definedName name="DATA13490">#REF!</definedName>
    <definedName name="DATA135110">#REF!</definedName>
    <definedName name="DATA135125">#REF!</definedName>
    <definedName name="DATA135140">#REF!</definedName>
    <definedName name="DATA135160">#REF!</definedName>
    <definedName name="DATA135180">#REF!</definedName>
    <definedName name="DATA135200">#REF!</definedName>
    <definedName name="DATA135225">#REF!</definedName>
    <definedName name="DATA135250">#REF!</definedName>
    <definedName name="DATA135280">#REF!</definedName>
    <definedName name="DATA135315">#REF!</definedName>
    <definedName name="DATA135355">#REF!</definedName>
    <definedName name="DATA135400">#REF!</definedName>
    <definedName name="DATA13550">#REF!</definedName>
    <definedName name="DATA13563">#REF!</definedName>
    <definedName name="DATA13575">#REF!</definedName>
    <definedName name="DATA13590">#REF!</definedName>
    <definedName name="DATA136A">#REF!</definedName>
    <definedName name="DATA136B">#REF!</definedName>
    <definedName name="DATA136C">#REF!</definedName>
    <definedName name="DATA136D">#REF!</definedName>
    <definedName name="DATA136E">#REF!</definedName>
    <definedName name="DATA136F">#REF!</definedName>
    <definedName name="DATA136G">#REF!</definedName>
    <definedName name="DATA136H">#REF!</definedName>
    <definedName name="DATA136I">#REF!</definedName>
    <definedName name="DATA136J">#REF!</definedName>
    <definedName name="DATA136K">#REF!</definedName>
    <definedName name="DATA136L">#REF!</definedName>
    <definedName name="DATA136M">#REF!</definedName>
    <definedName name="DATA136N">#REF!</definedName>
    <definedName name="DATA136O">#REF!</definedName>
    <definedName name="DATA136P">#REF!</definedName>
    <definedName name="DATA137I">#REF!</definedName>
    <definedName name="DATA137II">#REF!</definedName>
    <definedName name="DATA137III">#REF!</definedName>
    <definedName name="DATA137IV">#REF!</definedName>
    <definedName name="DATA137V">#REF!</definedName>
    <definedName name="DATA138I">#REF!</definedName>
    <definedName name="DATA138II">#REF!</definedName>
    <definedName name="DATA138III">#REF!</definedName>
    <definedName name="DATA138IV">#REF!</definedName>
    <definedName name="DATA138V">#REF!</definedName>
    <definedName name="DATA138VI">#REF!</definedName>
    <definedName name="DATA139IX">#REF!</definedName>
    <definedName name="DATA139V">#REF!</definedName>
    <definedName name="DATA139VI">#REF!</definedName>
    <definedName name="DATA139VII">#REF!</definedName>
    <definedName name="DATA139VIII">#REF!</definedName>
    <definedName name="DATA14">[109]Data!#REF!</definedName>
    <definedName name="DATA140I">#REF!</definedName>
    <definedName name="DATA140II">#REF!</definedName>
    <definedName name="DATA140III">#REF!</definedName>
    <definedName name="DATA140IV">#REF!</definedName>
    <definedName name="DATA140V">#REF!</definedName>
    <definedName name="DATA141I">#REF!</definedName>
    <definedName name="DATA141II">#REF!</definedName>
    <definedName name="DATA141III">#REF!</definedName>
    <definedName name="DATA141IV">#REF!</definedName>
    <definedName name="DATA141V">#REF!</definedName>
    <definedName name="DATA142I">#REF!</definedName>
    <definedName name="DATA142II">#REF!</definedName>
    <definedName name="DATA142III">#REF!</definedName>
    <definedName name="DATA142IV">#REF!</definedName>
    <definedName name="DATA142V">#REF!</definedName>
    <definedName name="DATA143">[109]Data!#REF!</definedName>
    <definedName name="DATA144">[109]Data!#REF!</definedName>
    <definedName name="DATA145">[109]Data!#REF!</definedName>
    <definedName name="DATA146">[109]Data!#REF!</definedName>
    <definedName name="DATA147">[109]Data!#REF!</definedName>
    <definedName name="DATA148">[109]Data!#REF!</definedName>
    <definedName name="DATA149">[109]Data!#REF!</definedName>
    <definedName name="DATA150">[109]Data!#REF!</definedName>
    <definedName name="DATA152">[109]Data!#REF!</definedName>
    <definedName name="DATA153">[109]Data!#REF!</definedName>
    <definedName name="DATA154">[109]Data!#REF!</definedName>
    <definedName name="DATA156">[109]Data!#REF!</definedName>
    <definedName name="DATA157">[109]Data!#REF!</definedName>
    <definedName name="DATA158">[109]Data!#REF!</definedName>
    <definedName name="DATA159A">[109]Data!#REF!</definedName>
    <definedName name="DATA159B">[109]Data!#REF!</definedName>
    <definedName name="DATA159C">[109]Data!#REF!</definedName>
    <definedName name="DATA159D">[109]Data!#REF!</definedName>
    <definedName name="DATA16">[109]Data!#REF!</definedName>
    <definedName name="DATA160">[109]Data!#REF!</definedName>
    <definedName name="DATA161">[109]Data!#REF!</definedName>
    <definedName name="DATA162">[109]Data!#REF!</definedName>
    <definedName name="DATA163">[109]Data!#REF!</definedName>
    <definedName name="DATA18">[109]Data!#REF!</definedName>
    <definedName name="DATA19">[109]Data!#REF!</definedName>
    <definedName name="DATA2">[108]CSD2!$C$1:$D$2</definedName>
    <definedName name="DATA20">[109]Data!#REF!</definedName>
    <definedName name="DATA21">[109]Data!#REF!</definedName>
    <definedName name="DATA22">[109]Data!#REF!</definedName>
    <definedName name="DATA23">[109]Data!#REF!</definedName>
    <definedName name="DATA24">[109]Data!#REF!</definedName>
    <definedName name="DATA26">[109]Data!#REF!</definedName>
    <definedName name="DATA27">[109]Data!#REF!</definedName>
    <definedName name="DATA29">[109]Data!#REF!</definedName>
    <definedName name="DATA3">[108]CSD3!$C$1:$G$2</definedName>
    <definedName name="DATA30">[109]Data!#REF!</definedName>
    <definedName name="DATA31">[109]Data!#REF!</definedName>
    <definedName name="DATA32">#REF!</definedName>
    <definedName name="DATA33">[109]Data!#REF!</definedName>
    <definedName name="DATA34">[109]Data!#REF!</definedName>
    <definedName name="DATA35">[109]Data!#REF!</definedName>
    <definedName name="DATA36">[109]Data!#REF!</definedName>
    <definedName name="DATA37">[109]Data!#REF!</definedName>
    <definedName name="DATA38">[109]Data!#REF!</definedName>
    <definedName name="DATA39">[109]Data!#REF!</definedName>
    <definedName name="DATA4">[109]Data!#REF!</definedName>
    <definedName name="DATA40">[109]Data!#REF!</definedName>
    <definedName name="DATA41">[109]Data!#REF!</definedName>
    <definedName name="DATA42">[109]Data!#REF!</definedName>
    <definedName name="DATA43">[109]Data!#REF!</definedName>
    <definedName name="DATA44">[109]Data!#REF!</definedName>
    <definedName name="DATA45">[109]Data!#REF!</definedName>
    <definedName name="DATA46">[109]Data!#REF!</definedName>
    <definedName name="DATA47">[109]Data!#REF!</definedName>
    <definedName name="DATA48">[109]Data!#REF!</definedName>
    <definedName name="DATA49">[109]Data!#REF!</definedName>
    <definedName name="DATA5">#REF!</definedName>
    <definedName name="DATA50">[109]Data!#REF!</definedName>
    <definedName name="DATA51">[109]Data!#REF!</definedName>
    <definedName name="DATA52">[109]Data!#REF!</definedName>
    <definedName name="DATA53">[109]Data!#REF!</definedName>
    <definedName name="DATA54">[109]Data!#REF!</definedName>
    <definedName name="DATA56">#REF!</definedName>
    <definedName name="DATA57">[109]Data!#REF!</definedName>
    <definedName name="DATA58">[109]Data!#REF!</definedName>
    <definedName name="DATA59">[109]Data!#REF!</definedName>
    <definedName name="DATA6">[109]Data!#REF!</definedName>
    <definedName name="DATA60">[109]Data!#REF!</definedName>
    <definedName name="DATA61">[109]Data!#REF!</definedName>
    <definedName name="DATA63">[109]Data!#REF!</definedName>
    <definedName name="data64">[110]Invoice!$D$39</definedName>
    <definedName name="DATA65">[109]Data!#REF!</definedName>
    <definedName name="DATA66">[109]Data!#REF!</definedName>
    <definedName name="DATA67">[109]Data!#REF!</definedName>
    <definedName name="DATA68">[109]Data!#REF!</definedName>
    <definedName name="DATA69">[109]Data!#REF!</definedName>
    <definedName name="DATA7">[109]Data!#REF!</definedName>
    <definedName name="DATA70">[109]Data!#REF!</definedName>
    <definedName name="DATA71">[109]Data!#REF!</definedName>
    <definedName name="DATA72">[109]Data!#REF!</definedName>
    <definedName name="DATA73">[109]Data!#REF!</definedName>
    <definedName name="DATA74">[109]Data!#REF!</definedName>
    <definedName name="DATA76">[109]Data!#REF!</definedName>
    <definedName name="DATA77A">[109]Data!#REF!</definedName>
    <definedName name="DATA77B">[109]Data!#REF!</definedName>
    <definedName name="DATA78">[109]Data!#REF!</definedName>
    <definedName name="DATA79A">[109]Data!#REF!</definedName>
    <definedName name="DATA79B">[109]Data!#REF!</definedName>
    <definedName name="DATA79C">[109]Data!#REF!</definedName>
    <definedName name="DATA8">[109]Data!#REF!</definedName>
    <definedName name="DATA80A">[109]Data!#REF!</definedName>
    <definedName name="DATA80B">[109]Data!#REF!</definedName>
    <definedName name="DATA80C">[109]Data!#REF!</definedName>
    <definedName name="DATA81">[109]Data!#REF!</definedName>
    <definedName name="DATA82">#REF!</definedName>
    <definedName name="DATA84">[109]Data!#REF!</definedName>
    <definedName name="DATA85">[109]Data!#REF!</definedName>
    <definedName name="DATA86">[109]Data!#REF!</definedName>
    <definedName name="DATA87">[109]Data!#REF!</definedName>
    <definedName name="DATA88">[109]Data!#REF!</definedName>
    <definedName name="DATA89">[109]Data!#REF!</definedName>
    <definedName name="DATA9">[109]Data!#REF!</definedName>
    <definedName name="DATA90">[109]Data!#REF!</definedName>
    <definedName name="DATA92">[109]Data!#REF!</definedName>
    <definedName name="DATA93">[109]Data!#REF!</definedName>
    <definedName name="DATA94">[109]Data!#REF!</definedName>
    <definedName name="DATA95">[109]Data!#REF!</definedName>
    <definedName name="DATA98">[109]Data!#REF!</definedName>
    <definedName name="DATA99">[109]Data!#REF!</definedName>
    <definedName name="_xlnm.Database" localSheetId="0">#REF!</definedName>
    <definedName name="_xlnm.Database">#REF!</definedName>
    <definedName name="date">#REF!</definedName>
    <definedName name="datonators">#REF!</definedName>
    <definedName name="Days_in_Receivables" localSheetId="0">#REF!,#REF!</definedName>
    <definedName name="Days_in_Receivables">#REF!,#REF!</definedName>
    <definedName name="DB1_CM_AKT">#REF!</definedName>
    <definedName name="DB1_CM_DLTA">#REF!</definedName>
    <definedName name="DB1_CM_ERST">#REF!</definedName>
    <definedName name="DB1_CM_LETZ">#REF!</definedName>
    <definedName name="DB1_CM_ST1">#REF!</definedName>
    <definedName name="DB2_GM_AKT">#REF!</definedName>
    <definedName name="DB2_GM_DLTA">#REF!</definedName>
    <definedName name="DB2_GM_ERST">#REF!</definedName>
    <definedName name="DB2_GM_LETZ">#REF!</definedName>
    <definedName name="DB2_GM_ST1">#REF!</definedName>
    <definedName name="DB20_">#REF!</definedName>
    <definedName name="DBFEST">#REF!</definedName>
    <definedName name="DBFREI">#REF!</definedName>
    <definedName name="DBIT">#REF!</definedName>
    <definedName name="DBM">#REF!</definedName>
    <definedName name="DBM_Qty">'[74]MAJOR QTYS'!$E$20</definedName>
    <definedName name="dc">[111]Culvert!$H$112</definedName>
    <definedName name="dceff">#REF!</definedName>
    <definedName name="DCFBase">[112]DCFValuation!$N$38</definedName>
    <definedName name="DCLAY">'[17]Cost of O &amp; O'!$F$14</definedName>
    <definedName name="DCOARSE">#REF!</definedName>
    <definedName name="dcrw">#REF!</definedName>
    <definedName name="DCSAND">#REF!</definedName>
    <definedName name="dd" localSheetId="0">#REF!</definedName>
    <definedName name="dd">#REF!</definedName>
    <definedName name="DDD">#N/A</definedName>
    <definedName name="DDDD" hidden="1">{"form-D1",#N/A,FALSE,"FORM-D1";"form-D1_amt",#N/A,FALSE,"FORM-D1"}</definedName>
    <definedName name="DDK">'[113]BOQ (2)'!$A$1:$G$52</definedName>
    <definedName name="DE" localSheetId="0">#REF!</definedName>
    <definedName name="DE">#REF!</definedName>
    <definedName name="debt">#REF!</definedName>
    <definedName name="debt_exc" localSheetId="0">'[114]HOUSE RENT DEPO.'!#REF!</definedName>
    <definedName name="debt_exc">'[114]HOUSE RENT DEPO.'!#REF!</definedName>
    <definedName name="Debt_Exp_to_Sales" localSheetId="0">#REF!,#REF!</definedName>
    <definedName name="Debt_Exp_to_Sales">#REF!,#REF!</definedName>
    <definedName name="debt_repay" localSheetId="0">'[93]debt schedule'!#REF!</definedName>
    <definedName name="debt_repay">'[93]debt schedule'!#REF!</definedName>
    <definedName name="DEBTORS" localSheetId="0">#REF!</definedName>
    <definedName name="DEBTORS">#REF!</definedName>
    <definedName name="debtrepay" localSheetId="0">#REF!</definedName>
    <definedName name="debtrepay">#REF!</definedName>
    <definedName name="debtsch" localSheetId="0">#REF!</definedName>
    <definedName name="debtsch">#REF!</definedName>
    <definedName name="DEBUG_MODE">#REF!</definedName>
    <definedName name="Delhi">#REF!</definedName>
    <definedName name="den_bu" localSheetId="0">#REF!</definedName>
    <definedName name="den_bu">#REF!</definedName>
    <definedName name="denbu" localSheetId="0">#REF!</definedName>
    <definedName name="denbu">#REF!</definedName>
    <definedName name="DEP_MAR18">#REF!</definedName>
    <definedName name="dep_pm" localSheetId="0">#REF!</definedName>
    <definedName name="dep_pm">#REF!</definedName>
    <definedName name="Department">[67]Input!$L$2:$L$26</definedName>
    <definedName name="depcom_pa" localSheetId="0">#REF!</definedName>
    <definedName name="depcom_pa">#REF!</definedName>
    <definedName name="DEPINR" localSheetId="0">#REF!</definedName>
    <definedName name="DEPINR">#REF!</definedName>
    <definedName name="depnew" localSheetId="0">#REF!</definedName>
    <definedName name="depnew">#REF!</definedName>
    <definedName name="DEPOSIT" localSheetId="0">[29]F!#REF!</definedName>
    <definedName name="DEPOSIT">[29]F!#REF!</definedName>
    <definedName name="depr" localSheetId="0">[115]Financials!#REF!</definedName>
    <definedName name="depr">[115]Financials!#REF!</definedName>
    <definedName name="DEPRECIATION" localSheetId="0">#REF!</definedName>
    <definedName name="DEPRECIATION">#REF!</definedName>
    <definedName name="depsch_pa" localSheetId="0">#REF!</definedName>
    <definedName name="depsch_pa">#REF!</definedName>
    <definedName name="deptexp" localSheetId="0">#REF!</definedName>
    <definedName name="deptexp">#REF!</definedName>
    <definedName name="DEPTH">#REF!</definedName>
    <definedName name="DEPUSD" localSheetId="0">#REF!</definedName>
    <definedName name="DEPUSD">#REF!</definedName>
    <definedName name="depveh_pa" localSheetId="0">#REF!</definedName>
    <definedName name="depveh_pa">#REF!</definedName>
    <definedName name="des">#REF!</definedName>
    <definedName name="DESC100">[109]Data!#REF!</definedName>
    <definedName name="DESC101">[109]Data!#REF!</definedName>
    <definedName name="DESC1011">[109]Data!#REF!</definedName>
    <definedName name="DESC1012">[109]Data!#REF!</definedName>
    <definedName name="DESC1013">[109]Data!#REF!</definedName>
    <definedName name="DESC1014">[109]Data!#REF!</definedName>
    <definedName name="DESC1015">[109]Data!#REF!</definedName>
    <definedName name="DESC102">[109]Data!#REF!</definedName>
    <definedName name="DESC103">[109]Data!#REF!</definedName>
    <definedName name="DESC104">[109]Data!#REF!</definedName>
    <definedName name="DESC105">[109]Data!#REF!</definedName>
    <definedName name="DESC106">[109]Data!#REF!</definedName>
    <definedName name="DESC107">[109]Data!#REF!</definedName>
    <definedName name="DESC107A">[109]Data!#REF!</definedName>
    <definedName name="DESC107B">[109]Data!#REF!</definedName>
    <definedName name="DESC107C">[109]Data!#REF!</definedName>
    <definedName name="DESC107D">[109]Data!#REF!</definedName>
    <definedName name="DESC107E">[109]Data!#REF!</definedName>
    <definedName name="DESC107F">[109]Data!#REF!</definedName>
    <definedName name="DESC107G">[109]Data!#REF!</definedName>
    <definedName name="DESC108">[109]Data!#REF!</definedName>
    <definedName name="DESC108A">[109]Data!#REF!</definedName>
    <definedName name="DESC108B">[109]Data!#REF!</definedName>
    <definedName name="DESC108C">[109]Data!#REF!</definedName>
    <definedName name="DESC108D">[109]Data!#REF!</definedName>
    <definedName name="DESC108E">[109]Data!#REF!</definedName>
    <definedName name="DESC108F">[109]Data!#REF!</definedName>
    <definedName name="DESC108G">[109]Data!#REF!</definedName>
    <definedName name="DESC108H">[109]Data!#REF!</definedName>
    <definedName name="DESC108I">[109]Data!#REF!</definedName>
    <definedName name="DESC108J">[109]Data!#REF!</definedName>
    <definedName name="DESC108K">[109]Data!#REF!</definedName>
    <definedName name="DESC108L">[109]Data!#REF!</definedName>
    <definedName name="DESC108M">[109]Data!#REF!</definedName>
    <definedName name="DESC108N">[109]Data!#REF!</definedName>
    <definedName name="DESC108O">[109]Data!#REF!</definedName>
    <definedName name="DESC108P">[109]Data!#REF!</definedName>
    <definedName name="DESC109">[109]Data!#REF!</definedName>
    <definedName name="DESC109A">[109]Data!#REF!</definedName>
    <definedName name="DESC109B">[109]Data!#REF!</definedName>
    <definedName name="DESC109C">[109]Data!#REF!</definedName>
    <definedName name="DESC109D">[109]Data!#REF!</definedName>
    <definedName name="DESC109E">[109]Data!#REF!</definedName>
    <definedName name="DESC109F">[109]Data!#REF!</definedName>
    <definedName name="DESC109G">[109]Data!#REF!</definedName>
    <definedName name="DESC109H">[109]Data!#REF!</definedName>
    <definedName name="DESC109I">[109]Data!#REF!</definedName>
    <definedName name="DESC109J">[109]Data!#REF!</definedName>
    <definedName name="DESC109K">[109]Data!#REF!</definedName>
    <definedName name="DESC109L">[109]Data!#REF!</definedName>
    <definedName name="DESC109M">[109]Data!#REF!</definedName>
    <definedName name="DESC109N">[109]Data!#REF!</definedName>
    <definedName name="DESC109O">[109]Data!#REF!</definedName>
    <definedName name="DESC109P">[109]Data!#REF!</definedName>
    <definedName name="DESC110">[109]Data!#REF!</definedName>
    <definedName name="DESC110A">[109]Data!#REF!</definedName>
    <definedName name="DESC110B">[109]Data!#REF!</definedName>
    <definedName name="DESC110C">[109]Data!#REF!</definedName>
    <definedName name="DESC110D">[109]Data!#REF!</definedName>
    <definedName name="DESC110E">[109]Data!#REF!</definedName>
    <definedName name="DESC110F">[109]Data!#REF!</definedName>
    <definedName name="DESC110G">[109]Data!#REF!</definedName>
    <definedName name="DESC110H">[109]Data!#REF!</definedName>
    <definedName name="DESC110I">[109]Data!#REF!</definedName>
    <definedName name="DESC110J">[109]Data!#REF!</definedName>
    <definedName name="DESC110K">[109]Data!#REF!</definedName>
    <definedName name="DESC110L">[109]Data!#REF!</definedName>
    <definedName name="DESC110M">[109]Data!#REF!</definedName>
    <definedName name="DESC110N">[109]Data!#REF!</definedName>
    <definedName name="DESC110O">[109]Data!#REF!</definedName>
    <definedName name="DESC110P">[109]Data!#REF!</definedName>
    <definedName name="DESC111">[109]Data!#REF!</definedName>
    <definedName name="DESC111A">[109]Data!#REF!</definedName>
    <definedName name="DESC111B">[109]Data!#REF!</definedName>
    <definedName name="DESC111C">[109]Data!#REF!</definedName>
    <definedName name="DESC111D">[109]Data!#REF!</definedName>
    <definedName name="DESC111E">[109]Data!#REF!</definedName>
    <definedName name="DESC111F">[109]Data!#REF!</definedName>
    <definedName name="DESC111G">[109]Data!#REF!</definedName>
    <definedName name="DESC111H">[109]Data!#REF!</definedName>
    <definedName name="DESC111I">[109]Data!#REF!</definedName>
    <definedName name="DESC111J">[109]Data!#REF!</definedName>
    <definedName name="DESC111K">[109]Data!#REF!</definedName>
    <definedName name="DESC111L">[109]Data!#REF!</definedName>
    <definedName name="DESC111M">[109]Data!#REF!</definedName>
    <definedName name="DESC111N">[109]Data!#REF!</definedName>
    <definedName name="DESC111O">[109]Data!#REF!</definedName>
    <definedName name="DESC111P">[109]Data!#REF!</definedName>
    <definedName name="DESC112">[109]Data!#REF!</definedName>
    <definedName name="DESC112A">[109]Data!#REF!</definedName>
    <definedName name="DESC112B">[109]Data!#REF!</definedName>
    <definedName name="DESC112C">[109]Data!#REF!</definedName>
    <definedName name="DESC112D">[109]Data!#REF!</definedName>
    <definedName name="DESC112E">[109]Data!#REF!</definedName>
    <definedName name="DESC112F">[109]Data!#REF!</definedName>
    <definedName name="DESC112G">[109]Data!#REF!</definedName>
    <definedName name="DESC112H">[109]Data!#REF!</definedName>
    <definedName name="DESC112I">[109]Data!#REF!</definedName>
    <definedName name="DESC112J">[109]Data!#REF!</definedName>
    <definedName name="DESC112K">[109]Data!#REF!</definedName>
    <definedName name="DESC112L">[109]Data!#REF!</definedName>
    <definedName name="DESC112M">[109]Data!#REF!</definedName>
    <definedName name="DESC112N">[109]Data!#REF!</definedName>
    <definedName name="DESC112O">[109]Data!#REF!</definedName>
    <definedName name="DESC112P">[109]Data!#REF!</definedName>
    <definedName name="DESC113">[109]Data!#REF!</definedName>
    <definedName name="DESC113A">[109]Data!#REF!</definedName>
    <definedName name="DESC113B">[109]Data!#REF!</definedName>
    <definedName name="DESC113C">[109]Data!#REF!</definedName>
    <definedName name="DESC113D">[109]Data!#REF!</definedName>
    <definedName name="DESC113E">[109]Data!#REF!</definedName>
    <definedName name="DESC113F">[109]Data!#REF!</definedName>
    <definedName name="DESC113G">[109]Data!#REF!</definedName>
    <definedName name="DESC113H">[109]Data!#REF!</definedName>
    <definedName name="DESC113I">[109]Data!#REF!</definedName>
    <definedName name="DESC113J">[109]Data!#REF!</definedName>
    <definedName name="DESC113K">[109]Data!#REF!</definedName>
    <definedName name="DESC114">[109]Data!#REF!</definedName>
    <definedName name="DESC115">[109]Data!#REF!</definedName>
    <definedName name="DESC116">[109]Data!#REF!</definedName>
    <definedName name="DESC117">[109]Data!#REF!</definedName>
    <definedName name="DESC118">[109]Data!#REF!</definedName>
    <definedName name="DESC119">[109]Data!#REF!</definedName>
    <definedName name="DESC120">[109]Data!#REF!</definedName>
    <definedName name="DESC121">[109]Data!#REF!</definedName>
    <definedName name="DESC122">[109]Data!#REF!</definedName>
    <definedName name="DESC123">[109]Data!#REF!</definedName>
    <definedName name="DESC124">[109]Data!#REF!</definedName>
    <definedName name="DESC125">[109]Data!#REF!</definedName>
    <definedName name="DESC126">[109]Data!#REF!</definedName>
    <definedName name="DESC127">[109]Data!#REF!</definedName>
    <definedName name="DESC127A">[109]Data!#REF!</definedName>
    <definedName name="DESC127B">[109]Data!#REF!</definedName>
    <definedName name="DESC127C">[109]Data!#REF!</definedName>
    <definedName name="DESC127D">[109]Data!#REF!</definedName>
    <definedName name="DESC127E">[109]Data!#REF!</definedName>
    <definedName name="DESC127F">[109]Data!#REF!</definedName>
    <definedName name="DESC127G">[109]Data!#REF!</definedName>
    <definedName name="DESC127H">[109]Data!#REF!</definedName>
    <definedName name="DESC127I">[109]Data!#REF!</definedName>
    <definedName name="DESC127J">[109]Data!#REF!</definedName>
    <definedName name="DESC128">[109]Data!#REF!</definedName>
    <definedName name="DESC128A">[109]Data!#REF!</definedName>
    <definedName name="DESC128B">[109]Data!#REF!</definedName>
    <definedName name="DESC128C">[109]Data!#REF!</definedName>
    <definedName name="DESC128D">[109]Data!#REF!</definedName>
    <definedName name="DESC128E">[109]Data!#REF!</definedName>
    <definedName name="DESC128F">[109]Data!#REF!</definedName>
    <definedName name="DESC128G">[109]Data!#REF!</definedName>
    <definedName name="DESC129">[109]Data!#REF!</definedName>
    <definedName name="DESC129A">[109]Data!#REF!</definedName>
    <definedName name="DESC129B">[109]Data!#REF!</definedName>
    <definedName name="DESC129C">[109]Data!#REF!</definedName>
    <definedName name="DESC129D">[109]Data!#REF!</definedName>
    <definedName name="DESC130">[109]Data!#REF!</definedName>
    <definedName name="DESC130A">[109]Data!#REF!</definedName>
    <definedName name="DESC130B">[109]Data!#REF!</definedName>
    <definedName name="DESC131">[109]Data!#REF!</definedName>
    <definedName name="DESC132">[109]Data!#REF!</definedName>
    <definedName name="DESC133">[109]Data!#REF!</definedName>
    <definedName name="DESC14">[109]Data!#REF!</definedName>
    <definedName name="DESC143">[109]Data!#REF!</definedName>
    <definedName name="DESC144">[109]Data!#REF!</definedName>
    <definedName name="DESC145">[109]Data!#REF!</definedName>
    <definedName name="DESC146">[109]Data!#REF!</definedName>
    <definedName name="DESC147">[109]Data!#REF!</definedName>
    <definedName name="DESC148">[109]Data!#REF!</definedName>
    <definedName name="DESC149">[109]Data!#REF!</definedName>
    <definedName name="DESC150">[109]Data!#REF!</definedName>
    <definedName name="DESC152">[109]Data!#REF!</definedName>
    <definedName name="DESC153">[109]Data!#REF!</definedName>
    <definedName name="DESC154">[109]Data!#REF!</definedName>
    <definedName name="DESC155">[109]Data!#REF!</definedName>
    <definedName name="DESC156">[109]Data!#REF!</definedName>
    <definedName name="DESC157">[109]Data!#REF!</definedName>
    <definedName name="DESC158">[109]Data!#REF!</definedName>
    <definedName name="DESC16">[109]Data!#REF!</definedName>
    <definedName name="DESC18">[109]Data!#REF!</definedName>
    <definedName name="DESC19">[109]Data!#REF!</definedName>
    <definedName name="DESC20">[109]Data!#REF!</definedName>
    <definedName name="DESC21">[109]Data!#REF!</definedName>
    <definedName name="DESC22">[109]Data!#REF!</definedName>
    <definedName name="DESC23">[109]Data!#REF!</definedName>
    <definedName name="DESC24">[109]Data!#REF!</definedName>
    <definedName name="DESC26">[109]Data!#REF!</definedName>
    <definedName name="DESC27">[109]Data!#REF!</definedName>
    <definedName name="DESC29">[109]Data!#REF!</definedName>
    <definedName name="DESC30">[109]Data!#REF!</definedName>
    <definedName name="DESC31">[109]Data!#REF!</definedName>
    <definedName name="DESC32">[109]Data!#REF!</definedName>
    <definedName name="DESC33">[109]Data!#REF!</definedName>
    <definedName name="DESC34">[109]Data!#REF!</definedName>
    <definedName name="DESC35">[109]Data!#REF!</definedName>
    <definedName name="DESC36">[109]Data!#REF!</definedName>
    <definedName name="DESC37">[109]Data!#REF!</definedName>
    <definedName name="DESC38">[109]Data!#REF!</definedName>
    <definedName name="DESC39">[109]Data!#REF!</definedName>
    <definedName name="DESC40">[109]Data!#REF!</definedName>
    <definedName name="DESC41">[109]Data!#REF!</definedName>
    <definedName name="DESC42">[109]Data!#REF!</definedName>
    <definedName name="DESC43">[109]Data!#REF!</definedName>
    <definedName name="DESC44">[109]Data!#REF!</definedName>
    <definedName name="DESC45">[109]Data!#REF!</definedName>
    <definedName name="DESC46">[109]Data!#REF!</definedName>
    <definedName name="DESC47">[109]Data!#REF!</definedName>
    <definedName name="DESC48">[109]Data!#REF!</definedName>
    <definedName name="DESC49">[109]Data!#REF!</definedName>
    <definedName name="DESC50">[109]Data!#REF!</definedName>
    <definedName name="DESC51">[109]Data!#REF!</definedName>
    <definedName name="DESC52">[109]Data!#REF!</definedName>
    <definedName name="DESC54">[109]Data!#REF!</definedName>
    <definedName name="DESC56">[109]Data!#REF!</definedName>
    <definedName name="DESC57">[109]Data!#REF!</definedName>
    <definedName name="DESC58">[109]Data!#REF!</definedName>
    <definedName name="DESC59">[109]Data!#REF!</definedName>
    <definedName name="DESC60">[109]Data!#REF!</definedName>
    <definedName name="DESC61">[109]Data!#REF!</definedName>
    <definedName name="DESC63">[109]Data!#REF!</definedName>
    <definedName name="DESC64">[109]Data!#REF!</definedName>
    <definedName name="DESC65">[109]Data!#REF!</definedName>
    <definedName name="DESC66">[109]Data!#REF!</definedName>
    <definedName name="DESC68">[109]Data!#REF!</definedName>
    <definedName name="DESC69">[109]Data!#REF!</definedName>
    <definedName name="DESC7">[109]Data!#REF!</definedName>
    <definedName name="DESC70">[109]Data!#REF!</definedName>
    <definedName name="DESC71">[109]Data!#REF!</definedName>
    <definedName name="DESC72">[109]Data!#REF!</definedName>
    <definedName name="DESC73">[109]Data!#REF!</definedName>
    <definedName name="DESC74">[109]Data!#REF!</definedName>
    <definedName name="DESC77">[109]Data!#REF!</definedName>
    <definedName name="DESC78">[109]Data!#REF!</definedName>
    <definedName name="DESC79">[109]Data!#REF!</definedName>
    <definedName name="DESC79A">[109]Data!#REF!</definedName>
    <definedName name="DESC79B">[109]Data!#REF!</definedName>
    <definedName name="DESC79C">[109]Data!#REF!</definedName>
    <definedName name="DESC80">[109]Data!#REF!</definedName>
    <definedName name="DESC80A">[109]Data!#REF!</definedName>
    <definedName name="DESC80B">[109]Data!#REF!</definedName>
    <definedName name="DESC80C">[109]Data!#REF!</definedName>
    <definedName name="DESC81">[109]Data!#REF!</definedName>
    <definedName name="DESC82">[109]Data!#REF!</definedName>
    <definedName name="DESC85">[109]Data!#REF!</definedName>
    <definedName name="DESC86">[109]Data!#REF!</definedName>
    <definedName name="DESC87">[109]Data!#REF!</definedName>
    <definedName name="DESC88">[109]Data!#REF!</definedName>
    <definedName name="DESC92">[109]Data!#REF!</definedName>
    <definedName name="DESC93">[109]Data!#REF!</definedName>
    <definedName name="DESC94">[109]Data!#REF!</definedName>
    <definedName name="DESC95">[109]Data!#REF!</definedName>
    <definedName name="DESC98">[109]Data!#REF!</definedName>
    <definedName name="DESC99">[109]Data!#REF!</definedName>
    <definedName name="designed">[69]CLAY!#REF!</definedName>
    <definedName name="designed_18">NA()</definedName>
    <definedName name="designed_3">NA()</definedName>
    <definedName name="DESPATCH" localSheetId="0">#REF!</definedName>
    <definedName name="DESPATCH">#REF!</definedName>
    <definedName name="detail">#REF!</definedName>
    <definedName name="Detonator">#REF!</definedName>
    <definedName name="DEVICE">#N/A</definedName>
    <definedName name="df" localSheetId="0">#REF!</definedName>
    <definedName name="df">#REF!</definedName>
    <definedName name="dfd">#REF!</definedName>
    <definedName name="DFDFFG" localSheetId="0">MOTARCAR</definedName>
    <definedName name="DFDFFG">MOTARCAR</definedName>
    <definedName name="dfdfs" hidden="1">{"'Sheet1'!$A$4386:$N$4591"}</definedName>
    <definedName name="DFF" localSheetId="0">MOTARCAR</definedName>
    <definedName name="DFF">MOTARCAR</definedName>
    <definedName name="dffdg" localSheetId="0" hidden="1">{#N/A,#N/A,FALSE,"A"}</definedName>
    <definedName name="dffdg" hidden="1">{#N/A,#N/A,FALSE,"A"}</definedName>
    <definedName name="DFINE">'[17]Cost of O &amp; O'!$F$15</definedName>
    <definedName name="DGCTI592" localSheetId="0">#REF!</definedName>
    <definedName name="DGCTI592">#REF!</definedName>
    <definedName name="dghkl" hidden="1">{"'Bill No. 7'!$A$1:$G$32"}</definedName>
    <definedName name="DGSB">#REF!</definedName>
    <definedName name="DGTO">#REF!</definedName>
    <definedName name="DGTOWER">#REF!</definedName>
    <definedName name="dhom" localSheetId="0">#REF!</definedName>
    <definedName name="dhom">#REF!</definedName>
    <definedName name="DHROCK">#REF!</definedName>
    <definedName name="DHTML" hidden="1">{"'Sheet1'!$A$4386:$N$4591"}</definedName>
    <definedName name="DIA">#REF!</definedName>
    <definedName name="diesel">#REF!</definedName>
    <definedName name="diff">NA()</definedName>
    <definedName name="DIFF._ON_EXPORTS" localSheetId="0">#REF!</definedName>
    <definedName name="DIFF._ON_EXPORTS">#REF!</definedName>
    <definedName name="diff_1">NA()</definedName>
    <definedName name="diff_18">NA()</definedName>
    <definedName name="diff_3">NA()</definedName>
    <definedName name="diff1">NA()</definedName>
    <definedName name="diff1_1">NA()</definedName>
    <definedName name="diff1_18">NA()</definedName>
    <definedName name="diff1_3">NA()</definedName>
    <definedName name="Difference" localSheetId="0">#REF!</definedName>
    <definedName name="Difference">#REF!</definedName>
    <definedName name="dig" xml:space="preserve"> [89]Dep_Py_addns!$A$2:$A$16</definedName>
    <definedName name="DIS" localSheetId="0">#REF!</definedName>
    <definedName name="DIS">#REF!</definedName>
    <definedName name="Disaggregations" localSheetId="0">#REF!</definedName>
    <definedName name="Disaggregations">#REF!</definedName>
    <definedName name="Disburse_DL">#REF!</definedName>
    <definedName name="Disburseemnt" hidden="1">{#N/A,#N/A,FALSE,"Quantum Optima Details"}</definedName>
    <definedName name="DisE1M2">[112]DCFValuation!$M$139</definedName>
    <definedName name="dispp">#REF!</definedName>
    <definedName name="DIV">1000000</definedName>
    <definedName name="Divers">#REF!</definedName>
    <definedName name="DM">[68]dues!$B$5</definedName>
    <definedName name="DMF">#REF!</definedName>
    <definedName name="DMUCK">'[17]Cost of O &amp; O'!$F$17</definedName>
    <definedName name="DMUR">#REF!</definedName>
    <definedName name="doccorex1">#REF!</definedName>
    <definedName name="doccorex2">#REF!</definedName>
    <definedName name="dochsm">#REF!</definedName>
    <definedName name="docpellet">#REF!</definedName>
    <definedName name="docu">[69]CLAY!#REF!</definedName>
    <definedName name="docu_18">NA()</definedName>
    <definedName name="docu_3">NA()</definedName>
    <definedName name="Dollar">#REF!</definedName>
    <definedName name="DOM_COS">#N/A</definedName>
    <definedName name="DOM_SALE">#N/A</definedName>
    <definedName name="DOMSALE">#N/A</definedName>
    <definedName name="DOMVAR1" localSheetId="0">#REF!</definedName>
    <definedName name="DOMVAR1">#REF!</definedName>
    <definedName name="DOMVAR2" localSheetId="0">#REF!</definedName>
    <definedName name="DOMVAR2">#REF!</definedName>
    <definedName name="DOMVAR3" localSheetId="0">#REF!</definedName>
    <definedName name="DOMVAR3">#REF!</definedName>
    <definedName name="DOOR">#REF!</definedName>
    <definedName name="DOZ">#REF!</definedName>
    <definedName name="dozer">'[116]Cost of O &amp; O'!$F$15</definedName>
    <definedName name="dozer200">#REF!</definedName>
    <definedName name="DPC">#REF!</definedName>
    <definedName name="dr">[92]icici!$C$3</definedName>
    <definedName name="DR._BECK" localSheetId="0">#REF!</definedName>
    <definedName name="DR._BECK">#REF!</definedName>
    <definedName name="DR.33">#REF!</definedName>
    <definedName name="DR.46">#REF!</definedName>
    <definedName name="DR.56">#REF!</definedName>
    <definedName name="drains">#REF!</definedName>
    <definedName name="drbilling" localSheetId="0">#REF!</definedName>
    <definedName name="drbilling">#REF!</definedName>
    <definedName name="DRES">#REF!</definedName>
    <definedName name="dresser">#REF!</definedName>
    <definedName name="drg1_1">NA()</definedName>
    <definedName name="drg1_18">NA()</definedName>
    <definedName name="drg1_3">NA()</definedName>
    <definedName name="dri">#REF!</definedName>
    <definedName name="DRILL">#REF!</definedName>
    <definedName name="driller">#REF!</definedName>
    <definedName name="drillingequipment">#REF!</definedName>
    <definedName name="DRIP">'[17]Cost of O &amp; O'!$F$18</definedName>
    <definedName name="DRIV">#REF!</definedName>
    <definedName name="DROCK">#REF!</definedName>
    <definedName name="DRS" localSheetId="0">#REF!</definedName>
    <definedName name="DRS">#REF!</definedName>
    <definedName name="drube10">#REF!</definedName>
    <definedName name="drube20">#REF!</definedName>
    <definedName name="DRUCK">#REF!</definedName>
    <definedName name="DRUCKEX">#REF!</definedName>
    <definedName name="DSAND">#REF!</definedName>
    <definedName name="dsd" localSheetId="0">MOTARCAR</definedName>
    <definedName name="dsd">MOTARCAR</definedName>
    <definedName name="dsds" hidden="1">{#N/A,#N/A,FALSE,"Quantum Optima Details"}</definedName>
    <definedName name="DSOIL">#REF!</definedName>
    <definedName name="DSROCK">#REF!</definedName>
    <definedName name="DSUMDATA" localSheetId="0">#REF!</definedName>
    <definedName name="DSUMDATA">#REF!</definedName>
    <definedName name="dt">#REF!</definedName>
    <definedName name="DUB">#REF!</definedName>
    <definedName name="DUMP">#REF!</definedName>
    <definedName name="duoi" localSheetId="0">#REF!</definedName>
    <definedName name="duoi">#REF!</definedName>
    <definedName name="Dust">#REF!</definedName>
    <definedName name="DutoanDongmo" localSheetId="0">#REF!</definedName>
    <definedName name="DutoanDongmo">#REF!</definedName>
    <definedName name="duty_hr">#REF!</definedName>
    <definedName name="dvv">#REF!</definedName>
    <definedName name="dw" localSheetId="0">#REF!</definedName>
    <definedName name="dw">#REF!</definedName>
    <definedName name="e" localSheetId="0">#REF!</definedName>
    <definedName name="e">#REF!</definedName>
    <definedName name="E.D.A.R._DE_NOVELDA_Y_MONFORTE">"="</definedName>
    <definedName name="E.O.T_Crane_TBN_building">#REF!</definedName>
    <definedName name="E_BQ">#REF!</definedName>
    <definedName name="EAC" localSheetId="0">#REF!</definedName>
    <definedName name="EAC">#REF!</definedName>
    <definedName name="EAGG">#REF!</definedName>
    <definedName name="EAR">'[38]21-Rate Analysis-1'!$E$21</definedName>
    <definedName name="Earth">#REF!</definedName>
    <definedName name="EARTHFILL_NEWEARTH">#REF!</definedName>
    <definedName name="ECLAY">#REF!</definedName>
    <definedName name="ECOARSE">#REF!</definedName>
    <definedName name="ECON">#REF!</definedName>
    <definedName name="ECSAND">#REF!</definedName>
    <definedName name="edar" hidden="1">{"Datos",#N/A,TRUE,"Datos"}</definedName>
    <definedName name="edc">#REF!</definedName>
    <definedName name="ee">#REF!</definedName>
    <definedName name="eee">#REF!</definedName>
    <definedName name="EEEE" hidden="1">{"form-D1",#N/A,FALSE,"FORM-D1";"form-D1_amt",#N/A,FALSE,"FORM-D1"}</definedName>
    <definedName name="eehr">#REF!</definedName>
    <definedName name="eehrw">#REF!</definedName>
    <definedName name="EF" localSheetId="0">#REF!</definedName>
    <definedName name="EF">#REF!</definedName>
    <definedName name="EFILL_AVAILABLE">#REF!</definedName>
    <definedName name="EFINE">'[17]Cost of O &amp; O'!$F$7</definedName>
    <definedName name="EGSB">#REF!</definedName>
    <definedName name="EHM">#REF!</definedName>
    <definedName name="EHROCK">#REF!</definedName>
    <definedName name="Einstandslisting01">[117]works!$A$871:$G$874</definedName>
    <definedName name="el" hidden="1">{#N/A,#N/A,FALSE,"Quantum Optima Details"}</definedName>
    <definedName name="ELC" localSheetId="0">#REF!</definedName>
    <definedName name="ELC">#REF!</definedName>
    <definedName name="ele" localSheetId="0">[118]한계원가!#REF!</definedName>
    <definedName name="ele">[118]한계원가!#REF!</definedName>
    <definedName name="ELECTRICAL">#REF!</definedName>
    <definedName name="Electrical_400KV_Switchyard">#REF!</definedName>
    <definedName name="electrician">#REF!</definedName>
    <definedName name="electricpoles">'[119]07'!#REF!</definedName>
    <definedName name="EMB">#REF!</definedName>
    <definedName name="Embankment">#REF!</definedName>
    <definedName name="EMDIST">#REF!</definedName>
    <definedName name="Emilio" hidden="1">[120]DESBASTE!#REF!</definedName>
    <definedName name="emilio1" hidden="1">#REF!</definedName>
    <definedName name="Emilio2" hidden="1">[121]LLEGADA!#REF!</definedName>
    <definedName name="empcost" localSheetId="0">#REF!</definedName>
    <definedName name="empcost">#REF!</definedName>
    <definedName name="EMUCK">'[17]Cost of O &amp; O'!$F$9</definedName>
    <definedName name="EMUL">#REF!</definedName>
    <definedName name="emulsion">#REF!</definedName>
    <definedName name="EMUR">#REF!</definedName>
    <definedName name="ENAMEL">#REF!</definedName>
    <definedName name="End_1" localSheetId="0">#REF!</definedName>
    <definedName name="End_1">#REF!</definedName>
    <definedName name="End_10" localSheetId="0">#REF!</definedName>
    <definedName name="End_10">#REF!</definedName>
    <definedName name="End_11" localSheetId="0">#REF!</definedName>
    <definedName name="End_11">#REF!</definedName>
    <definedName name="End_12" localSheetId="0">#REF!</definedName>
    <definedName name="End_12">#REF!</definedName>
    <definedName name="End_13" localSheetId="0">#REF!</definedName>
    <definedName name="End_13">#REF!</definedName>
    <definedName name="End_2" localSheetId="0">#REF!</definedName>
    <definedName name="End_2">#REF!</definedName>
    <definedName name="End_3" localSheetId="0">#REF!</definedName>
    <definedName name="End_3">#REF!</definedName>
    <definedName name="End_4" localSheetId="0">#REF!</definedName>
    <definedName name="End_4">#REF!</definedName>
    <definedName name="End_5" localSheetId="0">#REF!</definedName>
    <definedName name="End_5">#REF!</definedName>
    <definedName name="End_6" localSheetId="0">#REF!</definedName>
    <definedName name="End_6">#REF!</definedName>
    <definedName name="End_7" localSheetId="0">#REF!</definedName>
    <definedName name="End_7">#REF!</definedName>
    <definedName name="End_8" localSheetId="0">#REF!</definedName>
    <definedName name="End_8">#REF!</definedName>
    <definedName name="End_9" localSheetId="0">#REF!</definedName>
    <definedName name="End_9">#REF!</definedName>
    <definedName name="End_Bal">#REF!</definedName>
    <definedName name="ENDE_AKT">#REF!</definedName>
    <definedName name="ENDE_ERST">#REF!</definedName>
    <definedName name="ENDE_LETZ">#REF!</definedName>
    <definedName name="ENDE_ST1">#REF!</definedName>
    <definedName name="ENDKUNDE">#REF!</definedName>
    <definedName name="ENG">NA()</definedName>
    <definedName name="ENTITY_NAME" localSheetId="0">#REF!</definedName>
    <definedName name="ENTITY_NAME">#REF!</definedName>
    <definedName name="environmentalcost">'[119]07'!#REF!</definedName>
    <definedName name="EOH">#N/A</definedName>
    <definedName name="EOH_UC">#N/A</definedName>
    <definedName name="EOHAMT">#N/A</definedName>
    <definedName name="EOHQTY">#N/A</definedName>
    <definedName name="equi">#REF!</definedName>
    <definedName name="equip">[116]Analysis!#REF!</definedName>
    <definedName name="Equity_local_currency" localSheetId="0">#REF!</definedName>
    <definedName name="Equity_local_currency">#REF!</definedName>
    <definedName name="er">#REF!</definedName>
    <definedName name="ere">NA()</definedName>
    <definedName name="ere_1">NA()</definedName>
    <definedName name="ere_18">NA()</definedName>
    <definedName name="ere_3">NA()</definedName>
    <definedName name="erec">NA()</definedName>
    <definedName name="erec_1">NA()</definedName>
    <definedName name="erec_18">NA()</definedName>
    <definedName name="erec_3">NA()</definedName>
    <definedName name="ERECT">#REF!</definedName>
    <definedName name="erection">NA()</definedName>
    <definedName name="ERGFEST">#REF!</definedName>
    <definedName name="ERGFREI">#REF!</definedName>
    <definedName name="ERIP">'[17]Cost of O &amp; O'!$F$10</definedName>
    <definedName name="EROCK">#REF!</definedName>
    <definedName name="ERUB">#REF!</definedName>
    <definedName name="es">[106]Maint!#REF!</definedName>
    <definedName name="ESAND">#REF!</definedName>
    <definedName name="ESOIL">#REF!</definedName>
    <definedName name="ESROCK">#REF!</definedName>
    <definedName name="ESSR1">#REF!</definedName>
    <definedName name="ESSR10">#REF!</definedName>
    <definedName name="ESSR11">#REF!</definedName>
    <definedName name="ESSR12">#REF!</definedName>
    <definedName name="ESSR13">#REF!</definedName>
    <definedName name="ESSR2">#REF!</definedName>
    <definedName name="ESSR3">#REF!</definedName>
    <definedName name="ESSR4">#REF!</definedName>
    <definedName name="ESSR5">#REF!</definedName>
    <definedName name="ESSR6">#REF!</definedName>
    <definedName name="ESSR7">#REF!</definedName>
    <definedName name="ESSR8">#REF!</definedName>
    <definedName name="ESSR9">#REF!</definedName>
    <definedName name="ETC_CST_HDG">NA()</definedName>
    <definedName name="ETC_CST_HDG_1">NA()</definedName>
    <definedName name="ETC_CST_HDG_18">NA()</definedName>
    <definedName name="ETC_CST_HDG_3">NA()</definedName>
    <definedName name="Eur">#REF!</definedName>
    <definedName name="EX" localSheetId="0">#REF!</definedName>
    <definedName name="EX">#REF!</definedName>
    <definedName name="EXC" localSheetId="0">#REF!</definedName>
    <definedName name="EXC">#REF!</definedName>
    <definedName name="EXC20B">'[38]21-Rate Analysis-1'!$E$51</definedName>
    <definedName name="EXC20BPOL">'[38]21-Rate Analysis-1'!$F$51</definedName>
    <definedName name="EXC20POL">'[38]21-Rate Analysis-1'!$F$50</definedName>
    <definedName name="Excavation">#REF!</definedName>
    <definedName name="excavator">#REF!</definedName>
    <definedName name="excavcl">#REF!</definedName>
    <definedName name="Excel_BuiltIn__FilterDatabase_1">#REF!</definedName>
    <definedName name="Excel_BuiltIn__FilterDatabase_5">#REF!</definedName>
    <definedName name="Excel_BuiltIn_Database">NA()</definedName>
    <definedName name="Excel_BuiltIn_Database_1">NA()</definedName>
    <definedName name="Excel_BuiltIn_Print_Area">NA()</definedName>
    <definedName name="Excel_BuiltIn_Print_Area_0">#REF!</definedName>
    <definedName name="Excel_BuiltIn_Print_Area_1">#REF!</definedName>
    <definedName name="Excel_BuiltIn_Print_Area_1_1_1">NA()</definedName>
    <definedName name="Excel_BuiltIn_Print_Area_1_1_1_1">NA()</definedName>
    <definedName name="Excel_BuiltIn_Print_Area_1_1_1_1_1">NA()</definedName>
    <definedName name="Excel_BuiltIn_Print_Area_1_2">NA()</definedName>
    <definedName name="Excel_BuiltIn_Print_Area_11">#REF!</definedName>
    <definedName name="Excel_BuiltIn_Print_Area_12">NA()</definedName>
    <definedName name="Excel_BuiltIn_Print_Area_14">#REF!</definedName>
    <definedName name="Excel_BuiltIn_Print_Area_14_1">#REF!</definedName>
    <definedName name="Excel_BuiltIn_Print_Area_15">#REF!</definedName>
    <definedName name="Excel_BuiltIn_Print_Area_2">#REF!</definedName>
    <definedName name="Excel_BuiltIn_Print_Area_2_1">NA()</definedName>
    <definedName name="Excel_BuiltIn_Print_Area_2_1_1">NA()</definedName>
    <definedName name="Excel_BuiltIn_Print_Area_25">#REF!</definedName>
    <definedName name="Excel_BuiltIn_Print_Area_3">#REF!</definedName>
    <definedName name="Excel_BuiltIn_Print_Area_3_1">#REF!</definedName>
    <definedName name="Excel_BuiltIn_Print_Area_3_1_1">#REF!</definedName>
    <definedName name="Excel_BuiltIn_Print_Area_3_1_1_1">NA()</definedName>
    <definedName name="Excel_BuiltIn_Print_Area_3_1_1_1_1">NA()</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_1">NA()</definedName>
    <definedName name="Excel_BuiltIn_Print_Area_4_1_1_1_1_1_1_1">NA()</definedName>
    <definedName name="Excel_BuiltIn_Print_Area_4_1_1_1_1_1_1_1_1">NA()</definedName>
    <definedName name="Excel_BuiltIn_Print_Area_5">#REF!</definedName>
    <definedName name="Excel_BuiltIn_Print_Area_5_1_1_1_1_1">#REF!</definedName>
    <definedName name="Excel_BuiltIn_Print_Area_5_1_6">#REF!</definedName>
    <definedName name="Excel_BuiltIn_Print_Area_6">#REF!</definedName>
    <definedName name="Excel_BuiltIn_Print_Area_6_1_1">#REF!</definedName>
    <definedName name="Excel_BuiltIn_Print_Area_6_7">#REF!</definedName>
    <definedName name="Excel_BuiltIn_Print_Area_6_8">#REF!</definedName>
    <definedName name="Excel_BuiltIn_Print_Area_7">#REF!</definedName>
    <definedName name="Excel_BuiltIn_Print_Area_8">#REF!</definedName>
    <definedName name="Excel_BuiltIn_Print_Area_9">#REF!</definedName>
    <definedName name="Excel_BuiltIn_Print_Titles">NA()</definedName>
    <definedName name="Excel_BuiltIn_Print_Titles_1">NA()</definedName>
    <definedName name="Excel_BuiltIn_Print_Titles_1_1">"$#REF!.$A$5:$AMJ$5"</definedName>
    <definedName name="Excel_BuiltIn_Print_Titles_1_1_1">NA()</definedName>
    <definedName name="Excel_BuiltIn_Print_Titles_2">#REF!</definedName>
    <definedName name="Excel_BuiltIn_Print_Titles_2_1">#REF!</definedName>
    <definedName name="Excel_BuiltIn_Print_Titles_2_1_2">#REF!</definedName>
    <definedName name="Excel_BuiltIn_Print_Titles_2_1_4">#REF!</definedName>
    <definedName name="Excel_BuiltIn_Print_Titles_2_1_5">#REF!</definedName>
    <definedName name="Excel_BuiltIn_Print_Titles_2_1_6">#REF!</definedName>
    <definedName name="Excel_BuiltIn_Print_Titles_2_1_6_2">#REF!</definedName>
    <definedName name="Excel_BuiltIn_Print_Titles_2_1_6_4">#REF!</definedName>
    <definedName name="Excel_BuiltIn_Print_Titles_2_1_6_5">#REF!</definedName>
    <definedName name="Excel_BuiltIn_Print_Titles_2_6">#REF!</definedName>
    <definedName name="Excel_BuiltIn_Print_Titles_3">#REF!</definedName>
    <definedName name="Excel_BuiltIn_Print_Titles_4_1">NA()</definedName>
    <definedName name="Excel_BuiltIn_Print_Titles_4_1_1">NA()</definedName>
    <definedName name="Excel_BuiltIn_Recorder">NA()</definedName>
    <definedName name="Excel_BuiltIn_Recorder_1">NA()</definedName>
    <definedName name="Excel_BuiltIn_Recorder_1_1">NA()</definedName>
    <definedName name="EXCH" localSheetId="0">#REF!</definedName>
    <definedName name="EXCH">#REF!</definedName>
    <definedName name="EXCVN">#REF!</definedName>
    <definedName name="EXDIFF" localSheetId="0">'[94]Invoicewise rev for PoC'!#REF!</definedName>
    <definedName name="EXDIFF">'[94]Invoicewise rev for PoC'!#REF!</definedName>
    <definedName name="exgdiff" localSheetId="0">'[122]Invoicewise rev for PoC'!#REF!</definedName>
    <definedName name="exgdiff">'[122]Invoicewise rev for PoC'!#REF!</definedName>
    <definedName name="EXIMUS">#REF!</definedName>
    <definedName name="exist">NA()</definedName>
    <definedName name="Exp">#N/A</definedName>
    <definedName name="EXP." localSheetId="0">[29]F!#REF!</definedName>
    <definedName name="EXP.">[29]F!#REF!</definedName>
    <definedName name="EXP_COS">#N/A</definedName>
    <definedName name="EXP_SALE">#N/A</definedName>
    <definedName name="expamount">'[123]os liabilities analysis'!$D$1:$D$65536</definedName>
    <definedName name="Expected_balance" localSheetId="0">#REF!</definedName>
    <definedName name="Expected_balance">#REF!</definedName>
    <definedName name="EXPENSES" localSheetId="0">#REF!</definedName>
    <definedName name="EXPENSES">#REF!</definedName>
    <definedName name="EXPHEADS">NA()</definedName>
    <definedName name="EXPHEADS_1">NA()</definedName>
    <definedName name="EXPHEADS_18">NA()</definedName>
    <definedName name="EXPHEADS_3">NA()</definedName>
    <definedName name="expinrrechrge" localSheetId="0">#REF!</definedName>
    <definedName name="expinrrechrge">#REF!</definedName>
    <definedName name="expitem">'[123]os liabilities analysis'!$G$1:$G$65536</definedName>
    <definedName name="export" localSheetId="0">#REF!</definedName>
    <definedName name="export">#REF!</definedName>
    <definedName name="ExportFile">#N/A</definedName>
    <definedName name="EXPOTHSREC" localSheetId="0">#REF!</definedName>
    <definedName name="EXPOTHSREC">#REF!</definedName>
    <definedName name="EXPSALE">#N/A</definedName>
    <definedName name="EXPSREC" localSheetId="0">#REF!</definedName>
    <definedName name="EXPSREC">#REF!</definedName>
    <definedName name="expsum" localSheetId="0">#REF!</definedName>
    <definedName name="expsum">#REF!</definedName>
    <definedName name="external">NA()</definedName>
    <definedName name="EXTERNL_PLASTER">#REF!</definedName>
    <definedName name="Extra_Pay">#REF!</definedName>
    <definedName name="_xlnm.Extract" localSheetId="0">#REF!</definedName>
    <definedName name="_xlnm.Extract">#REF!</definedName>
    <definedName name="exwks">NA()</definedName>
    <definedName name="f" localSheetId="0">#REF!</definedName>
    <definedName name="f">#REF!</definedName>
    <definedName name="F___0">#REF!</definedName>
    <definedName name="F_EK_POS">[124]mbr!#REF!</definedName>
    <definedName name="F_EK_WARE">[124]mbr!#REF!</definedName>
    <definedName name="F_F_D">[124]mbr!#REF!</definedName>
    <definedName name="F_F_Pos">[124]mbr!#REF!</definedName>
    <definedName name="F_FERT">[124]mbr!#REF!</definedName>
    <definedName name="F_KONSTR">[124]mbr!#REF!</definedName>
    <definedName name="F_KRAN">[124]mbr!#REF!</definedName>
    <definedName name="F_LIEFER">[124]mbr!#REF!</definedName>
    <definedName name="F_LIEFERANT">[124]mbr!#REF!</definedName>
    <definedName name="F_MONT">[124]mbr!#REF!</definedName>
    <definedName name="F_PROJING">[124]mbr!#REF!</definedName>
    <definedName name="F_PROV">[124]mbr!#REF!</definedName>
    <definedName name="F_ROH_KL">[124]mbr!#REF!</definedName>
    <definedName name="F_STUNDEN">[124]mbr!#REF!</definedName>
    <definedName name="F_VERPACK">[124]mbr!#REF!</definedName>
    <definedName name="F1_STUNDEN">[124]mbr!#REF!</definedName>
    <definedName name="FA" localSheetId="0">#REF!</definedName>
    <definedName name="FA">#REF!</definedName>
    <definedName name="FAB">#N/A</definedName>
    <definedName name="FabricatedTMT">#REF!</definedName>
    <definedName name="FAC_AKT">#REF!</definedName>
    <definedName name="FAC_ERST">#REF!</definedName>
    <definedName name="FAC_LETZ">#REF!</definedName>
    <definedName name="FAC_ST1">#REF!</definedName>
    <definedName name="facia">#REF!</definedName>
    <definedName name="faciastone">'[43]Material '!$G$51</definedName>
    <definedName name="facul" localSheetId="0">#REF!</definedName>
    <definedName name="facul">#REF!</definedName>
    <definedName name="FAXNO" localSheetId="0">#REF!</definedName>
    <definedName name="FAXNO">#REF!</definedName>
    <definedName name="FB">#REF!</definedName>
    <definedName name="fc">'[125]DEbt (2)'!$A$5:$F$33</definedName>
    <definedName name="FC5_total" localSheetId="0">#REF!</definedName>
    <definedName name="FC5_total">#REF!</definedName>
    <definedName name="FC6_total" localSheetId="0">#REF!</definedName>
    <definedName name="FC6_total">#REF!</definedName>
    <definedName name="FCDiff">'[63]Inv - Revenue registry for PoC'!$I$6412:$I$6413</definedName>
    <definedName name="fclbardes">#REF!</definedName>
    <definedName name="fclbarex">#REF!</definedName>
    <definedName name="fclcombk">#REF!</definedName>
    <definedName name="fcledc">#REF!</definedName>
    <definedName name="fclins">#REF!</definedName>
    <definedName name="FCLint">#REF!</definedName>
    <definedName name="fclrzb1">#REF!</definedName>
    <definedName name="fclrzb2">#REF!</definedName>
    <definedName name="fclsbf">#REF!</definedName>
    <definedName name="fclsbl">#REF!</definedName>
    <definedName name="fclsocgen">#REF!</definedName>
    <definedName name="fclsum">#REF!</definedName>
    <definedName name="fclusexim">#REF!</definedName>
    <definedName name="FCON">#REF!</definedName>
    <definedName name="FDF" localSheetId="0" hidden="1">{#N/A,#N/A,FALSE,"A"}</definedName>
    <definedName name="FDF" hidden="1">{#N/A,#N/A,FALSE,"A"}</definedName>
    <definedName name="FDF\" localSheetId="0" hidden="1">#REF!</definedName>
    <definedName name="FDF\" hidden="1">#REF!</definedName>
    <definedName name="FEC">'[126]LOCAL RATES'!#REF!</definedName>
    <definedName name="FF">#REF!</definedName>
    <definedName name="FF_945_956" localSheetId="0">#REF!</definedName>
    <definedName name="FF_945_956">#REF!</definedName>
    <definedName name="FF_967" localSheetId="0">#REF!</definedName>
    <definedName name="FF_967">#REF!</definedName>
    <definedName name="FFF" localSheetId="0">#REF!</definedName>
    <definedName name="FFF">#REF!</definedName>
    <definedName name="ffff">'[127]NOA Data'!$AM$4:$AM$17</definedName>
    <definedName name="FFFFFF" localSheetId="0">#REF!</definedName>
    <definedName name="FFFFFF">#REF!</definedName>
    <definedName name="FFGFG" localSheetId="0">#REF!</definedName>
    <definedName name="FFGFG">#REF!</definedName>
    <definedName name="FFINR" localSheetId="0">#REF!</definedName>
    <definedName name="FFINR">#REF!</definedName>
    <definedName name="fflow">#REF!</definedName>
    <definedName name="FFUSD" localSheetId="0">#REF!</definedName>
    <definedName name="FFUSD">#REF!</definedName>
    <definedName name="FG" localSheetId="0">#REF!</definedName>
    <definedName name="FG">#REF!</definedName>
    <definedName name="FG46TBTB4RTDKDK" localSheetId="0">#REF!</definedName>
    <definedName name="FG46TBTB4RTDKDK">#REF!</definedName>
    <definedName name="fgdfgg">NA()</definedName>
    <definedName name="fgf">#REF!</definedName>
    <definedName name="FGGT5" localSheetId="0" hidden="1">{#N/A,#N/A,FALSE,"A"}</definedName>
    <definedName name="FGGT5" hidden="1">{#N/A,#N/A,FALSE,"A"}</definedName>
    <definedName name="FGR53C11R63C11TB3RTCN" localSheetId="0">[128]유통망계획!#REF!</definedName>
    <definedName name="FGR53C11R63C11TB3RTCN">[128]유통망계획!#REF!</definedName>
    <definedName name="FGR6C8R8C8TB4RTCN" localSheetId="0">[128]유통망계획!#REF!</definedName>
    <definedName name="FGR6C8R8C8TB4RTCN">[128]유통망계획!#REF!</definedName>
    <definedName name="FGR6C9R8C9TB3RTCN" localSheetId="0">[128]유통망계획!#REF!</definedName>
    <definedName name="FGR6C9R8C9TB3RTCN">[128]유통망계획!#REF!</definedName>
    <definedName name="FGSOUTMP">#N/A</definedName>
    <definedName name="FGSOUTPP">#N/A</definedName>
    <definedName name="FHM">#REF!</definedName>
    <definedName name="fib">#REF!</definedName>
    <definedName name="fiberboard">#REF!</definedName>
    <definedName name="fiberboard20">#REF!</definedName>
    <definedName name="fiberboard5">#REF!</definedName>
    <definedName name="fibreboard12">#REF!</definedName>
    <definedName name="fill" hidden="1">#REF!</definedName>
    <definedName name="FilSnd">'[9]ANAL-PUMP HOUSE'!$E$24</definedName>
    <definedName name="FINAL_SUM" localSheetId="0">#REF!</definedName>
    <definedName name="FINAL_SUM">#REF!</definedName>
    <definedName name="FINE">#REF!</definedName>
    <definedName name="FIRSTRUN">#REF!</definedName>
    <definedName name="FITH">#REF!</definedName>
    <definedName name="fitter">#REF!</definedName>
    <definedName name="fixedassets" localSheetId="0">[129]bs!#REF!</definedName>
    <definedName name="fixedassets">[129]bs!#REF!</definedName>
    <definedName name="fjhgfd" hidden="1">{"'Sheet1'!$A$4386:$N$4591"}</definedName>
    <definedName name="FK">0</definedName>
    <definedName name="FLAGGING">#REF!</definedName>
    <definedName name="Floor">'[81]DETAILED  BOQ'!$C$4</definedName>
    <definedName name="FLOORING">#REF!</definedName>
    <definedName name="FLOW" localSheetId="0">[29]F!#REF!</definedName>
    <definedName name="FLOW">[29]F!#REF!</definedName>
    <definedName name="flows">#REF!</definedName>
    <definedName name="FLUSH_DOORS">#REF!</definedName>
    <definedName name="FMAZ">#REF!</definedName>
    <definedName name="fme">#REF!</definedName>
    <definedName name="FML">'[38]21-Rate Analysis-1'!$E$9</definedName>
    <definedName name="fmw">#REF!</definedName>
    <definedName name="FNP" localSheetId="0">[29]F!#REF!</definedName>
    <definedName name="FNP">[29]F!#REF!</definedName>
    <definedName name="FNP.P" localSheetId="0">[29]F!#REF!</definedName>
    <definedName name="FNP.P">[29]F!#REF!</definedName>
    <definedName name="for">'[130]R&amp;D-Total'!$J$1:$O$30</definedName>
    <definedName name="for_mth" localSheetId="0">#REF!</definedName>
    <definedName name="for_mth">#REF!</definedName>
    <definedName name="forecourt_staff_urban">#REF!</definedName>
    <definedName name="form">#REF!</definedName>
    <definedName name="formu">#REF!</definedName>
    <definedName name="formula">#REF!</definedName>
    <definedName name="forthemonth">NA()</definedName>
    <definedName name="forthemonth_1">NA()</definedName>
    <definedName name="forthemonth_18">NA()</definedName>
    <definedName name="forthemonth_3">NA()</definedName>
    <definedName name="fp">'[131]Boiler&amp;TG'!#REF!</definedName>
    <definedName name="FRAME_DOOR">#REF!</definedName>
    <definedName name="FRF">[68]dues!$B$6</definedName>
    <definedName name="fsg">#REF!</definedName>
    <definedName name="FST">NA()</definedName>
    <definedName name="FT" localSheetId="0">#REF!</definedName>
    <definedName name="FT">#REF!</definedName>
    <definedName name="Fuel_oil_heaters">#REF!</definedName>
    <definedName name="Full_Print">#REF!</definedName>
    <definedName name="FULLCOMPANY" localSheetId="0">#REF!</definedName>
    <definedName name="FULLCOMPANY">#REF!</definedName>
    <definedName name="fullview">#REF!</definedName>
    <definedName name="FundAnalysis">#REF!</definedName>
    <definedName name="fundflow">#REF!</definedName>
    <definedName name="funds" hidden="1">{"'Sheet1'!$A$4386:$N$4591"}</definedName>
    <definedName name="fusewire">#REF!</definedName>
    <definedName name="fv">#REF!</definedName>
    <definedName name="FX">#REF!</definedName>
    <definedName name="FY">[70]Cap!$H$3</definedName>
    <definedName name="g" localSheetId="0" hidden="1">{#N/A,#N/A,FALSE,"A"}</definedName>
    <definedName name="g" hidden="1">{#N/A,#N/A,FALSE,"A"}</definedName>
    <definedName name="g1052.">#REF!</definedName>
    <definedName name="g922.">#REF!</definedName>
    <definedName name="GANESH">#REF!</definedName>
    <definedName name="GARANTIE">#REF!</definedName>
    <definedName name="GARANTIE_ST1">#REF!</definedName>
    <definedName name="GATEWAY" localSheetId="0">#REF!</definedName>
    <definedName name="GATEWAY">#REF!</definedName>
    <definedName name="gbfdb" localSheetId="0">#REF!</definedName>
    <definedName name="gbfdb">#REF!</definedName>
    <definedName name="gelatine">#REF!</definedName>
    <definedName name="GEN">#REF!</definedName>
    <definedName name="geofabric">#REF!</definedName>
    <definedName name="GES_BEGR_PRZ">#REF!</definedName>
    <definedName name="Geschäftsbereich">[132]Zuschläge!#REF!</definedName>
    <definedName name="GG">#REF!</definedName>
    <definedName name="GGBI">'[133]Datos básicos entrada'!$E$7</definedName>
    <definedName name="gggggggggggg" localSheetId="0" hidden="1">#REF!</definedName>
    <definedName name="gggggggggggg" hidden="1">#REF!</definedName>
    <definedName name="ghgh" localSheetId="0">MOTARCAR</definedName>
    <definedName name="ghgh">MOTARCAR</definedName>
    <definedName name="ghghgh" localSheetId="0">#REF!</definedName>
    <definedName name="ghghgh">#REF!</definedName>
    <definedName name="ghip" localSheetId="0">#REF!</definedName>
    <definedName name="ghip">#REF!</definedName>
    <definedName name="gi">#REF!</definedName>
    <definedName name="gia" localSheetId="0">#REF!</definedName>
    <definedName name="gia">#REF!</definedName>
    <definedName name="gia_tien" localSheetId="0">#REF!</definedName>
    <definedName name="gia_tien">#REF!</definedName>
    <definedName name="gia_tien_BTN" localSheetId="0">#REF!</definedName>
    <definedName name="gia_tien_BTN">#REF!</definedName>
    <definedName name="gj" hidden="1">{#N/A,#N/A,FALSE,"Quantum Optima Details"}</definedName>
    <definedName name="glance_1">#REF!</definedName>
    <definedName name="glance_2">#REF!</definedName>
    <definedName name="GNRL">#REF!</definedName>
    <definedName name="GOVTPF" localSheetId="0">#REF!</definedName>
    <definedName name="GOVTPF">#REF!</definedName>
    <definedName name="GRAD">#REF!</definedName>
    <definedName name="grader">#REF!</definedName>
    <definedName name="GRANIT_SKIRTING">#REF!</definedName>
    <definedName name="Gravel_incl_transport">#REF!</definedName>
    <definedName name="GRILLWORK">#REF!</definedName>
    <definedName name="grit">#REF!</definedName>
    <definedName name="GRLvl">#REF!</definedName>
    <definedName name="GRN">#REF!</definedName>
    <definedName name="GROOVES">#REF!</definedName>
    <definedName name="gross">NA()</definedName>
    <definedName name="Group1">#REF!</definedName>
    <definedName name="Group2">#REF!</definedName>
    <definedName name="Group3">#REF!</definedName>
    <definedName name="Group4">#REF!</definedName>
    <definedName name="groupingtb" localSheetId="0">#REF!</definedName>
    <definedName name="groupingtb">#REF!</definedName>
    <definedName name="GROUT">'[17]Cost of O &amp; O'!$F$34</definedName>
    <definedName name="grpbalsh" localSheetId="0">#REF!</definedName>
    <definedName name="grpbalsh">#REF!</definedName>
    <definedName name="grpexps" localSheetId="0">#REF!</definedName>
    <definedName name="grpexps">#REF!</definedName>
    <definedName name="grpincome" localSheetId="0">#REF!</definedName>
    <definedName name="grpincome">#REF!</definedName>
    <definedName name="GSB">#REF!</definedName>
    <definedName name="GSBP">#REF!</definedName>
    <definedName name="gt" localSheetId="0">#REF!</definedName>
    <definedName name="gt">#REF!</definedName>
    <definedName name="gtst">NA()</definedName>
    <definedName name="GUESTLINE" localSheetId="0">#REF!</definedName>
    <definedName name="GUESTLINE">#REF!</definedName>
    <definedName name="GWTable">'[77]GW-Bud'!$A$11:$Y$133</definedName>
    <definedName name="h" localSheetId="0" hidden="1">{#N/A,#N/A,FALSE,"A"}</definedName>
    <definedName name="h" hidden="1">{#N/A,#N/A,FALSE,"A"}</definedName>
    <definedName name="H_FERT">[124]mbr!#REF!</definedName>
    <definedName name="H_KONSTR">[124]mbr!#REF!</definedName>
    <definedName name="H_KRAN">[124]mbr!#REF!</definedName>
    <definedName name="H_MONT">[124]mbr!#REF!</definedName>
    <definedName name="H_PROJING">[124]mbr!#REF!</definedName>
    <definedName name="H1_MONT">[124]mbr!#REF!</definedName>
    <definedName name="H27i174" localSheetId="0">#REF!</definedName>
    <definedName name="H27i174">#REF!</definedName>
    <definedName name="haj">#REF!</definedName>
    <definedName name="HAMM">#REF!</definedName>
    <definedName name="Hammerman">#REF!</definedName>
    <definedName name="HARD_EXCVN">#REF!</definedName>
    <definedName name="HARDROCK_EXCVN">#REF!</definedName>
    <definedName name="HARDSOIL_EXCVN">#REF!</definedName>
    <definedName name="HBLACK">#REF!</definedName>
    <definedName name="HCAR">#REF!</definedName>
    <definedName name="hdfgfhj" hidden="1">{#N/A,#N/A,FALSE,"Quantum Optima Details"}</definedName>
    <definedName name="HDPE">#REF!</definedName>
    <definedName name="headblacksmith">#REF!</definedName>
    <definedName name="HEADER">#REF!</definedName>
    <definedName name="Header_Row">ROW(#REF!)</definedName>
    <definedName name="headmason">#REF!</definedName>
    <definedName name="HeadOfficeTable">'[77]Head Office-Bud'!$A$11:$Y$133</definedName>
    <definedName name="HF" localSheetId="0">#REF!</definedName>
    <definedName name="HF">#REF!</definedName>
    <definedName name="hg" localSheetId="0">MOTARCAR</definedName>
    <definedName name="hg">MOTARCAR</definedName>
    <definedName name="hgh">#REF!</definedName>
    <definedName name="hh" localSheetId="0">[134]p3000!#REF!</definedName>
    <definedName name="hh">[134]p3000!#REF!</definedName>
    <definedName name="hh_1">NA()</definedName>
    <definedName name="HHcat" localSheetId="0">#REF!</definedName>
    <definedName name="HHcat">#REF!</definedName>
    <definedName name="HHda" localSheetId="0">#REF!</definedName>
    <definedName name="HHda">#REF!</definedName>
    <definedName name="HHxm" localSheetId="0">#REF!</definedName>
    <definedName name="HHxm">#REF!</definedName>
    <definedName name="HICOUT">#N/A</definedName>
    <definedName name="hien" localSheetId="0">#REF!</definedName>
    <definedName name="hien">#REF!</definedName>
    <definedName name="HINDI">NA()</definedName>
    <definedName name="hiuhiuhpoho">NA()</definedName>
    <definedName name="Hiway">[48]Voucher!$R$1</definedName>
    <definedName name="hjdsfkjdsfkh" localSheetId="0" hidden="1">{"'Sheet1'!$L$16"}</definedName>
    <definedName name="hjdsfkjdsfkh" hidden="1">{"'Sheet1'!$L$16"}</definedName>
    <definedName name="hk" localSheetId="0">MOTARCAR</definedName>
    <definedName name="hk">MOTARCAR</definedName>
    <definedName name="HMAS">#REF!</definedName>
    <definedName name="hmplant">#REF!</definedName>
    <definedName name="hmplant10">#REF!</definedName>
    <definedName name="hmplant30">#REF!</definedName>
    <definedName name="hoc">55000</definedName>
    <definedName name="HOLD">#REF!</definedName>
    <definedName name="HOME_MANP" localSheetId="0">#REF!</definedName>
    <definedName name="HOME_MANP">#REF!</definedName>
    <definedName name="HOMEOFFICE_COST" localSheetId="0">#REF!</definedName>
    <definedName name="HOMEOFFICE_COST">#REF!</definedName>
    <definedName name="hotmixmidium">#REF!</definedName>
    <definedName name="hotmixplant">#REF!</definedName>
    <definedName name="hotmixsmall">#REF!</definedName>
    <definedName name="HP_LP_Heaters__Dea.포함">#REF!</definedName>
    <definedName name="HPC">#REF!</definedName>
    <definedName name="HSD">'[38]21-Rate Analysis-1'!$E$40</definedName>
    <definedName name="HSE1B">'[9]Pipe trench'!$V$14</definedName>
    <definedName name="HSE2B">'[9]Pipe trench'!$V$15</definedName>
    <definedName name="HSPF">#REF!</definedName>
    <definedName name="hßm4" localSheetId="0">#REF!</definedName>
    <definedName name="hßm4">#REF!</definedName>
    <definedName name="HTML_CodePage" hidden="1">950</definedName>
    <definedName name="HTML_Control" localSheetId="0" hidden="1">{"'Sheet1'!$L$16"}</definedName>
    <definedName name="HTML_Control" hidden="1">{"'Sheet1'!$L$16"}</definedName>
    <definedName name="HTML_control2" hidden="1">{"'Sheet1'!$A$4386:$N$4591"}</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S">#REF!</definedName>
    <definedName name="humepipe1000">#REF!</definedName>
    <definedName name="humepipe1200">'[43]Material '!$G$48</definedName>
    <definedName name="Humepipe600">#REF!</definedName>
    <definedName name="Humepipe900">#REF!</definedName>
    <definedName name="humepipenp3">'[43]Material '!$G$49</definedName>
    <definedName name="huy" localSheetId="0" hidden="1">{"'Sheet1'!$L$16"}</definedName>
    <definedName name="huy" hidden="1">{"'Sheet1'!$L$16"}</definedName>
    <definedName name="Hw">#REF!</definedName>
    <definedName name="HYSD">'[135]LOCAL RATES'!$H$14</definedName>
    <definedName name="hysdqrate">#REF!</definedName>
    <definedName name="i" localSheetId="0" hidden="1">#REF!</definedName>
    <definedName name="i" hidden="1">#REF!</definedName>
    <definedName name="I_C">#REF!</definedName>
    <definedName name="I10642357">#REF!</definedName>
    <definedName name="IAM" hidden="1">{"'Sheet1'!$A$4386:$N$4591"}</definedName>
    <definedName name="ic">5%</definedName>
    <definedName name="IC_Caract">#REF!</definedName>
    <definedName name="IC_Puissance">#REF!</definedName>
    <definedName name="ICD" localSheetId="0">[29]F!#REF!</definedName>
    <definedName name="ICD">[29]F!#REF!</definedName>
    <definedName name="ICOSTTECH" localSheetId="0">#REF!</definedName>
    <definedName name="ICOSTTECH">#REF!</definedName>
    <definedName name="idci">#REF!</definedName>
    <definedName name="IDLAB_COST" localSheetId="0">#REF!</definedName>
    <definedName name="IDLAB_COST">#REF!</definedName>
    <definedName name="IEXKZ">#REF!</definedName>
    <definedName name="IGM">#REF!</definedName>
    <definedName name="IGP_M">NA()</definedName>
    <definedName name="II">#REF!</definedName>
    <definedName name="IMMPRO" localSheetId="0">#REF!</definedName>
    <definedName name="IMMPRO">#REF!</definedName>
    <definedName name="imp">#N/A</definedName>
    <definedName name="import">#REF!</definedName>
    <definedName name="ImportFile">#N/A</definedName>
    <definedName name="Importsoct">[136]Knd!$G$12</definedName>
    <definedName name="in" localSheetId="0">#REF!</definedName>
    <definedName name="in">#REF!</definedName>
    <definedName name="IN_TAMT">#N/A</definedName>
    <definedName name="IN_TOTAL">#N/A</definedName>
    <definedName name="IN_TQTY">#N/A</definedName>
    <definedName name="IN_UC">#N/A</definedName>
    <definedName name="INAMT">#N/A</definedName>
    <definedName name="INCOME_GRUP" localSheetId="0">#REF!</definedName>
    <definedName name="INCOME_GRUP">#REF!</definedName>
    <definedName name="INCOMEGROUPING" localSheetId="0">#REF!</definedName>
    <definedName name="INCOMEGROUPING">#REF!</definedName>
    <definedName name="IncomeTally" localSheetId="0">#REF!</definedName>
    <definedName name="IncomeTally">#REF!</definedName>
    <definedName name="indcost" localSheetId="0">#REF!</definedName>
    <definedName name="indcost">#REF!</definedName>
    <definedName name="INDE" localSheetId="0">#REF!</definedName>
    <definedName name="INDE">#REF!</definedName>
    <definedName name="INDEX">NA()</definedName>
    <definedName name="INDIAN_EAST" localSheetId="0">#REF!</definedName>
    <definedName name="INDIAN_EAST">#REF!</definedName>
    <definedName name="INDIAN_RAYON_AND_INDUSTRIES_LIMITED">"ANNX1"</definedName>
    <definedName name="INDMANP" localSheetId="0">#REF!</definedName>
    <definedName name="INDMANP">#REF!</definedName>
    <definedName name="INGC1">#REF!</definedName>
    <definedName name="Input">"[Data.xls]Data!"</definedName>
    <definedName name="INQTY">#N/A</definedName>
    <definedName name="INR">[137]COR!$D$4</definedName>
    <definedName name="INSP_DTL">OFFSET([138]Insp_Dtl!$A$1,0,0,COUNTA(OFFSET([138]Insp_Dtl!$A$1,0,0,9999)),COUNTA([138]Insp_Dtl!$A$1:$E$1))</definedName>
    <definedName name="institution">#REF!</definedName>
    <definedName name="institutionwise">#REF!</definedName>
    <definedName name="INT">'[139]INT SCH'!$A$1:$G$27</definedName>
    <definedName name="int_profit">#REF!</definedName>
    <definedName name="INTER_INST" localSheetId="0">#REF!</definedName>
    <definedName name="INTER_INST">#REF!</definedName>
    <definedName name="Interest">#REF!</definedName>
    <definedName name="Interest_Rate">#REF!</definedName>
    <definedName name="INTERESTANDOTHERFINANCE" localSheetId="0">#REF!</definedName>
    <definedName name="INTERESTANDOTHERFINANCE">#REF!</definedName>
    <definedName name="interestetc" localSheetId="0">[129]pl!#REF!</definedName>
    <definedName name="interestetc">[129]pl!#REF!</definedName>
    <definedName name="INTERLOCK_PVRBLOCK">#REF!</definedName>
    <definedName name="INTN" localSheetId="0">[29]F!#REF!</definedName>
    <definedName name="INTN">[29]F!#REF!</definedName>
    <definedName name="INTN.P" localSheetId="0">[29]F!#REF!</definedName>
    <definedName name="INTN.P">[29]F!#REF!</definedName>
    <definedName name="INTO" localSheetId="0">[29]F!#REF!</definedName>
    <definedName name="INTO">[29]F!#REF!</definedName>
    <definedName name="intsch" localSheetId="0">#REF!</definedName>
    <definedName name="intsch">#REF!</definedName>
    <definedName name="INV">#REF!</definedName>
    <definedName name="Inventories" localSheetId="0">#REF!</definedName>
    <definedName name="Inventories">#REF!</definedName>
    <definedName name="INVESTMENT___DEBENTURES" localSheetId="0">#REF!</definedName>
    <definedName name="INVESTMENT___DEBENTURES">#REF!</definedName>
    <definedName name="INVESTMENT___GOVERNMENT_SECURITY" localSheetId="0">#REF!</definedName>
    <definedName name="INVESTMENT___GOVERNMENT_SECURITY">#REF!</definedName>
    <definedName name="INVESTMENT___QUOTED_NON_SUBSIDIARY" localSheetId="0">#REF!</definedName>
    <definedName name="INVESTMENT___QUOTED_NON_SUBSIDIARY">#REF!</definedName>
    <definedName name="INVESTMENT___UNITS" localSheetId="0">#REF!</definedName>
    <definedName name="INVESTMENT___UNITS">#REF!</definedName>
    <definedName name="INVESTMENT___UNQUOTED_OTHERS" localSheetId="0">#REF!</definedName>
    <definedName name="INVESTMENT___UNQUOTED_OTHERS">#REF!</definedName>
    <definedName name="Investment_in_Subs" localSheetId="0">#REF!</definedName>
    <definedName name="Investment_in_Subs">#REF!</definedName>
    <definedName name="Investment_in_Subsidiaries">'[140]5 Other assets'!$O$2:$O$40</definedName>
    <definedName name="investments" localSheetId="0">[129]bs!#REF!</definedName>
    <definedName name="investments">[129]bs!#REF!</definedName>
    <definedName name="INVETORIES" localSheetId="0">#REF!</definedName>
    <definedName name="INVETORIES">#REF!</definedName>
    <definedName name="INVSPR" localSheetId="0">#REF!</definedName>
    <definedName name="INVSPR">#REF!</definedName>
    <definedName name="INZU">#REF!</definedName>
    <definedName name="IP_EQPT_FRGT">NA()</definedName>
    <definedName name="IP_SPRS">NA()</definedName>
    <definedName name="IP_SUP">NA()</definedName>
    <definedName name="IP_TTC">NA()</definedName>
    <definedName name="ipc">#REF!</definedName>
    <definedName name="IRR" localSheetId="0">#REF!</definedName>
    <definedName name="IRR">#REF!</definedName>
    <definedName name="ISINR" localSheetId="0">#REF!</definedName>
    <definedName name="ISINR">#REF!</definedName>
    <definedName name="ISINRDTAIL" localSheetId="0">#REF!</definedName>
    <definedName name="ISINRDTAIL">#REF!</definedName>
    <definedName name="ISUSD" localSheetId="0">#REF!</definedName>
    <definedName name="ISUSD">#REF!</definedName>
    <definedName name="it" localSheetId="0">#REF!</definedName>
    <definedName name="it">#REF!</definedName>
    <definedName name="IV99999999999">'[41]boiler loss'!#REF!</definedName>
    <definedName name="j" hidden="1">{#N/A,#N/A,FALSE,"Quantum Optima Details"}</definedName>
    <definedName name="JACK">'[17]Cost of O &amp; O'!$F$32</definedName>
    <definedName name="JAJJAJ">#REF!</definedName>
    <definedName name="JCB">#REF!</definedName>
    <definedName name="JCBPOL">'[38]21-Rate Analysis-1'!$F$48</definedName>
    <definedName name="JEJS">#REF!</definedName>
    <definedName name="JJ">#REF!</definedName>
    <definedName name="jkhk">#REF!</definedName>
    <definedName name="job">'[141]DETAILED  BOQ'!$A$1</definedName>
    <definedName name="JobID">#REF!</definedName>
    <definedName name="Jobtypes">[142]FORM7!$R$3:$S$7</definedName>
    <definedName name="jsw" hidden="1">{#N/A,#N/A,FALSE,"Quantum Optima Details"}</definedName>
    <definedName name="JUMBO">'[17]Cost of O &amp; O'!$F$39</definedName>
    <definedName name="JV" hidden="1">{#N/A,#N/A,FALSE,"Quantum Optima Details"}</definedName>
    <definedName name="k" hidden="1">{#N/A,#N/A,FALSE,"Quantum Optima Details"}</definedName>
    <definedName name="kailash">'[143]Rate Analysis'!$D$435</definedName>
    <definedName name="KALKZINS">#REF!</definedName>
    <definedName name="kaori" localSheetId="0">#REF!</definedName>
    <definedName name="kaori">#REF!</definedName>
    <definedName name="KAPA">#REF!</definedName>
    <definedName name="KAPANAMEN">OFFSET(#REF!,0,0,COUNTA(#REF!))</definedName>
    <definedName name="KAPAPLAN">#REF!</definedName>
    <definedName name="KAPAPLAN_DB">#REF!</definedName>
    <definedName name="KAPASTUNDEN">#REF!</definedName>
    <definedName name="kasdfjhd" hidden="1">{"'Typical Costs Estimates'!$C$158:$H$161"}</definedName>
    <definedName name="kazuyo" localSheetId="0">#REF!</definedName>
    <definedName name="kazuyo">#REF!</definedName>
    <definedName name="kcong" localSheetId="0">#REF!</definedName>
    <definedName name="kcong">#REF!</definedName>
    <definedName name="KERB">#REF!</definedName>
    <definedName name="khac">2</definedName>
    <definedName name="KHAL">#REF!</definedName>
    <definedName name="khalasi">#REF!</definedName>
    <definedName name="Kiem_tra_trung_ten" localSheetId="0">#REF!</definedName>
    <definedName name="Kiem_tra_trung_ten">#REF!</definedName>
    <definedName name="KK">#REF!</definedName>
    <definedName name="KKK">'[144]Listing Design 1'!#REF!</definedName>
    <definedName name="KKKKK">'[144]Listing Design 1'!#REF!</definedName>
    <definedName name="KLM_ENGG" localSheetId="0">#REF!</definedName>
    <definedName name="KLM_ENGG">#REF!</definedName>
    <definedName name="kñlñlñlñ" hidden="1">[120]DESBASTE!#REF!</definedName>
    <definedName name="KOSTEN">#REF!</definedName>
    <definedName name="KOTASTN">'[38]21-Rate Analysis-1'!$E$43</definedName>
    <definedName name="KOZU">#REF!</definedName>
    <definedName name="kpjfipjsdonu">#REF!</definedName>
    <definedName name="KSTSTELLE">OFFSET(#REF!,0,0,COUNTA(#REF!))</definedName>
    <definedName name="KUCPC">#REF!</definedName>
    <definedName name="KUKULE_GANGA_HYDROPOWER_PROJECT">NA()</definedName>
    <definedName name="KUKULE_GANGA_HYDROPOWER_PROJECT_1">NA()</definedName>
    <definedName name="KUKULE_GANGA_HYDROPOWER_PROJECT_18">NA()</definedName>
    <definedName name="KUKULE_GANGA_HYDROPOWER_PROJECT_3">NA()</definedName>
    <definedName name="KUM">#REF!</definedName>
    <definedName name="KUNDE">#REF!</definedName>
    <definedName name="l" localSheetId="0">{#N/A,#N/A,FALSE,"A"}</definedName>
    <definedName name="l">{#N/A,#N/A,FALSE,"A"}</definedName>
    <definedName name="L_Bhisti">[145]Labour!$D$3</definedName>
    <definedName name="L_BitumenSprayer">[146]Labour!$D$4</definedName>
    <definedName name="L_Blacksmith">[146]Labour!$D$5</definedName>
    <definedName name="L_conc">'[147]LOCAL RATES'!$I$57</definedName>
    <definedName name="l_flanfe">[57]BOQ!#REF!</definedName>
    <definedName name="L_Mason_1stClass">[145]Labour!$D$14</definedName>
    <definedName name="L_Mate">[148]Labour!$D$16</definedName>
    <definedName name="L_Mazdoor">[148]Labour!$D$17</definedName>
    <definedName name="L_Mazdoor_Semi">[146]Labour!$D$18</definedName>
    <definedName name="L_Mazdoor_Skilled">[148]Labour!$D$19</definedName>
    <definedName name="LABM1">#REF!</definedName>
    <definedName name="LABM2">#REF!</definedName>
    <definedName name="LABM3">#REF!</definedName>
    <definedName name="LABM4">#REF!</definedName>
    <definedName name="LABM5">#REF!</definedName>
    <definedName name="LABM6">#REF!</definedName>
    <definedName name="LAC">[149]S2groupcode!$G$2</definedName>
    <definedName name="LACB1">#REF!</definedName>
    <definedName name="LACB12">#REF!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NA()</definedName>
    <definedName name="LAGG1">#REF!</definedName>
    <definedName name="LAGG2">#REF!</definedName>
    <definedName name="LAGG3">#REF!</definedName>
    <definedName name="LAGG6">#REF!</definedName>
    <definedName name="lan" localSheetId="0">#REF!</definedName>
    <definedName name="lan">#REF!</definedName>
    <definedName name="landacqcost">'[119]07'!#REF!</definedName>
    <definedName name="LANDDETAILS" localSheetId="0">#REF!</definedName>
    <definedName name="LANDDETAILS">#REF!</definedName>
    <definedName name="landdetails0203" localSheetId="0">#REF!</definedName>
    <definedName name="landdetails0203">#REF!</definedName>
    <definedName name="LANGTEXTE">#REF!</definedName>
    <definedName name="Last_Row">IF(Values_Entered,Header_Row+Number_of_Payments,Header_Row)</definedName>
    <definedName name="Laterite_Rate">#REF!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OULD">#REF!</definedName>
    <definedName name="LC">[150]Analy!#REF!</definedName>
    <definedName name="LC5_total" localSheetId="0">#REF!</definedName>
    <definedName name="LC5_total">#REF!</definedName>
    <definedName name="LC6_total" localSheetId="0">#REF!</definedName>
    <definedName name="LC6_total">#REF!</definedName>
    <definedName name="LCK">#REF!</definedName>
    <definedName name="LCNO">#REF!</definedName>
    <definedName name="LCON">#REF!</definedName>
    <definedName name="LCSAND1">#REF!</definedName>
    <definedName name="LCSAND2">#REF!</definedName>
    <definedName name="LCSAND3">#REF!</definedName>
    <definedName name="LCSAND6">#REF!</definedName>
    <definedName name="LDO">'[25]LOCAL RATES'!$J$16</definedName>
    <definedName name="lead">'[151]Material '!$S$11</definedName>
    <definedName name="lef">#REF!</definedName>
    <definedName name="LEIST">#REF!</definedName>
    <definedName name="LEIST_PRZ">#REF!</definedName>
    <definedName name="LEISTART">OFFSET(#REF!,0,0,COUNTA(#REF!))</definedName>
    <definedName name="lel">#REF!</definedName>
    <definedName name="len">#REF!</definedName>
    <definedName name="LFDJAHR">#REF!</definedName>
    <definedName name="LG" localSheetId="0">#REF!</definedName>
    <definedName name="LG">#REF!</definedName>
    <definedName name="LGSB1">#REF!</definedName>
    <definedName name="LGSB2">#REF!</definedName>
    <definedName name="LGSB3">#REF!</definedName>
    <definedName name="LGSB4">#REF!</definedName>
    <definedName name="LGSB5">#REF!</definedName>
    <definedName name="LGSB6">#REF!</definedName>
    <definedName name="lib">[152]options!$B$31</definedName>
    <definedName name="LILIL" localSheetId="0" hidden="1">{#N/A,#N/A,FALSE,"A"}</definedName>
    <definedName name="LILIL" hidden="1">{#N/A,#N/A,FALSE,"A"}</definedName>
    <definedName name="line">NA()</definedName>
    <definedName name="line_1">NA()</definedName>
    <definedName name="line_18">NA()</definedName>
    <definedName name="line_3">NA()</definedName>
    <definedName name="LIQUID">#REF!</definedName>
    <definedName name="LIST">#REF!</definedName>
    <definedName name="ll">#REF!</definedName>
    <definedName name="LMUR1">#REF!</definedName>
    <definedName name="LMUR2">#REF!</definedName>
    <definedName name="LMUR3">#REF!</definedName>
    <definedName name="LMUR4">#REF!</definedName>
    <definedName name="LMUR5">#REF!</definedName>
    <definedName name="LMUR6">#REF!</definedName>
    <definedName name="LOA">NA()</definedName>
    <definedName name="LOAD">#REF!</definedName>
    <definedName name="load.e">#REF!</definedName>
    <definedName name="loader">#REF!</definedName>
    <definedName name="Loan_Amount">#REF!</definedName>
    <definedName name="Loan_Start">#REF!</definedName>
    <definedName name="Loan_Years">#REF!</definedName>
    <definedName name="Local_Currency">'[102]NOA Data'!$D$2</definedName>
    <definedName name="LOCO">'[17]Cost of O &amp; O'!$F$40</definedName>
    <definedName name="LOFT">#REF!</definedName>
    <definedName name="LOGO">NA()</definedName>
    <definedName name="LOGO_1">NA()</definedName>
    <definedName name="LOGO_18">NA()</definedName>
    <definedName name="LOGO_3">NA()</definedName>
    <definedName name="logo1">"Picture 7"</definedName>
    <definedName name="logoa">NA()</definedName>
    <definedName name="logoa_1">NA()</definedName>
    <definedName name="logoa_18">NA()</definedName>
    <definedName name="logoa_3">NA()</definedName>
    <definedName name="Long_base">#REF!</definedName>
    <definedName name="LongTermDebts" localSheetId="0">#REF!</definedName>
    <definedName name="LongTermDebts">#REF!</definedName>
    <definedName name="look" localSheetId="0">#REF!</definedName>
    <definedName name="look">#REF!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SNO1">[153]Lead!$P$7</definedName>
    <definedName name="LSNO10">[153]Lead!$P$16</definedName>
    <definedName name="LSNO100">#REF!</definedName>
    <definedName name="LSNO101">#REF!</definedName>
    <definedName name="LSNO102">#REF!</definedName>
    <definedName name="LSNO103">#REF!</definedName>
    <definedName name="LSNO104">#REF!</definedName>
    <definedName name="LSNO105">#REF!</definedName>
    <definedName name="LSNO106">#REF!</definedName>
    <definedName name="LSNO107">#REF!</definedName>
    <definedName name="LSNO108">#REF!</definedName>
    <definedName name="LSNO109">#REF!</definedName>
    <definedName name="LSNO11">#REF!</definedName>
    <definedName name="LSNO110">#REF!</definedName>
    <definedName name="LSNO111">#REF!</definedName>
    <definedName name="LSNO112">#REF!</definedName>
    <definedName name="LSNO113">#REF!</definedName>
    <definedName name="LSNO114">#REF!</definedName>
    <definedName name="LSNO115">#REF!</definedName>
    <definedName name="LSNO116">#REF!</definedName>
    <definedName name="LSNO117">#REF!</definedName>
    <definedName name="LSNO118">#REF!</definedName>
    <definedName name="LSNO119">#REF!</definedName>
    <definedName name="LSNO12">#REF!</definedName>
    <definedName name="LSNO120">#REF!</definedName>
    <definedName name="LSNO121">#REF!</definedName>
    <definedName name="LSNO122">#REF!</definedName>
    <definedName name="LSNO123">#REF!</definedName>
    <definedName name="LSNO124">#REF!</definedName>
    <definedName name="LSNO125">#REF!</definedName>
    <definedName name="LSNO126">#REF!</definedName>
    <definedName name="LSNO127">#REF!</definedName>
    <definedName name="LSNO128">#REF!</definedName>
    <definedName name="LSNO129">#REF!</definedName>
    <definedName name="LSNO13">[153]Lead!$P$19</definedName>
    <definedName name="LSNO130">#REF!</definedName>
    <definedName name="LSNO131">#REF!</definedName>
    <definedName name="LSNO132">#REF!</definedName>
    <definedName name="LSNO133">#REF!</definedName>
    <definedName name="LSNO134">#REF!</definedName>
    <definedName name="LSNO135">#REF!</definedName>
    <definedName name="LSNO136">#REF!</definedName>
    <definedName name="LSNO137">#REF!</definedName>
    <definedName name="LSNO138">#REF!</definedName>
    <definedName name="LSNO139">#REF!</definedName>
    <definedName name="LSNO14">[153]Lead!$P$20</definedName>
    <definedName name="LSNO140">#REF!</definedName>
    <definedName name="LSNO141">#REF!</definedName>
    <definedName name="LSNO142">#REF!</definedName>
    <definedName name="LSNO143">#REF!</definedName>
    <definedName name="LSNO144">#REF!</definedName>
    <definedName name="LSNO145">#REF!</definedName>
    <definedName name="LSNO146">#REF!</definedName>
    <definedName name="LSNO147">#REF!</definedName>
    <definedName name="LSNO148">#REF!</definedName>
    <definedName name="LSNO149">#REF!</definedName>
    <definedName name="LSNO15">#REF!</definedName>
    <definedName name="LSNO150">#REF!</definedName>
    <definedName name="LSNO151">#REF!</definedName>
    <definedName name="LSNO152">#REF!</definedName>
    <definedName name="LSNO153">#REF!</definedName>
    <definedName name="LSNO154">#REF!</definedName>
    <definedName name="LSNO155">#REF!</definedName>
    <definedName name="LSNO156">#REF!</definedName>
    <definedName name="LSNO157">#REF!</definedName>
    <definedName name="LSNO158">#REF!</definedName>
    <definedName name="LSNO159">#REF!</definedName>
    <definedName name="LSNO16">#REF!</definedName>
    <definedName name="LSNO160">#REF!</definedName>
    <definedName name="LSNO161">#REF!</definedName>
    <definedName name="LSNO162">#REF!</definedName>
    <definedName name="LSNO163">#REF!</definedName>
    <definedName name="LSNO164">#REF!</definedName>
    <definedName name="LSNO165">#REF!</definedName>
    <definedName name="LSNO166">#REF!</definedName>
    <definedName name="LSNO167">#REF!</definedName>
    <definedName name="LSNO168">#REF!</definedName>
    <definedName name="LSNO169">#REF!</definedName>
    <definedName name="LSNO17">#REF!</definedName>
    <definedName name="LSNO170">#REF!</definedName>
    <definedName name="LSNO171">#REF!</definedName>
    <definedName name="LSNO172">#REF!</definedName>
    <definedName name="LSNO173">#REF!</definedName>
    <definedName name="LSNO174">#REF!</definedName>
    <definedName name="LSNO175">#REF!</definedName>
    <definedName name="LSNO176">#REF!</definedName>
    <definedName name="LSNO177">#REF!</definedName>
    <definedName name="LSNO178">#REF!</definedName>
    <definedName name="LSNO179">#REF!</definedName>
    <definedName name="LSNO18">#REF!</definedName>
    <definedName name="LSNO180">#REF!</definedName>
    <definedName name="LSNO181">#REF!</definedName>
    <definedName name="LSNO182">#REF!</definedName>
    <definedName name="LSNO183">#REF!</definedName>
    <definedName name="LSNO184">#REF!</definedName>
    <definedName name="LSNO185">#REF!</definedName>
    <definedName name="LSNO186">#REF!</definedName>
    <definedName name="LSNO187">#REF!</definedName>
    <definedName name="LSNO188">#REF!</definedName>
    <definedName name="LSNO189">#REF!</definedName>
    <definedName name="LSNO19">[153]Lead!$P$25</definedName>
    <definedName name="LSNO190">#REF!</definedName>
    <definedName name="LSNO191">#REF!</definedName>
    <definedName name="LSNO192">#REF!</definedName>
    <definedName name="LSNO193">#REF!</definedName>
    <definedName name="LSNO194">#REF!</definedName>
    <definedName name="LSNO195">#REF!</definedName>
    <definedName name="LSNO196">#REF!</definedName>
    <definedName name="LSNO197">#REF!</definedName>
    <definedName name="LSNO198">#REF!</definedName>
    <definedName name="LSNO199">#REF!</definedName>
    <definedName name="LSNO2">[153]Lead!$P$8</definedName>
    <definedName name="LSNO20">#REF!</definedName>
    <definedName name="LSNO200">#REF!</definedName>
    <definedName name="LSNO201">#REF!</definedName>
    <definedName name="LSNO202">#REF!</definedName>
    <definedName name="LSNO203">[153]Lead!$P$209</definedName>
    <definedName name="LSNO204">[153]Lead!$P$210</definedName>
    <definedName name="LSNO205">#REF!</definedName>
    <definedName name="LSNO206">#REF!</definedName>
    <definedName name="LSNO207">#REF!</definedName>
    <definedName name="LSNO208">#REF!</definedName>
    <definedName name="LSNO209">[153]Lead!$P$215</definedName>
    <definedName name="LSNO21">#REF!</definedName>
    <definedName name="LSNO210">[153]Lead!$P$216</definedName>
    <definedName name="LSNO211">#REF!</definedName>
    <definedName name="LSNO212">#REF!</definedName>
    <definedName name="LSNO213">[154]Lead!$P$219</definedName>
    <definedName name="LSNO214">[153]Lead!$P$220</definedName>
    <definedName name="LSNO215">#REF!</definedName>
    <definedName name="LSNO216">#REF!</definedName>
    <definedName name="LSNO217">#REF!</definedName>
    <definedName name="LSNO218">#REF!</definedName>
    <definedName name="LSNO219">#REF!</definedName>
    <definedName name="LSNO22">[153]Lead!$P$28</definedName>
    <definedName name="LSNO220">#REF!</definedName>
    <definedName name="LSNO221">#REF!</definedName>
    <definedName name="LSNO222">#REF!</definedName>
    <definedName name="LSNO223">#REF!</definedName>
    <definedName name="LSNO224">#REF!</definedName>
    <definedName name="LSNO225">#REF!</definedName>
    <definedName name="LSNO226">#REF!</definedName>
    <definedName name="LSNO227">#REF!</definedName>
    <definedName name="LSNO228">#REF!</definedName>
    <definedName name="LSNO229">#REF!</definedName>
    <definedName name="LSNO23">[154]Lead!$P$29</definedName>
    <definedName name="LSNO230">#REF!</definedName>
    <definedName name="LSNO231">#REF!</definedName>
    <definedName name="LSNO232">#REF!</definedName>
    <definedName name="LSNO233">#REF!</definedName>
    <definedName name="LSNO234">#REF!</definedName>
    <definedName name="LSNO235">#REF!</definedName>
    <definedName name="LSNO236">#REF!</definedName>
    <definedName name="LSNO237">#REF!</definedName>
    <definedName name="LSNO238">#REF!</definedName>
    <definedName name="LSNO239">#REF!</definedName>
    <definedName name="LSNO24">#REF!</definedName>
    <definedName name="LSNO240">#REF!</definedName>
    <definedName name="LSNO241">#REF!</definedName>
    <definedName name="LSNO242">#REF!</definedName>
    <definedName name="LSNO243">#REF!</definedName>
    <definedName name="LSNO244">#REF!</definedName>
    <definedName name="LSNO245">#REF!</definedName>
    <definedName name="LSNO246">#REF!</definedName>
    <definedName name="LSNO247">#REF!</definedName>
    <definedName name="LSNO248">#REF!</definedName>
    <definedName name="LSNO249">#REF!</definedName>
    <definedName name="LSNO25">#REF!</definedName>
    <definedName name="LSNO250">#REF!</definedName>
    <definedName name="LSNO251">#REF!</definedName>
    <definedName name="LSNO26">#REF!</definedName>
    <definedName name="LSNO27">#REF!</definedName>
    <definedName name="LSNO28">#REF!</definedName>
    <definedName name="LSNO29">#REF!</definedName>
    <definedName name="LSNO3">[153]Lead!$P$9</definedName>
    <definedName name="LSNO30">#REF!</definedName>
    <definedName name="LSNO31">#REF!</definedName>
    <definedName name="LSNO32">#REF!</definedName>
    <definedName name="LSNO33">#REF!</definedName>
    <definedName name="LSNO34">#REF!</definedName>
    <definedName name="LSNO35">#REF!</definedName>
    <definedName name="LSNO36">#REF!</definedName>
    <definedName name="LSNO37">[153]Lead!$P$43</definedName>
    <definedName name="LSNO38">[154]Lead!$P$44</definedName>
    <definedName name="LSNO39">#REF!</definedName>
    <definedName name="LSNO4">#REF!</definedName>
    <definedName name="LSNO40">#REF!</definedName>
    <definedName name="LSNO41">[154]Lead!$P$47</definedName>
    <definedName name="LSNO42">#REF!</definedName>
    <definedName name="LSNO43">#REF!</definedName>
    <definedName name="LSNO44">[153]Lead!$P$50</definedName>
    <definedName name="LSNO45">[153]Lead!$P$51</definedName>
    <definedName name="LSNO46">#REF!</definedName>
    <definedName name="LSNO47">#REF!</definedName>
    <definedName name="LSNO48">#REF!</definedName>
    <definedName name="LSNO49">#REF!</definedName>
    <definedName name="LSNO5">[153]Lead!$P$11</definedName>
    <definedName name="LSNO50">[153]Lead!$P$56</definedName>
    <definedName name="LSNO51">#REF!</definedName>
    <definedName name="LSNO52">[154]Lead!$P$58</definedName>
    <definedName name="LSNO53">#REF!</definedName>
    <definedName name="LSNO54">#REF!</definedName>
    <definedName name="LSNO55">#REF!</definedName>
    <definedName name="LSNO56">[153]Lead!$P$62</definedName>
    <definedName name="LSNO57">[153]Lead!$P$63</definedName>
    <definedName name="LSNO58">[153]Lead!$P$64</definedName>
    <definedName name="LSNO59">#REF!</definedName>
    <definedName name="LSNO6">[153]Lead!$P$12</definedName>
    <definedName name="LSNO60">#REF!</definedName>
    <definedName name="LSNO61">#REF!</definedName>
    <definedName name="LSNO62">#REF!</definedName>
    <definedName name="LSNO63">#REF!</definedName>
    <definedName name="LSNO64">#REF!</definedName>
    <definedName name="LSNO65">#REF!</definedName>
    <definedName name="LSNO66">#REF!</definedName>
    <definedName name="LSNO67">#REF!</definedName>
    <definedName name="LSNO68">#REF!</definedName>
    <definedName name="LSNO69">#REF!</definedName>
    <definedName name="LSNO7">#REF!</definedName>
    <definedName name="LSNO70">#REF!</definedName>
    <definedName name="LSNO71">#REF!</definedName>
    <definedName name="LSNO72">#REF!</definedName>
    <definedName name="LSNO73">#REF!</definedName>
    <definedName name="LSNO74">#REF!</definedName>
    <definedName name="LSNO75">#REF!</definedName>
    <definedName name="LSNO76">#REF!</definedName>
    <definedName name="LSNO77">#REF!</definedName>
    <definedName name="LSNO78">#REF!</definedName>
    <definedName name="LSNO79">#REF!</definedName>
    <definedName name="LSNO8">[153]Lead!$P$14</definedName>
    <definedName name="LSNO80">#REF!</definedName>
    <definedName name="LSNO81">#REF!</definedName>
    <definedName name="LSNO82">#REF!</definedName>
    <definedName name="LSNO83">[153]Lead!$P$89</definedName>
    <definedName name="LSNO84">#REF!</definedName>
    <definedName name="LSNO85">[154]Lead!$P$91</definedName>
    <definedName name="LSNO86">#REF!</definedName>
    <definedName name="LSNO87">#REF!</definedName>
    <definedName name="LSNO88">#REF!</definedName>
    <definedName name="LSNO89">#REF!</definedName>
    <definedName name="LSNO9">#REF!</definedName>
    <definedName name="LSNO90">#REF!</definedName>
    <definedName name="LSNO91">#REF!</definedName>
    <definedName name="LSNO92">#REF!</definedName>
    <definedName name="LSNO93">#REF!</definedName>
    <definedName name="LSNO94">#REF!</definedName>
    <definedName name="LSNO95">#REF!</definedName>
    <definedName name="LSNO96">#REF!</definedName>
    <definedName name="LSNO97">#REF!</definedName>
    <definedName name="LSNO98">#REF!</definedName>
    <definedName name="LSNO99">#REF!</definedName>
    <definedName name="LT">'[25]LOCAL RATES'!$J$65</definedName>
    <definedName name="LTXTS015000002">#REF!</definedName>
    <definedName name="LTXTS015000003">#REF!</definedName>
    <definedName name="LTXTS015000004">#REF!</definedName>
    <definedName name="LTXTS015000005">#REF!</definedName>
    <definedName name="LTXTS015000006">#REF!</definedName>
    <definedName name="LTXTS015000007">#REF!</definedName>
    <definedName name="LTXTS015000008">#REF!</definedName>
    <definedName name="LTXTS015000009">#REF!</definedName>
    <definedName name="LTXTS015000010">#REF!</definedName>
    <definedName name="LTXTS015000011">#REF!</definedName>
    <definedName name="LTXTS015000012">#REF!</definedName>
    <definedName name="LTXTS015000013">#REF!</definedName>
    <definedName name="LTXTS015000014">#REF!</definedName>
    <definedName name="LTXTS015000015">#REF!</definedName>
    <definedName name="LTXTS015000016">#REF!</definedName>
    <definedName name="LTXTS015000017">#REF!</definedName>
    <definedName name="LTXTS015000018">#REF!</definedName>
    <definedName name="LTXTS015000019">#REF!</definedName>
    <definedName name="LTXTS015000020">#REF!</definedName>
    <definedName name="LTXTS015000021">#REF!</definedName>
    <definedName name="LTXTS015000022">#REF!</definedName>
    <definedName name="LTXTS015000023">#REF!</definedName>
    <definedName name="LTXTS015000024">#REF!</definedName>
    <definedName name="LTXTS015000030">#REF!</definedName>
    <definedName name="LTXTS025000002">#REF!</definedName>
    <definedName name="LTXTS025000003">#REF!</definedName>
    <definedName name="LTXTS025000004">#REF!</definedName>
    <definedName name="LTXTS025000005">#REF!</definedName>
    <definedName name="LTXTS025000006">#REF!</definedName>
    <definedName name="LTXTS025000007">#REF!</definedName>
    <definedName name="LTXTS025000008">#REF!</definedName>
    <definedName name="LTXTS025000009">#REF!</definedName>
    <definedName name="LTXTS025000010">#REF!</definedName>
    <definedName name="LTXTS025000011">#REF!</definedName>
    <definedName name="LTXTS025000012">#REF!</definedName>
    <definedName name="LTXTS025000013">#REF!</definedName>
    <definedName name="LTXTS025000014">#REF!</definedName>
    <definedName name="LTXTS025000015">#REF!</definedName>
    <definedName name="LTXTS025000016">#REF!</definedName>
    <definedName name="LTXTS025000017">#REF!</definedName>
    <definedName name="LTXTS025000018">#REF!</definedName>
    <definedName name="LTXTS025000019">#REF!</definedName>
    <definedName name="LTXTS025000020">#REF!</definedName>
    <definedName name="LTXTS025000021">#REF!</definedName>
    <definedName name="LTXTS025000022">#REF!</definedName>
    <definedName name="LTXTS025000023">#REF!</definedName>
    <definedName name="LTXTS025000024">#REF!</definedName>
    <definedName name="LTXTS035000002">#REF!</definedName>
    <definedName name="LTXTS035000003">#REF!</definedName>
    <definedName name="LTXTS035000004">#REF!</definedName>
    <definedName name="LTXTS035000005">#REF!</definedName>
    <definedName name="LTXTS035000006">#REF!</definedName>
    <definedName name="LTXTS035000007">#REF!</definedName>
    <definedName name="LTXTS035000008">#REF!</definedName>
    <definedName name="LTXTS035000009">#REF!</definedName>
    <definedName name="LTXTS035000010">#REF!</definedName>
    <definedName name="LTXTS035000011">#REF!</definedName>
    <definedName name="LTXTS035000012">#REF!</definedName>
    <definedName name="LTXTS035000013">#REF!</definedName>
    <definedName name="LTXTS035000014">#REF!</definedName>
    <definedName name="LTXTS035000015">#REF!</definedName>
    <definedName name="LTXTS035000016">#REF!</definedName>
    <definedName name="LTXTS035000017">#REF!</definedName>
    <definedName name="LTXTS035000018">#REF!</definedName>
    <definedName name="LTXTS035000019">#REF!</definedName>
    <definedName name="LTXTS035000020">#REF!</definedName>
    <definedName name="LTXTS035000021">#REF!</definedName>
    <definedName name="LTXTS035000022">#REF!</definedName>
    <definedName name="LTXTS035000023">#REF!</definedName>
    <definedName name="LTXTS035000024">#REF!</definedName>
    <definedName name="LWMM">#REF!</definedName>
    <definedName name="M">'[155]P&amp;B-MW'!$Z$3</definedName>
    <definedName name="M_01">#REF!</definedName>
    <definedName name="M_25_box_Culvert">#REF!</definedName>
    <definedName name="M_ACRES" localSheetId="0">#REF!</definedName>
    <definedName name="M_ACRES">#REF!</definedName>
    <definedName name="M_Aggregate_10">[145]Material!$D$17</definedName>
    <definedName name="M_Aggregate_20">[145]Material!$D$18</definedName>
    <definedName name="M_Aggregate_40">[145]Material!$D$19</definedName>
    <definedName name="M_Aggregate_Crushable_GradeII">[146]Material!$D$21</definedName>
    <definedName name="M_Aggregate_GradeII_63_45mm">[146]Material!$D$24</definedName>
    <definedName name="M_AIRSERV" localSheetId="0">#REF!</definedName>
    <definedName name="M_AIRSERV">#REF!</definedName>
    <definedName name="M_AluminiumSheeting_15mm">[156]Material!$D$28</definedName>
    <definedName name="M_APPLIED_SYS" localSheetId="0">#REF!</definedName>
    <definedName name="M_APPLIED_SYS">#REF!</definedName>
    <definedName name="M_BindingWire">[146]Material!$D$38</definedName>
    <definedName name="M_Bitumen_S65">[146]Material!$D$42</definedName>
    <definedName name="M_BitumenEmulsion_RS1">[146]Material!$D$44</definedName>
    <definedName name="M_BitumenEmulsion_SS1">[146]Material!$D$45</definedName>
    <definedName name="M_BTI" localSheetId="0">#REF!</definedName>
    <definedName name="M_BTI">#REF!</definedName>
    <definedName name="M_Cement">[145]Material!$D$51</definedName>
    <definedName name="M_CompensationForEarthTakenFromPrivateLand">[146]Material!$D$54</definedName>
    <definedName name="M_CONSTRUCTION" localSheetId="0">#REF!</definedName>
    <definedName name="M_CONSTRUCTION">#REF!</definedName>
    <definedName name="M_ContechLtd." localSheetId="0">#REF!</definedName>
    <definedName name="M_ContechLtd.">#REF!</definedName>
    <definedName name="M_CrowBars_40mm">[146]Material!$D$60</definedName>
    <definedName name="M_CrushedStoneChipping_132">[146]Material!$D$64</definedName>
    <definedName name="M_CrushedStoneChipping_67mm_100Passing_112mm">[146]Material!$D$65</definedName>
    <definedName name="M_ECP" localSheetId="0">#REF!</definedName>
    <definedName name="M_ECP">#REF!</definedName>
    <definedName name="M_EXPORTS" localSheetId="0">#REF!</definedName>
    <definedName name="M_EXPORTS">#REF!</definedName>
    <definedName name="M_FINANCIAL" localSheetId="0">#REF!</definedName>
    <definedName name="M_FINANCIAL">#REF!</definedName>
    <definedName name="M_FORD" localSheetId="0">#REF!</definedName>
    <definedName name="M_FORD">#REF!</definedName>
    <definedName name="M_GranularMaterial">[146]Material!$D$88</definedName>
    <definedName name="M_HELLENIC" localSheetId="0">#REF!</definedName>
    <definedName name="M_HELLENIC">#REF!</definedName>
    <definedName name="M_HOLDING" localSheetId="0">#REF!</definedName>
    <definedName name="M_HOLDING">#REF!</definedName>
    <definedName name="M_HOLIDAYS" localSheetId="0">#REF!</definedName>
    <definedName name="M_HOLIDAYS">#REF!</definedName>
    <definedName name="M_INFORMATION" localSheetId="0">#REF!</definedName>
    <definedName name="M_INFORMATION">#REF!</definedName>
    <definedName name="M_INFRA_PROJECT" localSheetId="0">#REF!</definedName>
    <definedName name="M_INFRA_PROJECT">#REF!</definedName>
    <definedName name="M_INTERMODAL" localSheetId="0">#REF!</definedName>
    <definedName name="M_INTERMODAL">#REF!</definedName>
    <definedName name="M_INTERN" localSheetId="0">#REF!</definedName>
    <definedName name="M_INTERN">#REF!</definedName>
    <definedName name="M_M_CONTECH" localSheetId="0">#REF!</definedName>
    <definedName name="M_M_CONTECH">#REF!</definedName>
    <definedName name="M_NETWORK" localSheetId="0">#REF!</definedName>
    <definedName name="M_NETWORK">#REF!</definedName>
    <definedName name="M_QuarriedStone_150_200mm">[146]Material!$D$112</definedName>
    <definedName name="M_RCCPipeNP3_1200mm">[145]Material!$D$113</definedName>
    <definedName name="M_REALITY" localSheetId="0">#REF!</definedName>
    <definedName name="M_REALITY">#REF!</definedName>
    <definedName name="M_Sand_Coarse">[145]Material!$D$125</definedName>
    <definedName name="M_Sand_Fine">[146]Material!$D$126</definedName>
    <definedName name="M_SINTERED" localSheetId="0">#REF!</definedName>
    <definedName name="M_SINTERED">#REF!</definedName>
    <definedName name="M_SOFTWARE" localSheetId="0">#REF!</definedName>
    <definedName name="M_SOFTWARE">#REF!</definedName>
    <definedName name="M_SONA" localSheetId="0">#REF!</definedName>
    <definedName name="M_SONA">#REF!</definedName>
    <definedName name="M_SSCL" localSheetId="0">#REF!</definedName>
    <definedName name="M_SSCL">#REF!</definedName>
    <definedName name="M_STAMP" localSheetId="0">#REF!</definedName>
    <definedName name="M_STAMP">#REF!</definedName>
    <definedName name="M_SteelReinforcement_HYSDBars">[146]Material!$D$129</definedName>
    <definedName name="M_StoneBoulder_150mm_below">[146]Material!$D$132</definedName>
    <definedName name="M_StoneForCoarseRubbleMasonry_1stSort">[157]Material!$D$136</definedName>
    <definedName name="M_StoneSpalls">[145]Material!$D$144</definedName>
    <definedName name="M_TELECOMUNICAT" localSheetId="0">#REF!</definedName>
    <definedName name="M_TELECOMUNICAT">#REF!</definedName>
    <definedName name="M_TOWERS" localSheetId="0">#REF!</definedName>
    <definedName name="M_TOWERS">#REF!</definedName>
    <definedName name="M_UGINE" localSheetId="0">#REF!</definedName>
    <definedName name="M_UGINE">#REF!</definedName>
    <definedName name="M_UGINEPROJ" localSheetId="0">#REF!</definedName>
    <definedName name="M_UGINEPROJ">#REF!</definedName>
    <definedName name="M_USA" localSheetId="0">#REF!</definedName>
    <definedName name="M_USA">#REF!</definedName>
    <definedName name="M_Water">[148]Material!$D$146</definedName>
    <definedName name="M_WellGradedGranularBaseMaterial_GradeA_236mm">[148]Material!$D$147</definedName>
    <definedName name="M_WellGradedGranularBaseMaterial_GradeA_265_475mm">[148]Material!$D$148</definedName>
    <definedName name="M_WellGradedGranularBaseMaterial_GradeA_53_265mm">[148]Material!$D$149</definedName>
    <definedName name="M_WoodenSleepers">[146]Material!$D$163</definedName>
    <definedName name="M10cement">#REF!</definedName>
    <definedName name="M15_Cement">#REF!</definedName>
    <definedName name="M15_Metal20mm">#REF!</definedName>
    <definedName name="M15_Sand">#REF!</definedName>
    <definedName name="m15cem">[23]Analysis!$D$311</definedName>
    <definedName name="M15cement">#REF!</definedName>
    <definedName name="M15Grd">#REF!</definedName>
    <definedName name="M20_cement">#REF!</definedName>
    <definedName name="M20_Metal20mm">#REF!</definedName>
    <definedName name="M20_sand">#REF!</definedName>
    <definedName name="m20cement">[23]Analysis!$D$332</definedName>
    <definedName name="M20Grd">#REF!</definedName>
    <definedName name="m20metal20">[23]Analysis!$D$345</definedName>
    <definedName name="M20PCCcement">#REF!</definedName>
    <definedName name="M20RCCcement">#REF!</definedName>
    <definedName name="m20sand">[23]Analysis!$D$333</definedName>
    <definedName name="M25_cement">#REF!</definedName>
    <definedName name="M25_Metal20mm">#REF!</definedName>
    <definedName name="M25_sand">#REF!</definedName>
    <definedName name="M25Grd">#REF!</definedName>
    <definedName name="M25PCCcement">#REF!</definedName>
    <definedName name="M25RCCcement">#REF!</definedName>
    <definedName name="M30cement">#REF!</definedName>
    <definedName name="M30Grd">#REF!</definedName>
    <definedName name="M35cement">#REF!</definedName>
    <definedName name="M35PILE">'[17]Mix Design'!#REF!</definedName>
    <definedName name="M40cement">#REF!</definedName>
    <definedName name="M45cement">[158]INPUT!$H$211</definedName>
    <definedName name="M50cement">#REF!</definedName>
    <definedName name="mac">75</definedName>
    <definedName name="machinery">[159]Analysis!$C$18</definedName>
    <definedName name="MACRO" localSheetId="0">[29]F!#REF!</definedName>
    <definedName name="MACRO">[29]F!#REF!</definedName>
    <definedName name="Macro2">NA()</definedName>
    <definedName name="Macro2_1">NA()</definedName>
    <definedName name="Macro2_18">NA()</definedName>
    <definedName name="Macro2_3">NA()</definedName>
    <definedName name="MAGADI_CLAD">#REF!</definedName>
    <definedName name="MAGADIPINK_CLADDING">#REF!</definedName>
    <definedName name="MAHINDRA___MAHINDRA_LTD" localSheetId="0">#REF!</definedName>
    <definedName name="MAHINDRA___MAHINDRA_LTD">#REF!</definedName>
    <definedName name="MAJ_CON_EQP" localSheetId="0">#REF!</definedName>
    <definedName name="MAJ_CON_EQP">#REF!</definedName>
    <definedName name="majord">NA()</definedName>
    <definedName name="majororders">NA()</definedName>
    <definedName name="man">#REF!</definedName>
    <definedName name="MANDANT">#REF!</definedName>
    <definedName name="Mandatory">#REF!</definedName>
    <definedName name="manday1">#REF!</definedName>
    <definedName name="mani" localSheetId="0">#REF!</definedName>
    <definedName name="mani">#REF!</definedName>
    <definedName name="MARBLE_PARTNS">#REF!</definedName>
    <definedName name="march04" localSheetId="0">#REF!</definedName>
    <definedName name="march04">#REF!</definedName>
    <definedName name="masaru" localSheetId="0">#REF!</definedName>
    <definedName name="masaru">#REF!</definedName>
    <definedName name="mason">'[95]Rates Basic'!$D$3</definedName>
    <definedName name="Mason1">[75]s!#REF!</definedName>
    <definedName name="mason2">'[43]Labour &amp; Plant'!$C$15</definedName>
    <definedName name="masonhelper">#REF!</definedName>
    <definedName name="mate">'[25]LOCAL RATES'!$J$60</definedName>
    <definedName name="materials">#REF!</definedName>
    <definedName name="MATHI_DOOR">#REF!</definedName>
    <definedName name="MATHS">NA()</definedName>
    <definedName name="MAX" localSheetId="0">#REF!</definedName>
    <definedName name="MAX">#REF!</definedName>
    <definedName name="MaxSNo">[48]Data!$J$3</definedName>
    <definedName name="may" localSheetId="0">#REF!</definedName>
    <definedName name="may">#REF!</definedName>
    <definedName name="mayumi" localSheetId="0">#REF!</definedName>
    <definedName name="mayumi">#REF!</definedName>
    <definedName name="MAZ">#REF!</definedName>
    <definedName name="Mazdoor">#REF!</definedName>
    <definedName name="MAZI">[88]Sheet1!#REF!</definedName>
    <definedName name="MAZW">#REF!</definedName>
    <definedName name="mbangtai10" localSheetId="0">#REF!</definedName>
    <definedName name="mbangtai10">#REF!</definedName>
    <definedName name="mbangtai100" localSheetId="0">#REF!</definedName>
    <definedName name="mbangtai100">#REF!</definedName>
    <definedName name="mbangtai15" localSheetId="0">#REF!</definedName>
    <definedName name="mbangtai15">#REF!</definedName>
    <definedName name="mbangtai150" localSheetId="0">#REF!</definedName>
    <definedName name="mbangtai150">#REF!</definedName>
    <definedName name="mbangtai25" localSheetId="0">#REF!</definedName>
    <definedName name="mbangtai25">#REF!</definedName>
    <definedName name="MBIT">#REF!</definedName>
    <definedName name="mbombtth50" localSheetId="0">#REF!</definedName>
    <definedName name="mbombtth50">#REF!</definedName>
    <definedName name="mbombtth60" localSheetId="0">#REF!</definedName>
    <definedName name="mbombtth60">#REF!</definedName>
    <definedName name="mbomdien0.55" localSheetId="0">#REF!</definedName>
    <definedName name="mbomdien0.55">#REF!</definedName>
    <definedName name="mbomdien0.75" localSheetId="0">#REF!</definedName>
    <definedName name="mbomdien0.75">#REF!</definedName>
    <definedName name="mbomdien1.1" localSheetId="0">#REF!</definedName>
    <definedName name="mbomdien1.1">#REF!</definedName>
    <definedName name="mbomdien1.5" localSheetId="0">#REF!</definedName>
    <definedName name="mbomdien1.5">#REF!</definedName>
    <definedName name="mbomdien10" localSheetId="0">#REF!</definedName>
    <definedName name="mbomdien10">#REF!</definedName>
    <definedName name="mbomdien113" localSheetId="0">#REF!</definedName>
    <definedName name="mbomdien113">#REF!</definedName>
    <definedName name="mbomdien14" localSheetId="0">#REF!</definedName>
    <definedName name="mbomdien14">#REF!</definedName>
    <definedName name="mbomdien2" localSheetId="0">#REF!</definedName>
    <definedName name="mbomdien2">#REF!</definedName>
    <definedName name="mbomdien2.8" localSheetId="0">#REF!</definedName>
    <definedName name="mbomdien2.8">#REF!</definedName>
    <definedName name="mbomdien20" localSheetId="0">#REF!</definedName>
    <definedName name="mbomdien20">#REF!</definedName>
    <definedName name="mbomdien22" localSheetId="0">#REF!</definedName>
    <definedName name="mbomdien22">#REF!</definedName>
    <definedName name="mbomdien28" localSheetId="0">#REF!</definedName>
    <definedName name="mbomdien28">#REF!</definedName>
    <definedName name="mbomdien30" localSheetId="0">#REF!</definedName>
    <definedName name="mbomdien30">#REF!</definedName>
    <definedName name="mbomdien4" localSheetId="0">#REF!</definedName>
    <definedName name="mbomdien4">#REF!</definedName>
    <definedName name="mbomdien4.5" localSheetId="0">#REF!</definedName>
    <definedName name="mbomdien4.5">#REF!</definedName>
    <definedName name="mbomdien40" localSheetId="0">#REF!</definedName>
    <definedName name="mbomdien40">#REF!</definedName>
    <definedName name="mbomdien50" localSheetId="0">#REF!</definedName>
    <definedName name="mbomdien50">#REF!</definedName>
    <definedName name="mbomdien55" localSheetId="0">#REF!</definedName>
    <definedName name="mbomdien55">#REF!</definedName>
    <definedName name="mbomdien7" localSheetId="0">#REF!</definedName>
    <definedName name="mbomdien7">#REF!</definedName>
    <definedName name="mbomdien75" localSheetId="0">#REF!</definedName>
    <definedName name="mbomdien75">#REF!</definedName>
    <definedName name="mbomth10" localSheetId="0">#REF!</definedName>
    <definedName name="mbomth10">#REF!</definedName>
    <definedName name="mbomth100" localSheetId="0">#REF!</definedName>
    <definedName name="mbomth100">#REF!</definedName>
    <definedName name="mbomth15" localSheetId="0">#REF!</definedName>
    <definedName name="mbomth15">#REF!</definedName>
    <definedName name="mbomth150" localSheetId="0">#REF!</definedName>
    <definedName name="mbomth150">#REF!</definedName>
    <definedName name="mbomth20" localSheetId="0">#REF!</definedName>
    <definedName name="mbomth20">#REF!</definedName>
    <definedName name="mbomth37" localSheetId="0">#REF!</definedName>
    <definedName name="mbomth37">#REF!</definedName>
    <definedName name="mbomth45" localSheetId="0">#REF!</definedName>
    <definedName name="mbomth45">#REF!</definedName>
    <definedName name="mbomth5" localSheetId="0">#REF!</definedName>
    <definedName name="mbomth5">#REF!</definedName>
    <definedName name="mbomth5.5" localSheetId="0">#REF!</definedName>
    <definedName name="mbomth5.5">#REF!</definedName>
    <definedName name="mbomth7" localSheetId="0">#REF!</definedName>
    <definedName name="mbomth7">#REF!</definedName>
    <definedName name="mbomth7.5" localSheetId="0">#REF!</definedName>
    <definedName name="mbomth7.5">#REF!</definedName>
    <definedName name="mbomth75" localSheetId="0">#REF!</definedName>
    <definedName name="mbomth75">#REF!</definedName>
    <definedName name="mbomthxang3" localSheetId="0">#REF!</definedName>
    <definedName name="mbomthxang3">#REF!</definedName>
    <definedName name="mbomthxang4" localSheetId="0">#REF!</definedName>
    <definedName name="mbomthxang4">#REF!</definedName>
    <definedName name="mbomthxang6" localSheetId="0">#REF!</definedName>
    <definedName name="mbomthxang6">#REF!</definedName>
    <definedName name="mbomthxang7" localSheetId="0">#REF!</definedName>
    <definedName name="mbomthxang7">#REF!</definedName>
    <definedName name="mbomthxang8" localSheetId="0">#REF!</definedName>
    <definedName name="mbomthxang8">#REF!</definedName>
    <definedName name="mbomvua2" localSheetId="0">#REF!</definedName>
    <definedName name="mbomvua2">#REF!</definedName>
    <definedName name="mbomvua4" localSheetId="0">#REF!</definedName>
    <definedName name="mbomvua4">#REF!</definedName>
    <definedName name="mbomvua6" localSheetId="0">#REF!</definedName>
    <definedName name="mbomvua6">#REF!</definedName>
    <definedName name="mbomvua9" localSheetId="0">#REF!</definedName>
    <definedName name="mbomvua9">#REF!</definedName>
    <definedName name="mbuacankhi1.5" localSheetId="0">#REF!</definedName>
    <definedName name="mbuacankhi1.5">#REF!</definedName>
    <definedName name="mbuadcocnoi2.5" localSheetId="0">#REF!</definedName>
    <definedName name="mbuadcocnoi2.5">#REF!</definedName>
    <definedName name="mbuadray1.2" localSheetId="0">#REF!</definedName>
    <definedName name="mbuadray1.2">#REF!</definedName>
    <definedName name="mbuadray1.8" localSheetId="0">#REF!</definedName>
    <definedName name="mbuadray1.8">#REF!</definedName>
    <definedName name="mbuadray2.2" localSheetId="0">#REF!</definedName>
    <definedName name="mbuadray2.2">#REF!</definedName>
    <definedName name="mbuadray2.5" localSheetId="0">#REF!</definedName>
    <definedName name="mbuadray2.5">#REF!</definedName>
    <definedName name="mbuadray3.5" localSheetId="0">#REF!</definedName>
    <definedName name="mbuadray3.5">#REF!</definedName>
    <definedName name="mbuarung170" localSheetId="0">#REF!</definedName>
    <definedName name="mbuarung170">#REF!</definedName>
    <definedName name="mbuarung40" localSheetId="0">#REF!</definedName>
    <definedName name="mbuarung40">#REF!</definedName>
    <definedName name="mbuarung50" localSheetId="0">#REF!</definedName>
    <definedName name="mbuarung50">#REF!</definedName>
    <definedName name="mbuarungccatth60" localSheetId="0">#REF!</definedName>
    <definedName name="mbuarungccatth60">#REF!</definedName>
    <definedName name="mbuathbx0.6" localSheetId="0">#REF!</definedName>
    <definedName name="mbuathbx0.6">#REF!</definedName>
    <definedName name="mbuathbx1.2" localSheetId="0">#REF!</definedName>
    <definedName name="mbuathbx1.2">#REF!</definedName>
    <definedName name="mbuathbx1.8" localSheetId="0">#REF!</definedName>
    <definedName name="mbuathbx1.8">#REF!</definedName>
    <definedName name="mbuathbx3.5" localSheetId="0">#REF!</definedName>
    <definedName name="mbuathbx3.5">#REF!</definedName>
    <definedName name="mbuathbx4.5" localSheetId="0">#REF!</definedName>
    <definedName name="mbuathbx4.5">#REF!</definedName>
    <definedName name="mc" localSheetId="0">#REF!</definedName>
    <definedName name="mc">#REF!</definedName>
    <definedName name="mcambactham1" localSheetId="0">#REF!</definedName>
    <definedName name="mcambactham1">#REF!</definedName>
    <definedName name="mcano30" localSheetId="0">#REF!</definedName>
    <definedName name="mcano30">#REF!</definedName>
    <definedName name="mcano75" localSheetId="0">#REF!</definedName>
    <definedName name="mcano75">#REF!</definedName>
    <definedName name="mcap1g10" localSheetId="0">#REF!</definedName>
    <definedName name="mcap1g10">#REF!</definedName>
    <definedName name="mcap1g16" localSheetId="0">#REF!</definedName>
    <definedName name="mcap1g16">#REF!</definedName>
    <definedName name="mcap1g25" localSheetId="0">#REF!</definedName>
    <definedName name="mcap1g25">#REF!</definedName>
    <definedName name="mcap1g9" localSheetId="0">#REF!</definedName>
    <definedName name="mcap1g9">#REF!</definedName>
    <definedName name="MCAR">'[17]Cost of O &amp; O'!$F$41</definedName>
    <definedName name="mcatdot2.8" localSheetId="0">#REF!</definedName>
    <definedName name="mcatdot2.8">#REF!</definedName>
    <definedName name="mcatong5" localSheetId="0">#REF!</definedName>
    <definedName name="mcatong5">#REF!</definedName>
    <definedName name="mcatton15" localSheetId="0">#REF!</definedName>
    <definedName name="mcatton15">#REF!</definedName>
    <definedName name="mcatuonthep5" localSheetId="0">#REF!</definedName>
    <definedName name="mcatuonthep5">#REF!</definedName>
    <definedName name="mcaulongmon10" localSheetId="0">#REF!</definedName>
    <definedName name="mcaulongmon10">#REF!</definedName>
    <definedName name="mcaulongmon30" localSheetId="0">#REF!</definedName>
    <definedName name="mcaulongmon30">#REF!</definedName>
    <definedName name="mcaulongmon60" localSheetId="0">#REF!</definedName>
    <definedName name="mcaulongmon60">#REF!</definedName>
    <definedName name="mcauray20" localSheetId="0">#REF!</definedName>
    <definedName name="mcauray20">#REF!</definedName>
    <definedName name="mcauray25" localSheetId="0">#REF!</definedName>
    <definedName name="mcauray25">#REF!</definedName>
    <definedName name="mcayxoidk108" localSheetId="0">#REF!</definedName>
    <definedName name="mcayxoidk108">#REF!</definedName>
    <definedName name="mcayxoidk60" localSheetId="0">#REF!</definedName>
    <definedName name="mcayxoidk60">#REF!</definedName>
    <definedName name="mcayxoidk80" localSheetId="0">#REF!</definedName>
    <definedName name="mcayxoidk80">#REF!</definedName>
    <definedName name="mccaubh10" localSheetId="0">#REF!</definedName>
    <definedName name="mccaubh10">#REF!</definedName>
    <definedName name="mccaubh16" localSheetId="0">#REF!</definedName>
    <definedName name="mccaubh16">#REF!</definedName>
    <definedName name="mccaubh25" localSheetId="0">#REF!</definedName>
    <definedName name="mccaubh25">#REF!</definedName>
    <definedName name="mccaubh3" localSheetId="0">#REF!</definedName>
    <definedName name="mccaubh3">#REF!</definedName>
    <definedName name="mccaubh4" localSheetId="0">#REF!</definedName>
    <definedName name="mccaubh4">#REF!</definedName>
    <definedName name="mccaubh40" localSheetId="0">#REF!</definedName>
    <definedName name="mccaubh40">#REF!</definedName>
    <definedName name="mccaubh5" localSheetId="0">#REF!</definedName>
    <definedName name="mccaubh5">#REF!</definedName>
    <definedName name="mccaubh6" localSheetId="0">#REF!</definedName>
    <definedName name="mccaubh6">#REF!</definedName>
    <definedName name="mccaubh65" localSheetId="0">#REF!</definedName>
    <definedName name="mccaubh65">#REF!</definedName>
    <definedName name="mccaubh7" localSheetId="0">#REF!</definedName>
    <definedName name="mccaubh7">#REF!</definedName>
    <definedName name="mccaubh8" localSheetId="0">#REF!</definedName>
    <definedName name="mccaubh8">#REF!</definedName>
    <definedName name="mccaubh90" localSheetId="0">#REF!</definedName>
    <definedName name="mccaubh90">#REF!</definedName>
    <definedName name="mccaubx10" localSheetId="0">#REF!</definedName>
    <definedName name="mccaubx10">#REF!</definedName>
    <definedName name="mccaubx100" localSheetId="0">#REF!</definedName>
    <definedName name="mccaubx100">#REF!</definedName>
    <definedName name="mccaubx16" localSheetId="0">#REF!</definedName>
    <definedName name="mccaubx16">#REF!</definedName>
    <definedName name="mccaubx25" localSheetId="0">#REF!</definedName>
    <definedName name="mccaubx25">#REF!</definedName>
    <definedName name="mccaubx28" localSheetId="0">#REF!</definedName>
    <definedName name="mccaubx28">#REF!</definedName>
    <definedName name="mccaubx40" localSheetId="0">#REF!</definedName>
    <definedName name="mccaubx40">#REF!</definedName>
    <definedName name="mccaubx5" localSheetId="0">#REF!</definedName>
    <definedName name="mccaubx5">#REF!</definedName>
    <definedName name="mccaubx50" localSheetId="0">#REF!</definedName>
    <definedName name="mccaubx50">#REF!</definedName>
    <definedName name="mccaubx63" localSheetId="0">#REF!</definedName>
    <definedName name="mccaubx63">#REF!</definedName>
    <definedName name="mccaubx7" localSheetId="0">#REF!</definedName>
    <definedName name="mccaubx7">#REF!</definedName>
    <definedName name="mccauladam60" localSheetId="0">#REF!</definedName>
    <definedName name="mccauladam60">#REF!</definedName>
    <definedName name="mccaunoi100" localSheetId="0">#REF!</definedName>
    <definedName name="mccaunoi100">#REF!</definedName>
    <definedName name="mccaunoi30" localSheetId="0">#REF!</definedName>
    <definedName name="mccaunoi30">#REF!</definedName>
    <definedName name="mccauthap10" localSheetId="0">#REF!</definedName>
    <definedName name="mccauthap10">#REF!</definedName>
    <definedName name="mccauthap12" localSheetId="0">#REF!</definedName>
    <definedName name="mccauthap12">#REF!</definedName>
    <definedName name="mccauthap15" localSheetId="0">#REF!</definedName>
    <definedName name="mccauthap15">#REF!</definedName>
    <definedName name="mccauthap20" localSheetId="0">#REF!</definedName>
    <definedName name="mccauthap20">#REF!</definedName>
    <definedName name="mccauthap25" localSheetId="0">#REF!</definedName>
    <definedName name="mccauthap25">#REF!</definedName>
    <definedName name="mccauthap3" localSheetId="0">#REF!</definedName>
    <definedName name="mccauthap3">#REF!</definedName>
    <definedName name="mccauthap30" localSheetId="0">#REF!</definedName>
    <definedName name="mccauthap30">#REF!</definedName>
    <definedName name="mccauthap40" localSheetId="0">#REF!</definedName>
    <definedName name="mccauthap40">#REF!</definedName>
    <definedName name="mccauthap5" localSheetId="0">#REF!</definedName>
    <definedName name="mccauthap5">#REF!</definedName>
    <definedName name="mccauthap50" localSheetId="0">#REF!</definedName>
    <definedName name="mccauthap50">#REF!</definedName>
    <definedName name="mccauthap8" localSheetId="0">#REF!</definedName>
    <definedName name="mccauthap8">#REF!</definedName>
    <definedName name="mccautnhi0.5" localSheetId="0">#REF!</definedName>
    <definedName name="mccautnhi0.5">#REF!</definedName>
    <definedName name="MCCI">#REF!</definedName>
    <definedName name="MCF">#REF!</definedName>
    <definedName name="MCOOK">#REF!</definedName>
    <definedName name="mcuakl1.7" localSheetId="0">#REF!</definedName>
    <definedName name="mcuakl1.7">#REF!</definedName>
    <definedName name="mdamban0.4" localSheetId="0">#REF!</definedName>
    <definedName name="mdamban0.4">#REF!</definedName>
    <definedName name="mdamban0.6" localSheetId="0">#REF!</definedName>
    <definedName name="mdamban0.6">#REF!</definedName>
    <definedName name="mdamban0.8" localSheetId="0">#REF!</definedName>
    <definedName name="mdamban0.8">#REF!</definedName>
    <definedName name="mdamban1" localSheetId="0">#REF!</definedName>
    <definedName name="mdamban1">#REF!</definedName>
    <definedName name="mdambhdkbx12.5" localSheetId="0">#REF!</definedName>
    <definedName name="mdambhdkbx12.5">#REF!</definedName>
    <definedName name="mdambhdkbx18" localSheetId="0">#REF!</definedName>
    <definedName name="mdambhdkbx18">#REF!</definedName>
    <definedName name="mdambhdkbx25" localSheetId="0">#REF!</definedName>
    <definedName name="mdambhdkbx25">#REF!</definedName>
    <definedName name="mdambhdkbx26.5" localSheetId="0">#REF!</definedName>
    <definedName name="mdambhdkbx26.5">#REF!</definedName>
    <definedName name="mdambhdkbx9" localSheetId="0">#REF!</definedName>
    <definedName name="mdambhdkbx9">#REF!</definedName>
    <definedName name="mdambhth16" localSheetId="0">#REF!</definedName>
    <definedName name="mdambhth16">#REF!</definedName>
    <definedName name="mdambhth17.5" localSheetId="0">#REF!</definedName>
    <definedName name="mdambhth17.5">#REF!</definedName>
    <definedName name="mdambhth25" localSheetId="0">#REF!</definedName>
    <definedName name="mdambhth25">#REF!</definedName>
    <definedName name="mdambthepth10" localSheetId="0">#REF!</definedName>
    <definedName name="mdambthepth10">#REF!</definedName>
    <definedName name="mdambthepth12.2" localSheetId="0">#REF!</definedName>
    <definedName name="mdambthepth12.2">#REF!</definedName>
    <definedName name="mdambthepth13" localSheetId="0">#REF!</definedName>
    <definedName name="mdambthepth13">#REF!</definedName>
    <definedName name="mdambthepth14.5" localSheetId="0">#REF!</definedName>
    <definedName name="mdambthepth14.5">#REF!</definedName>
    <definedName name="mdambthepth15.5" localSheetId="0">#REF!</definedName>
    <definedName name="mdambthepth15.5">#REF!</definedName>
    <definedName name="mdambthepth8.5" localSheetId="0">#REF!</definedName>
    <definedName name="mdambthepth8.5">#REF!</definedName>
    <definedName name="mdamcanh1" localSheetId="0">#REF!</definedName>
    <definedName name="mdamcanh1">#REF!</definedName>
    <definedName name="mdamccdk5.5" localSheetId="0">#REF!</definedName>
    <definedName name="mdamccdk5.5">#REF!</definedName>
    <definedName name="mdamccdk9" localSheetId="0">#REF!</definedName>
    <definedName name="mdamccdk9">#REF!</definedName>
    <definedName name="mdamdatct60" localSheetId="0">#REF!</definedName>
    <definedName name="mdamdatct60">#REF!</definedName>
    <definedName name="mdamdatct80" localSheetId="0">#REF!</definedName>
    <definedName name="mdamdatct80">#REF!</definedName>
    <definedName name="mdamdui0.6" localSheetId="0">#REF!</definedName>
    <definedName name="mdamdui0.6">#REF!</definedName>
    <definedName name="mdamdui0.8" localSheetId="0">#REF!</definedName>
    <definedName name="mdamdui0.8">#REF!</definedName>
    <definedName name="mdamdui1" localSheetId="0">#REF!</definedName>
    <definedName name="mdamdui1">#REF!</definedName>
    <definedName name="mdamdui1.5" localSheetId="0">#REF!</definedName>
    <definedName name="mdamdui1.5">#REF!</definedName>
    <definedName name="mdamdui2.8" localSheetId="0">#REF!</definedName>
    <definedName name="mdamdui2.8">#REF!</definedName>
    <definedName name="mdamrung15" localSheetId="0">#REF!</definedName>
    <definedName name="mdamrung15">#REF!</definedName>
    <definedName name="mdamrung18" localSheetId="0">#REF!</definedName>
    <definedName name="mdamrung18">#REF!</definedName>
    <definedName name="mdamrung8" localSheetId="0">#REF!</definedName>
    <definedName name="mdamrung8">#REF!</definedName>
    <definedName name="mdao1gbh0.15" localSheetId="0">#REF!</definedName>
    <definedName name="mdao1gbh0.15">#REF!</definedName>
    <definedName name="mdao1gbh0.25" localSheetId="0">#REF!</definedName>
    <definedName name="mdao1gbh0.25">#REF!</definedName>
    <definedName name="mdao1gbh0.30" localSheetId="0">#REF!</definedName>
    <definedName name="mdao1gbh0.30">#REF!</definedName>
    <definedName name="mdao1gbh0.35" localSheetId="0">#REF!</definedName>
    <definedName name="mdao1gbh0.35">#REF!</definedName>
    <definedName name="mdao1gbh0.40" localSheetId="0">#REF!</definedName>
    <definedName name="mdao1gbh0.40">#REF!</definedName>
    <definedName name="mdao1gbh0.65" localSheetId="0">#REF!</definedName>
    <definedName name="mdao1gbh0.65">#REF!</definedName>
    <definedName name="mdao1gbh0.75" localSheetId="0">#REF!</definedName>
    <definedName name="mdao1gbh0.75">#REF!</definedName>
    <definedName name="mdao1gbh1.25" localSheetId="0">#REF!</definedName>
    <definedName name="mdao1gbh1.25">#REF!</definedName>
    <definedName name="mdao1gbx0.22" localSheetId="0">#REF!</definedName>
    <definedName name="mdao1gbx0.22">#REF!</definedName>
    <definedName name="mdao1gbx0.25" localSheetId="0">#REF!</definedName>
    <definedName name="mdao1gbx0.25">#REF!</definedName>
    <definedName name="mdao1gbx0.30" localSheetId="0">#REF!</definedName>
    <definedName name="mdao1gbx0.30">#REF!</definedName>
    <definedName name="mdao1gbx0.35" localSheetId="0">#REF!</definedName>
    <definedName name="mdao1gbx0.35">#REF!</definedName>
    <definedName name="mdao1gbx0.40" localSheetId="0">#REF!</definedName>
    <definedName name="mdao1gbx0.40">#REF!</definedName>
    <definedName name="mdao1gbx0.50" localSheetId="0">#REF!</definedName>
    <definedName name="mdao1gbx0.50">#REF!</definedName>
    <definedName name="mdao1gbx0.65" localSheetId="0">#REF!</definedName>
    <definedName name="mdao1gbx0.65">#REF!</definedName>
    <definedName name="mdao1gbx1.00" localSheetId="0">#REF!</definedName>
    <definedName name="mdao1gbx1.00">#REF!</definedName>
    <definedName name="mdao1gbx1.20" localSheetId="0">#REF!</definedName>
    <definedName name="mdao1gbx1.20">#REF!</definedName>
    <definedName name="mdao1gbx1.25" localSheetId="0">#REF!</definedName>
    <definedName name="mdao1gbx1.25">#REF!</definedName>
    <definedName name="mdao1gbx1.60" localSheetId="0">#REF!</definedName>
    <definedName name="mdao1gbx1.60">#REF!</definedName>
    <definedName name="mdao1gbx2.00" localSheetId="0">#REF!</definedName>
    <definedName name="mdao1gbx2.00">#REF!</definedName>
    <definedName name="mdao1gbx2.50" localSheetId="0">#REF!</definedName>
    <definedName name="mdao1gbx2.50">#REF!</definedName>
    <definedName name="mdao1gbx4.00" localSheetId="0">#REF!</definedName>
    <definedName name="mdao1gbx4.00">#REF!</definedName>
    <definedName name="mdao1gbx4.60" localSheetId="0">#REF!</definedName>
    <definedName name="mdao1gbx4.60">#REF!</definedName>
    <definedName name="mdao1gbx5.00" localSheetId="0">#REF!</definedName>
    <definedName name="mdao1gbx5.00">#REF!</definedName>
    <definedName name="MDS_N">#REF!</definedName>
    <definedName name="MDS_UNT">#REF!</definedName>
    <definedName name="me" localSheetId="0">#REF!</definedName>
    <definedName name="me">#REF!</definedName>
    <definedName name="Median">#REF!</definedName>
    <definedName name="mepcocsau1" localSheetId="0">#REF!</definedName>
    <definedName name="mepcocsau1">#REF!</definedName>
    <definedName name="mepcoctr100" localSheetId="0">#REF!</definedName>
    <definedName name="mepcoctr100">#REF!</definedName>
    <definedName name="mepcoctr60" localSheetId="0">#REF!</definedName>
    <definedName name="mepcoctr60">#REF!</definedName>
    <definedName name="MET">[55]ANALYSIS!$C$9</definedName>
    <definedName name="METAL">#REF!</definedName>
    <definedName name="Metal_124">#REF!</definedName>
    <definedName name="Metal_Rate">#REF!</definedName>
    <definedName name="Metal12mm">'[160]LOCAL RATES'!$H$28</definedName>
    <definedName name="Metal20mm">'[160]LOCAL RATES'!$H$27</definedName>
    <definedName name="Metal40mm">'[160]LOCAL RATES'!$H$26</definedName>
    <definedName name="Metal6mm">'[160]LOCAL RATES'!$H$29</definedName>
    <definedName name="mfg_mthv" localSheetId="0">#REF!</definedName>
    <definedName name="mfg_mthv">#REF!</definedName>
    <definedName name="MG_A" localSheetId="0">#REF!</definedName>
    <definedName name="MG_A">#REF!</definedName>
    <definedName name="MH_CLAB">#REF!</definedName>
    <definedName name="mhan1chieu40" localSheetId="0">#REF!</definedName>
    <definedName name="mhan1chieu40">#REF!</definedName>
    <definedName name="mhan1chieu50" localSheetId="0">#REF!</definedName>
    <definedName name="mhan1chieu50">#REF!</definedName>
    <definedName name="mhancatnuoc124" localSheetId="0">#REF!</definedName>
    <definedName name="mhancatnuoc124">#REF!</definedName>
    <definedName name="mhand10.2" localSheetId="0">#REF!</definedName>
    <definedName name="mhand10.2">#REF!</definedName>
    <definedName name="mhand27.5" localSheetId="0">#REF!</definedName>
    <definedName name="mhand27.5">#REF!</definedName>
    <definedName name="mhand4" localSheetId="0">#REF!</definedName>
    <definedName name="mhand4">#REF!</definedName>
    <definedName name="mhanhoi1000" localSheetId="0">#REF!</definedName>
    <definedName name="mhanhoi1000">#REF!</definedName>
    <definedName name="mhanhoi2000" localSheetId="0">#REF!</definedName>
    <definedName name="mhanhoi2000">#REF!</definedName>
    <definedName name="mhanxang20" localSheetId="0">#REF!</definedName>
    <definedName name="mhanxang20">#REF!</definedName>
    <definedName name="mhanxang9" localSheetId="0">#REF!</definedName>
    <definedName name="mhanxang9">#REF!</definedName>
    <definedName name="mhanxchieu23" localSheetId="0">#REF!</definedName>
    <definedName name="mhanxchieu23">#REF!</definedName>
    <definedName name="mhanxchieu29.2" localSheetId="0">#REF!</definedName>
    <definedName name="mhanxchieu29.2">#REF!</definedName>
    <definedName name="mhanxchieu33.5" localSheetId="0">#REF!</definedName>
    <definedName name="mhanxchieu33.5">#REF!</definedName>
    <definedName name="mhjj" hidden="1">{"'Bill No. 7'!$A$1:$G$32"}</definedName>
    <definedName name="MICON">#N/A</definedName>
    <definedName name="MIHIR">#REF!</definedName>
    <definedName name="MILD">#REF!</definedName>
    <definedName name="Mimic_panel">#REF!</definedName>
    <definedName name="MIN" localSheetId="0">#REF!</definedName>
    <definedName name="MIN">#REF!</definedName>
    <definedName name="MinSNo">[48]Data!$J$2</definedName>
    <definedName name="MISCEXP" localSheetId="0">#REF!</definedName>
    <definedName name="MISCEXP">#REF!</definedName>
    <definedName name="MISCEXPDT" localSheetId="0">#REF!</definedName>
    <definedName name="MISCEXPDT">#REF!</definedName>
    <definedName name="MIST">#REF!</definedName>
    <definedName name="MIX">#REF!</definedName>
    <definedName name="Mix_15">'[21]Mix Design'!$P$11</definedName>
    <definedName name="Mix_30">'[21]Mix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ixer">#REF!</definedName>
    <definedName name="mkcnGPS15" localSheetId="0">#REF!</definedName>
    <definedName name="mkcnGPS15">#REF!</definedName>
    <definedName name="mkcnTRC15" localSheetId="0">#REF!</definedName>
    <definedName name="mkcnTRC15">#REF!</definedName>
    <definedName name="mkcnVRM" localSheetId="0">#REF!</definedName>
    <definedName name="mkcnVRM">#REF!</definedName>
    <definedName name="mkeobh165" localSheetId="0">#REF!</definedName>
    <definedName name="mkeobh165">#REF!</definedName>
    <definedName name="mkeobh215" localSheetId="0">#REF!</definedName>
    <definedName name="mkeobh215">#REF!</definedName>
    <definedName name="mkeobh28" localSheetId="0">#REF!</definedName>
    <definedName name="mkeobh28">#REF!</definedName>
    <definedName name="mkeobh40" localSheetId="0">#REF!</definedName>
    <definedName name="mkeobh40">#REF!</definedName>
    <definedName name="mkeobh50" localSheetId="0">#REF!</definedName>
    <definedName name="mkeobh50">#REF!</definedName>
    <definedName name="mkeobh55" localSheetId="0">#REF!</definedName>
    <definedName name="mkeobh55">#REF!</definedName>
    <definedName name="mkeobh60" localSheetId="0">#REF!</definedName>
    <definedName name="mkeobh60">#REF!</definedName>
    <definedName name="mkeobh80" localSheetId="0">#REF!</definedName>
    <definedName name="mkeobh80">#REF!</definedName>
    <definedName name="mkeobx108" localSheetId="0">#REF!</definedName>
    <definedName name="mkeobx108">#REF!</definedName>
    <definedName name="mkeobx130" localSheetId="0">#REF!</definedName>
    <definedName name="mkeobx130">#REF!</definedName>
    <definedName name="mkeobx45" localSheetId="0">#REF!</definedName>
    <definedName name="mkeobx45">#REF!</definedName>
    <definedName name="mkeobx54" localSheetId="0">#REF!</definedName>
    <definedName name="mkeobx54">#REF!</definedName>
    <definedName name="mkeobx60" localSheetId="0">#REF!</definedName>
    <definedName name="mkeobx60">#REF!</definedName>
    <definedName name="mkeobx75" localSheetId="0">#REF!</definedName>
    <definedName name="mkeobx75">#REF!</definedName>
    <definedName name="mkhoanbttay24" localSheetId="0">#REF!</definedName>
    <definedName name="mkhoanbttay24">#REF!</definedName>
    <definedName name="mkhoanbttay30" localSheetId="0">#REF!</definedName>
    <definedName name="mkhoanbttay30">#REF!</definedName>
    <definedName name="mkhoanbttay38" localSheetId="0">#REF!</definedName>
    <definedName name="mkhoanbttay38">#REF!</definedName>
    <definedName name="mkhoanbttay40" localSheetId="0">#REF!</definedName>
    <definedName name="mkhoanbttay40">#REF!</definedName>
    <definedName name="mkhoandatay30" localSheetId="0">#REF!</definedName>
    <definedName name="mkhoandatay30">#REF!</definedName>
    <definedName name="mkhoandatay42" localSheetId="0">#REF!</definedName>
    <definedName name="mkhoandatay42">#REF!</definedName>
    <definedName name="mkhoandung4.5" localSheetId="0">#REF!</definedName>
    <definedName name="mkhoandung4.5">#REF!</definedName>
    <definedName name="mkhoansattay13" localSheetId="0">#REF!</definedName>
    <definedName name="mkhoansattay13">#REF!</definedName>
    <definedName name="mkhoanxoayth110" localSheetId="0">#REF!</definedName>
    <definedName name="mkhoanxoayth110">#REF!</definedName>
    <definedName name="mkhoanxoayth95" localSheetId="0">#REF!</definedName>
    <definedName name="mkhoanxoayth95">#REF!</definedName>
    <definedName name="mkichck18" localSheetId="0">#REF!</definedName>
    <definedName name="mkichck18">#REF!</definedName>
    <definedName name="mkichck250" localSheetId="0">#REF!</definedName>
    <definedName name="mkichck250">#REF!</definedName>
    <definedName name="mkichday60" localSheetId="0">#REF!</definedName>
    <definedName name="mkichday60">#REF!</definedName>
    <definedName name="mkichnang100" localSheetId="0">#REF!</definedName>
    <definedName name="mkichnang100">#REF!</definedName>
    <definedName name="mkichnang250" localSheetId="0">#REF!</definedName>
    <definedName name="mkichnang250">#REF!</definedName>
    <definedName name="mkichnang500" localSheetId="0">#REF!</definedName>
    <definedName name="mkichnang500">#REF!</definedName>
    <definedName name="MLDPLT">#REF!</definedName>
    <definedName name="mluoncap15" localSheetId="0">#REF!</definedName>
    <definedName name="mluoncap15">#REF!</definedName>
    <definedName name="mm">'[95]Rates Basic'!$D$2</definedName>
    <definedName name="mmai2.7" localSheetId="0">#REF!</definedName>
    <definedName name="mmai2.7">#REF!</definedName>
    <definedName name="MMAZ">#REF!</definedName>
    <definedName name="mnenkhid102" localSheetId="0">#REF!</definedName>
    <definedName name="mnenkhid102">#REF!</definedName>
    <definedName name="mnenkhid120" localSheetId="0">#REF!</definedName>
    <definedName name="mnenkhid120">#REF!</definedName>
    <definedName name="mnenkhid1200" localSheetId="0">#REF!</definedName>
    <definedName name="mnenkhid1200">#REF!</definedName>
    <definedName name="mnenkhid200" localSheetId="0">#REF!</definedName>
    <definedName name="mnenkhid200">#REF!</definedName>
    <definedName name="mnenkhid240" localSheetId="0">#REF!</definedName>
    <definedName name="mnenkhid240">#REF!</definedName>
    <definedName name="mnenkhid300" localSheetId="0">#REF!</definedName>
    <definedName name="mnenkhid300">#REF!</definedName>
    <definedName name="mnenkhid360" localSheetId="0">#REF!</definedName>
    <definedName name="mnenkhid360">#REF!</definedName>
    <definedName name="mnenkhid5.5" localSheetId="0">#REF!</definedName>
    <definedName name="mnenkhid5.5">#REF!</definedName>
    <definedName name="mnenkhid540" localSheetId="0">#REF!</definedName>
    <definedName name="mnenkhid540">#REF!</definedName>
    <definedName name="mnenkhid600" localSheetId="0">#REF!</definedName>
    <definedName name="mnenkhid600">#REF!</definedName>
    <definedName name="mnenkhid660" localSheetId="0">#REF!</definedName>
    <definedName name="mnenkhid660">#REF!</definedName>
    <definedName name="mnenkhid75" localSheetId="0">#REF!</definedName>
    <definedName name="mnenkhid75">#REF!</definedName>
    <definedName name="mnenkhidien10" localSheetId="0">#REF!</definedName>
    <definedName name="mnenkhidien10">#REF!</definedName>
    <definedName name="mnenkhidien150" localSheetId="0">#REF!</definedName>
    <definedName name="mnenkhidien150">#REF!</definedName>
    <definedName name="mnenkhidien216" localSheetId="0">#REF!</definedName>
    <definedName name="mnenkhidien216">#REF!</definedName>
    <definedName name="mnenkhidien22" localSheetId="0">#REF!</definedName>
    <definedName name="mnenkhidien22">#REF!</definedName>
    <definedName name="mnenkhidien270" localSheetId="0">#REF!</definedName>
    <definedName name="mnenkhidien270">#REF!</definedName>
    <definedName name="mnenkhidien30" localSheetId="0">#REF!</definedName>
    <definedName name="mnenkhidien30">#REF!</definedName>
    <definedName name="mnenkhidien300" localSheetId="0">#REF!</definedName>
    <definedName name="mnenkhidien300">#REF!</definedName>
    <definedName name="mnenkhidien5" localSheetId="0">#REF!</definedName>
    <definedName name="mnenkhidien5">#REF!</definedName>
    <definedName name="mnenkhidien56" localSheetId="0">#REF!</definedName>
    <definedName name="mnenkhidien56">#REF!</definedName>
    <definedName name="mnenkhidien600" localSheetId="0">#REF!</definedName>
    <definedName name="mnenkhidien600">#REF!</definedName>
    <definedName name="mnenkhixang11" localSheetId="0">#REF!</definedName>
    <definedName name="mnenkhixang11">#REF!</definedName>
    <definedName name="mnenkhixang120" localSheetId="0">#REF!</definedName>
    <definedName name="mnenkhixang120">#REF!</definedName>
    <definedName name="mnenkhixang200" localSheetId="0">#REF!</definedName>
    <definedName name="mnenkhixang200">#REF!</definedName>
    <definedName name="mnenkhixang25" localSheetId="0">#REF!</definedName>
    <definedName name="mnenkhixang25">#REF!</definedName>
    <definedName name="mnenkhixang3" localSheetId="0">#REF!</definedName>
    <definedName name="mnenkhixang3">#REF!</definedName>
    <definedName name="mnenkhixang300" localSheetId="0">#REF!</definedName>
    <definedName name="mnenkhixang300">#REF!</definedName>
    <definedName name="mnenkhixang40" localSheetId="0">#REF!</definedName>
    <definedName name="mnenkhixang40">#REF!</definedName>
    <definedName name="mnenkhixang600" localSheetId="0">#REF!</definedName>
    <definedName name="mnenkhixang600">#REF!</definedName>
    <definedName name="mnghiendad25" localSheetId="0">#REF!</definedName>
    <definedName name="mnghiendad25">#REF!</definedName>
    <definedName name="mnghiendadd20" localSheetId="0">#REF!</definedName>
    <definedName name="mnghiendadd20">#REF!</definedName>
    <definedName name="mnghiendadd6" localSheetId="0">#REF!</definedName>
    <definedName name="mnghiendadd6">#REF!</definedName>
    <definedName name="mnghiendatho14" localSheetId="0">#REF!</definedName>
    <definedName name="mnghiendatho14">#REF!</definedName>
    <definedName name="mnghiendatho200" localSheetId="0">#REF!</definedName>
    <definedName name="mnghiendatho200">#REF!</definedName>
    <definedName name="mnhogcaydk100" localSheetId="0">#REF!</definedName>
    <definedName name="mnhogcaydk100">#REF!</definedName>
    <definedName name="mnhogcaydk54" localSheetId="0">#REF!</definedName>
    <definedName name="mnhogcaydk54">#REF!</definedName>
    <definedName name="mnhogcaydk75" localSheetId="0">#REF!</definedName>
    <definedName name="mnhogcaydk75">#REF!</definedName>
    <definedName name="mns">[161]Improvements!#REF!</definedName>
    <definedName name="modassar">NA()</definedName>
    <definedName name="MODEL">#N/A</definedName>
    <definedName name="modifiedbitumen">#REF!</definedName>
    <definedName name="mof">#REF!</definedName>
    <definedName name="MOHAN" hidden="1">#REF!</definedName>
    <definedName name="Monetary_Precision" localSheetId="0">#REF!</definedName>
    <definedName name="Monetary_Precision">#REF!</definedName>
    <definedName name="MONQUAR">#REF!</definedName>
    <definedName name="MONT_BEG_AKT">#REF!</definedName>
    <definedName name="MONT_BEG_ERST">#REF!</definedName>
    <definedName name="MONT_BEG_LETZ">#REF!</definedName>
    <definedName name="MONT_BEG_ST1">#REF!</definedName>
    <definedName name="Monthnum">[162]Input!$D$7</definedName>
    <definedName name="more" localSheetId="0">#REF!</definedName>
    <definedName name="more">#REF!</definedName>
    <definedName name="morita" localSheetId="0">#REF!</definedName>
    <definedName name="morita">#REF!</definedName>
    <definedName name="moritavn" localSheetId="0">#REF!</definedName>
    <definedName name="moritavn">#REF!</definedName>
    <definedName name="motodk150" localSheetId="0">#REF!</definedName>
    <definedName name="motodk150">#REF!</definedName>
    <definedName name="motodk180" localSheetId="0">#REF!</definedName>
    <definedName name="motodk180">#REF!</definedName>
    <definedName name="motodk200" localSheetId="0">#REF!</definedName>
    <definedName name="motodk200">#REF!</definedName>
    <definedName name="motodk240" localSheetId="0">#REF!</definedName>
    <definedName name="motodk240">#REF!</definedName>
    <definedName name="motodk255" localSheetId="0">#REF!</definedName>
    <definedName name="motodk255">#REF!</definedName>
    <definedName name="motodk272" localSheetId="0">#REF!</definedName>
    <definedName name="motodk272">#REF!</definedName>
    <definedName name="motothung10" localSheetId="0">#REF!</definedName>
    <definedName name="motothung10">#REF!</definedName>
    <definedName name="motothung12" localSheetId="0">#REF!</definedName>
    <definedName name="motothung12">#REF!</definedName>
    <definedName name="motothung12.5" localSheetId="0">#REF!</definedName>
    <definedName name="motothung12.5">#REF!</definedName>
    <definedName name="motothung2" localSheetId="0">#REF!</definedName>
    <definedName name="motothung2">#REF!</definedName>
    <definedName name="motothung2.5" localSheetId="0">#REF!</definedName>
    <definedName name="motothung2.5">#REF!</definedName>
    <definedName name="motothung20" localSheetId="0">#REF!</definedName>
    <definedName name="motothung20">#REF!</definedName>
    <definedName name="motothung4" localSheetId="0">#REF!</definedName>
    <definedName name="motothung4">#REF!</definedName>
    <definedName name="motothung5" localSheetId="0">#REF!</definedName>
    <definedName name="motothung5">#REF!</definedName>
    <definedName name="motothung6" localSheetId="0">#REF!</definedName>
    <definedName name="motothung6">#REF!</definedName>
    <definedName name="motothung7" localSheetId="0">#REF!</definedName>
    <definedName name="motothung7">#REF!</definedName>
    <definedName name="mototnuoc4" localSheetId="0">#REF!</definedName>
    <definedName name="mototnuoc4">#REF!</definedName>
    <definedName name="mototnuoc5" localSheetId="0">#REF!</definedName>
    <definedName name="mototnuoc5">#REF!</definedName>
    <definedName name="mototnuoc6" localSheetId="0">#REF!</definedName>
    <definedName name="mototnuoc6">#REF!</definedName>
    <definedName name="mototnuoc7" localSheetId="0">#REF!</definedName>
    <definedName name="mototnuoc7">#REF!</definedName>
    <definedName name="mototudo10" localSheetId="0">#REF!</definedName>
    <definedName name="mototudo10">#REF!</definedName>
    <definedName name="mototudo12" localSheetId="0">#REF!</definedName>
    <definedName name="mototudo12">#REF!</definedName>
    <definedName name="mototudo15" localSheetId="0">#REF!</definedName>
    <definedName name="mototudo15">#REF!</definedName>
    <definedName name="mototudo2.5" localSheetId="0">#REF!</definedName>
    <definedName name="mototudo2.5">#REF!</definedName>
    <definedName name="mototudo20" localSheetId="0">#REF!</definedName>
    <definedName name="mototudo20">#REF!</definedName>
    <definedName name="mototudo25" localSheetId="0">#REF!</definedName>
    <definedName name="mototudo25">#REF!</definedName>
    <definedName name="mototudo27" localSheetId="0">#REF!</definedName>
    <definedName name="mototudo27">#REF!</definedName>
    <definedName name="mototudo3.5" localSheetId="0">#REF!</definedName>
    <definedName name="mototudo3.5">#REF!</definedName>
    <definedName name="mototudo4" localSheetId="0">#REF!</definedName>
    <definedName name="mototudo4">#REF!</definedName>
    <definedName name="mototudo5" localSheetId="0">#REF!</definedName>
    <definedName name="mototudo5">#REF!</definedName>
    <definedName name="mototudo6" localSheetId="0">#REF!</definedName>
    <definedName name="mototudo6">#REF!</definedName>
    <definedName name="mototudo7" localSheetId="0">#REF!</definedName>
    <definedName name="mototudo7">#REF!</definedName>
    <definedName name="mototudo9" localSheetId="0">#REF!</definedName>
    <definedName name="mototudo9">#REF!</definedName>
    <definedName name="motovcbt6" localSheetId="0">#REF!</definedName>
    <definedName name="motovcbt6">#REF!</definedName>
    <definedName name="MPBOH">#N/A</definedName>
    <definedName name="MPEOH">#N/A</definedName>
    <definedName name="MPF">#REF!</definedName>
    <definedName name="mpha250" localSheetId="0">#REF!</definedName>
    <definedName name="mpha250">#REF!</definedName>
    <definedName name="mphaothep10" localSheetId="0">#REF!</definedName>
    <definedName name="mphaothep10">#REF!</definedName>
    <definedName name="mphaothep15" localSheetId="0">#REF!</definedName>
    <definedName name="mphaothep15">#REF!</definedName>
    <definedName name="mphatdienld10" localSheetId="0">#REF!</definedName>
    <definedName name="mphatdienld10">#REF!</definedName>
    <definedName name="mphatdienld112" localSheetId="0">#REF!</definedName>
    <definedName name="mphatdienld112">#REF!</definedName>
    <definedName name="mphatdienld122" localSheetId="0">#REF!</definedName>
    <definedName name="mphatdienld122">#REF!</definedName>
    <definedName name="mphatdienld15" localSheetId="0">#REF!</definedName>
    <definedName name="mphatdienld15">#REF!</definedName>
    <definedName name="mphatdienld20" localSheetId="0">#REF!</definedName>
    <definedName name="mphatdienld20">#REF!</definedName>
    <definedName name="mphatdienld25" localSheetId="0">#REF!</definedName>
    <definedName name="mphatdienld25">#REF!</definedName>
    <definedName name="mphatdienld30" localSheetId="0">#REF!</definedName>
    <definedName name="mphatdienld30">#REF!</definedName>
    <definedName name="mphatdienld38" localSheetId="0">#REF!</definedName>
    <definedName name="mphatdienld38">#REF!</definedName>
    <definedName name="mphatdienld45" localSheetId="0">#REF!</definedName>
    <definedName name="mphatdienld45">#REF!</definedName>
    <definedName name="mphatdienld5.2" localSheetId="0">#REF!</definedName>
    <definedName name="mphatdienld5.2">#REF!</definedName>
    <definedName name="mphatdienld50" localSheetId="0">#REF!</definedName>
    <definedName name="mphatdienld50">#REF!</definedName>
    <definedName name="mphatdienld60" localSheetId="0">#REF!</definedName>
    <definedName name="mphatdienld60">#REF!</definedName>
    <definedName name="mphatdienld75" localSheetId="0">#REF!</definedName>
    <definedName name="mphatdienld75">#REF!</definedName>
    <definedName name="mphatdienld8" localSheetId="0">#REF!</definedName>
    <definedName name="mphatdienld8">#REF!</definedName>
    <definedName name="mphunson400" localSheetId="0">#REF!</definedName>
    <definedName name="mphunson400">#REF!</definedName>
    <definedName name="mphunvua2" localSheetId="0">#REF!</definedName>
    <definedName name="mphunvua2">#REF!</definedName>
    <definedName name="mphunvua4" localSheetId="0">#REF!</definedName>
    <definedName name="mphunvua4">#REF!</definedName>
    <definedName name="mraibtsp500" localSheetId="0">#REF!</definedName>
    <definedName name="mraibtsp500">#REF!</definedName>
    <definedName name="mraintn100" localSheetId="0">#REF!</definedName>
    <definedName name="mraintn100">#REF!</definedName>
    <definedName name="mraintn65" localSheetId="0">#REF!</definedName>
    <definedName name="mraintn65">#REF!</definedName>
    <definedName name="mratio">'[101] Tank'!#REF!</definedName>
    <definedName name="mromooc14" localSheetId="0">#REF!</definedName>
    <definedName name="mromooc14">#REF!</definedName>
    <definedName name="mromooc15" localSheetId="0">#REF!</definedName>
    <definedName name="mromooc15">#REF!</definedName>
    <definedName name="mromooc2" localSheetId="0">#REF!</definedName>
    <definedName name="mromooc2">#REF!</definedName>
    <definedName name="mromooc21" localSheetId="0">#REF!</definedName>
    <definedName name="mromooc21">#REF!</definedName>
    <definedName name="mromooc4" localSheetId="0">#REF!</definedName>
    <definedName name="mromooc4">#REF!</definedName>
    <definedName name="mromooc7.5" localSheetId="0">#REF!</definedName>
    <definedName name="mromooc7.5">#REF!</definedName>
    <definedName name="MS">#REF!</definedName>
    <definedName name="MS_LADDER">#REF!</definedName>
    <definedName name="msangbentontie1" localSheetId="0">#REF!</definedName>
    <definedName name="msangbentontie1">#REF!</definedName>
    <definedName name="msangruada11" localSheetId="0">#REF!</definedName>
    <definedName name="msangruada11">#REF!</definedName>
    <definedName name="msangruada35" localSheetId="0">#REF!</definedName>
    <definedName name="msangruada35">#REF!</definedName>
    <definedName name="msangruada45" localSheetId="0">#REF!</definedName>
    <definedName name="msangruada45">#REF!</definedName>
    <definedName name="msanth108" localSheetId="0">#REF!</definedName>
    <definedName name="msanth108">#REF!</definedName>
    <definedName name="msanth180" localSheetId="0">#REF!</definedName>
    <definedName name="msanth180">#REF!</definedName>
    <definedName name="msanth250" localSheetId="0">#REF!</definedName>
    <definedName name="msanth250">#REF!</definedName>
    <definedName name="msanth54" localSheetId="0">#REF!</definedName>
    <definedName name="msanth54">#REF!</definedName>
    <definedName name="msanth90" localSheetId="0">#REF!</definedName>
    <definedName name="msanth90">#REF!</definedName>
    <definedName name="msbars">#REF!</definedName>
    <definedName name="MSTable">'[77]MS-Bud'!$A$11:$Y$133</definedName>
    <definedName name="mtaukeo150" localSheetId="0">#REF!</definedName>
    <definedName name="mtaukeo150">#REF!</definedName>
    <definedName name="mtaukeo360" localSheetId="0">#REF!</definedName>
    <definedName name="mtaukeo360">#REF!</definedName>
    <definedName name="mtaukeo600" localSheetId="0">#REF!</definedName>
    <definedName name="mtaukeo600">#REF!</definedName>
    <definedName name="mtbipvlan150" localSheetId="0">#REF!</definedName>
    <definedName name="mtbipvlan150">#REF!</definedName>
    <definedName name="mthungcapdkbx2.5" localSheetId="0">#REF!</definedName>
    <definedName name="mthungcapdkbx2.5">#REF!</definedName>
    <definedName name="mthungcapdkbx2.75" localSheetId="0">#REF!</definedName>
    <definedName name="mthungcapdkbx2.75">#REF!</definedName>
    <definedName name="mthungcapdkbx3" localSheetId="0">#REF!</definedName>
    <definedName name="mthungcapdkbx3">#REF!</definedName>
    <definedName name="mthungcapdkbx4.5" localSheetId="0">#REF!</definedName>
    <definedName name="mthungcapdkbx4.5">#REF!</definedName>
    <definedName name="mthungcapdkbx5" localSheetId="0">#REF!</definedName>
    <definedName name="mthungcapdkbx5">#REF!</definedName>
    <definedName name="mthungcapdkbx8" localSheetId="0">#REF!</definedName>
    <definedName name="mthungcapdkbx8">#REF!</definedName>
    <definedName name="mthungcapdkbx9" localSheetId="0">#REF!</definedName>
    <definedName name="mthungcapdkbx9">#REF!</definedName>
    <definedName name="mtien4.5" localSheetId="0">#REF!</definedName>
    <definedName name="mtien4.5">#REF!</definedName>
    <definedName name="mtoidien0.5" localSheetId="0">#REF!</definedName>
    <definedName name="mtoidien0.5">#REF!</definedName>
    <definedName name="mtoidien1" localSheetId="0">#REF!</definedName>
    <definedName name="mtoidien1">#REF!</definedName>
    <definedName name="mtoidien1.5" localSheetId="0">#REF!</definedName>
    <definedName name="mtoidien1.5">#REF!</definedName>
    <definedName name="mtoidien2" localSheetId="0">#REF!</definedName>
    <definedName name="mtoidien2">#REF!</definedName>
    <definedName name="mtoidien2.5" localSheetId="0">#REF!</definedName>
    <definedName name="mtoidien2.5">#REF!</definedName>
    <definedName name="mtoidien3" localSheetId="0">#REF!</definedName>
    <definedName name="mtoidien3">#REF!</definedName>
    <definedName name="mtoidien4" localSheetId="0">#REF!</definedName>
    <definedName name="mtoidien4">#REF!</definedName>
    <definedName name="mtoidien5" localSheetId="0">#REF!</definedName>
    <definedName name="mtoidien5">#REF!</definedName>
    <definedName name="mtrambomdau40" localSheetId="0">#REF!</definedName>
    <definedName name="mtrambomdau40">#REF!</definedName>
    <definedName name="mtrambomdau50" localSheetId="0">#REF!</definedName>
    <definedName name="mtrambomdau50">#REF!</definedName>
    <definedName name="mtramtronbt20" localSheetId="0">#REF!</definedName>
    <definedName name="mtramtronbt20">#REF!</definedName>
    <definedName name="mtramtronbt22" localSheetId="0">#REF!</definedName>
    <definedName name="mtramtronbt22">#REF!</definedName>
    <definedName name="mtramtronbt30" localSheetId="0">#REF!</definedName>
    <definedName name="mtramtronbt30">#REF!</definedName>
    <definedName name="mtramtronbt60" localSheetId="0">#REF!</definedName>
    <definedName name="mtramtronbt60">#REF!</definedName>
    <definedName name="mtramtronbtn25" localSheetId="0">#REF!</definedName>
    <definedName name="mtramtronbtn25">#REF!</definedName>
    <definedName name="mtramtronbtn30" localSheetId="0">#REF!</definedName>
    <definedName name="mtramtronbtn30">#REF!</definedName>
    <definedName name="mtramtronbtn40" localSheetId="0">#REF!</definedName>
    <definedName name="mtramtronbtn40">#REF!</definedName>
    <definedName name="mtramtronbtn50" localSheetId="0">#REF!</definedName>
    <definedName name="mtramtronbtn50">#REF!</definedName>
    <definedName name="mtramtronbtn60" localSheetId="0">#REF!</definedName>
    <definedName name="mtramtronbtn60">#REF!</definedName>
    <definedName name="mtramtronbtn80" localSheetId="0">#REF!</definedName>
    <definedName name="mtramtronbtn80">#REF!</definedName>
    <definedName name="mtronbentonite1" localSheetId="0">#REF!</definedName>
    <definedName name="mtronbentonite1">#REF!</definedName>
    <definedName name="mtronbt100" localSheetId="0">#REF!</definedName>
    <definedName name="mtronbt100">#REF!</definedName>
    <definedName name="mtronbt1150" localSheetId="0">#REF!</definedName>
    <definedName name="mtronbt1150">#REF!</definedName>
    <definedName name="mtronbt150" localSheetId="0">#REF!</definedName>
    <definedName name="mtronbt150">#REF!</definedName>
    <definedName name="mtronbt1600" localSheetId="0">#REF!</definedName>
    <definedName name="mtronbt1600">#REF!</definedName>
    <definedName name="mtronbt200" localSheetId="0">#REF!</definedName>
    <definedName name="mtronbt200">#REF!</definedName>
    <definedName name="mtronbt250" localSheetId="0">#REF!</definedName>
    <definedName name="mtronbt250">#REF!</definedName>
    <definedName name="mtronbt425" localSheetId="0">#REF!</definedName>
    <definedName name="mtronbt425">#REF!</definedName>
    <definedName name="mtronbt500" localSheetId="0">#REF!</definedName>
    <definedName name="mtronbt500">#REF!</definedName>
    <definedName name="mtronbt800" localSheetId="0">#REF!</definedName>
    <definedName name="mtronbt800">#REF!</definedName>
    <definedName name="mtronvua110" localSheetId="0">#REF!</definedName>
    <definedName name="mtronvua110">#REF!</definedName>
    <definedName name="mtronvua150" localSheetId="0">#REF!</definedName>
    <definedName name="mtronvua150">#REF!</definedName>
    <definedName name="mtronvua200" localSheetId="0">#REF!</definedName>
    <definedName name="mtronvua200">#REF!</definedName>
    <definedName name="mtronvua250" localSheetId="0">#REF!</definedName>
    <definedName name="mtronvua250">#REF!</definedName>
    <definedName name="mtronvua325" localSheetId="0">#REF!</definedName>
    <definedName name="mtronvua325">#REF!</definedName>
    <definedName name="mtronvua80" localSheetId="0">#REF!</definedName>
    <definedName name="mtronvua80">#REF!</definedName>
    <definedName name="mu">110</definedName>
    <definedName name="MUCK">#REF!</definedName>
    <definedName name="MUL">'[38]21-Rate Analysis-1'!$E$8</definedName>
    <definedName name="Mumbai_TDS">'[99]Mumbai TDS'!#REF!</definedName>
    <definedName name="MUNION">#REF!</definedName>
    <definedName name="MUNON">#REF!</definedName>
    <definedName name="muonong2.8" localSheetId="0">#REF!</definedName>
    <definedName name="muonong2.8">#REF!</definedName>
    <definedName name="MUR">#REF!</definedName>
    <definedName name="Muram">#REF!</definedName>
    <definedName name="MUTP">#REF!</definedName>
    <definedName name="mvanthang0.3" localSheetId="0">#REF!</definedName>
    <definedName name="mvanthang0.3">#REF!</definedName>
    <definedName name="mvanthang0.5" localSheetId="0">#REF!</definedName>
    <definedName name="mvanthang0.5">#REF!</definedName>
    <definedName name="mvanthang2" localSheetId="0">#REF!</definedName>
    <definedName name="mvanthang2">#REF!</definedName>
    <definedName name="mxebombt90" localSheetId="0">#REF!</definedName>
    <definedName name="mxebombt90">#REF!</definedName>
    <definedName name="mxenanghang1.5" localSheetId="0">#REF!</definedName>
    <definedName name="mxenanghang1.5">#REF!</definedName>
    <definedName name="mxenanghang12" localSheetId="0">#REF!</definedName>
    <definedName name="mxenanghang12">#REF!</definedName>
    <definedName name="mxenanghang3" localSheetId="0">#REF!</definedName>
    <definedName name="mxenanghang3">#REF!</definedName>
    <definedName name="mxenanghang3.2" localSheetId="0">#REF!</definedName>
    <definedName name="mxenanghang3.2">#REF!</definedName>
    <definedName name="mxenanghang3.5" localSheetId="0">#REF!</definedName>
    <definedName name="mxenanghang3.5">#REF!</definedName>
    <definedName name="mxenanghang5" localSheetId="0">#REF!</definedName>
    <definedName name="mxenanghang5">#REF!</definedName>
    <definedName name="mxetuoinhua190" localSheetId="0">#REF!</definedName>
    <definedName name="mxetuoinhua190">#REF!</definedName>
    <definedName name="mxuclat0.40" localSheetId="0">#REF!</definedName>
    <definedName name="mxuclat0.40">#REF!</definedName>
    <definedName name="mxuclat1.00" localSheetId="0">#REF!</definedName>
    <definedName name="mxuclat1.00">#REF!</definedName>
    <definedName name="mxuclat1.65" localSheetId="0">#REF!</definedName>
    <definedName name="mxuclat1.65">#REF!</definedName>
    <definedName name="mxuclat2.00" localSheetId="0">#REF!</definedName>
    <definedName name="mxuclat2.00">#REF!</definedName>
    <definedName name="mxuclat2.80" localSheetId="0">#REF!</definedName>
    <definedName name="mxuclat2.80">#REF!</definedName>
    <definedName name="myle" localSheetId="0">#REF!</definedName>
    <definedName name="myle">#REF!</definedName>
    <definedName name="n" localSheetId="0" hidden="1">#REF!</definedName>
    <definedName name="n" hidden="1">#REF!</definedName>
    <definedName name="N___0">#REF!</definedName>
    <definedName name="n_18">NA()</definedName>
    <definedName name="n_3">NA()</definedName>
    <definedName name="Name">[70]Cap!$H$1</definedName>
    <definedName name="Naturewise">#REF!</definedName>
    <definedName name="Nb_E_S_total">#REF!</definedName>
    <definedName name="NBNNBN" localSheetId="0" hidden="1">{#N/A,#N/A,FALSE,"A"}</definedName>
    <definedName name="NBNNBN" hidden="1">{#N/A,#N/A,FALSE,"A"}</definedName>
    <definedName name="nc" localSheetId="0">#REF!</definedName>
    <definedName name="nc">#REF!</definedName>
    <definedName name="ncong" localSheetId="0">#REF!</definedName>
    <definedName name="ncong">#REF!</definedName>
    <definedName name="NCPL" localSheetId="0">#REF!</definedName>
    <definedName name="NCPL">#REF!</definedName>
    <definedName name="NEED">#REF!</definedName>
    <definedName name="neoprene">#REF!</definedName>
    <definedName name="neoprinbearing">#REF!</definedName>
    <definedName name="NET" localSheetId="0">#REF!</definedName>
    <definedName name="NET">#REF!</definedName>
    <definedName name="NET_1" localSheetId="0">#REF!</definedName>
    <definedName name="NET_1">#REF!</definedName>
    <definedName name="NET_ANA" localSheetId="0">#REF!</definedName>
    <definedName name="NET_ANA">#REF!</definedName>
    <definedName name="NET_ANA_1" localSheetId="0">#REF!</definedName>
    <definedName name="NET_ANA_1">#REF!</definedName>
    <definedName name="NET_ANA_2" localSheetId="0">#REF!</definedName>
    <definedName name="NET_ANA_2">#REF!</definedName>
    <definedName name="new">NA()</definedName>
    <definedName name="NH" localSheetId="0">#REF!</definedName>
    <definedName name="NH">#REF!</definedName>
    <definedName name="NHot" localSheetId="0">#REF!</definedName>
    <definedName name="NHot">#REF!</definedName>
    <definedName name="ni">#REF!</definedName>
    <definedName name="NIL">NA()</definedName>
    <definedName name="NN">#REF!</definedName>
    <definedName name="No" localSheetId="0">#REF!</definedName>
    <definedName name="No">#REF!</definedName>
    <definedName name="noa" localSheetId="0">#REF!</definedName>
    <definedName name="noa">#REF!</definedName>
    <definedName name="noausgaap" localSheetId="0">#REF!</definedName>
    <definedName name="noausgaap">#REF!</definedName>
    <definedName name="NON_INT." localSheetId="0">[29]F!#REF!</definedName>
    <definedName name="NON_INT.">[29]F!#REF!</definedName>
    <definedName name="NoOfCC">#REF!</definedName>
    <definedName name="NORIN">#N/A</definedName>
    <definedName name="NORM" localSheetId="0">#REF!</definedName>
    <definedName name="NORM">#REF!</definedName>
    <definedName name="NOSING_BLKGRANITE">#REF!</definedName>
    <definedName name="NOSING_TANDURBLUE">#REF!</definedName>
    <definedName name="NOTES">[139]NOTES!$A$1:$K$57</definedName>
    <definedName name="NOTES_ON_ACCT" localSheetId="0">[50]tb!#REF!</definedName>
    <definedName name="NOTES_ON_ACCT">[50]tb!#REF!</definedName>
    <definedName name="Notes_to_the_estiamtes_for_the_year_ended_31.03.97" localSheetId="0">#REF!</definedName>
    <definedName name="Notes_to_the_estiamtes_for_the_year_ended_31.03.97">#REF!</definedName>
    <definedName name="nothing">#REF!</definedName>
    <definedName name="Now" localSheetId="0">#REF!</definedName>
    <definedName name="Now">#REF!</definedName>
    <definedName name="NP3HP450">#REF!</definedName>
    <definedName name="NP3HP600">#REF!</definedName>
    <definedName name="NP3HP750">#REF!</definedName>
    <definedName name="np3humepipe600">#REF!</definedName>
    <definedName name="np3humepipe750">#REF!</definedName>
    <definedName name="NP4Hume1.2">#REF!</definedName>
    <definedName name="NP4Hume1000">#REF!</definedName>
    <definedName name="NP4Hume1200">#REF!</definedName>
    <definedName name="NP4Hume600">#REF!</definedName>
    <definedName name="NP4Hume900">#REF!</definedName>
    <definedName name="NPV" localSheetId="0">#REF!</definedName>
    <definedName name="NPV">#REF!</definedName>
    <definedName name="NSSR1">#REF!</definedName>
    <definedName name="NSSR10">#REF!</definedName>
    <definedName name="NSSR100">#REF!</definedName>
    <definedName name="NSSR101">#REF!</definedName>
    <definedName name="NSSR102">#REF!</definedName>
    <definedName name="NSSR103">#REF!</definedName>
    <definedName name="NSSR104">#REF!</definedName>
    <definedName name="NSSR105">#REF!</definedName>
    <definedName name="NSSR106">#REF!</definedName>
    <definedName name="NSSR107">#REF!</definedName>
    <definedName name="NSSR108">#REF!</definedName>
    <definedName name="NSSR109">#REF!</definedName>
    <definedName name="NSSR11">#REF!</definedName>
    <definedName name="NSSR110">#REF!</definedName>
    <definedName name="NSSR111">#REF!</definedName>
    <definedName name="NSSR112">#REF!</definedName>
    <definedName name="NSSR113">#REF!</definedName>
    <definedName name="NSSR114">#REF!</definedName>
    <definedName name="NSSR115">#REF!</definedName>
    <definedName name="NSSR116">[153]NonSSR!$C$125</definedName>
    <definedName name="NSSR117">[153]NonSSR!$C$126</definedName>
    <definedName name="NSSR118">#REF!</definedName>
    <definedName name="NSSR119">#REF!</definedName>
    <definedName name="NSSR12">#REF!</definedName>
    <definedName name="NSSR120">#REF!</definedName>
    <definedName name="NSSR121">#REF!</definedName>
    <definedName name="NSSR122">#REF!</definedName>
    <definedName name="NSSR123">#REF!</definedName>
    <definedName name="NSSR124">#REF!</definedName>
    <definedName name="NSSR125">#REF!</definedName>
    <definedName name="NSSR126">#REF!</definedName>
    <definedName name="NSSR127">#REF!</definedName>
    <definedName name="NSSR128">#REF!</definedName>
    <definedName name="NSSR129">#REF!</definedName>
    <definedName name="NSSR13">#REF!</definedName>
    <definedName name="NSSR130">#REF!</definedName>
    <definedName name="NSSR131">#REF!</definedName>
    <definedName name="NSSR132">#REF!</definedName>
    <definedName name="NSSR133">#REF!</definedName>
    <definedName name="NSSR134">#REF!</definedName>
    <definedName name="NSSR135">#REF!</definedName>
    <definedName name="NSSR136">#REF!</definedName>
    <definedName name="NSSR137">#REF!</definedName>
    <definedName name="NSSR138">#REF!</definedName>
    <definedName name="NSSR139">#REF!</definedName>
    <definedName name="NSSR14">#REF!</definedName>
    <definedName name="NSSR140">#REF!</definedName>
    <definedName name="NSSR141">#REF!</definedName>
    <definedName name="NSSR142">#REF!</definedName>
    <definedName name="NSSR143">#REF!</definedName>
    <definedName name="NSSR144">#REF!</definedName>
    <definedName name="NSSR145">#REF!</definedName>
    <definedName name="NSSR146">#REF!</definedName>
    <definedName name="NSSR147">#REF!</definedName>
    <definedName name="NSSR148">#REF!</definedName>
    <definedName name="NSSR149">#REF!</definedName>
    <definedName name="NSSR15">#REF!</definedName>
    <definedName name="NSSR150">#REF!</definedName>
    <definedName name="NSSR151">#REF!</definedName>
    <definedName name="NSSR152">#REF!</definedName>
    <definedName name="NSSR153">#REF!</definedName>
    <definedName name="NSSR154">#REF!</definedName>
    <definedName name="NSSR155">#REF!</definedName>
    <definedName name="NSSR156">#REF!</definedName>
    <definedName name="NSSR157">#REF!</definedName>
    <definedName name="NSSR158">#REF!</definedName>
    <definedName name="NSSR159">#REF!</definedName>
    <definedName name="NSSR16">#REF!</definedName>
    <definedName name="NSSR160">#REF!</definedName>
    <definedName name="NSSR161">#REF!</definedName>
    <definedName name="NSSR162">#REF!</definedName>
    <definedName name="NSSR163">#REF!</definedName>
    <definedName name="NSSR164">#REF!</definedName>
    <definedName name="NSSR165">#REF!</definedName>
    <definedName name="NSSR166">#REF!</definedName>
    <definedName name="NSSR167">#REF!</definedName>
    <definedName name="NSSR168">#REF!</definedName>
    <definedName name="NSSR169">#REF!</definedName>
    <definedName name="NSSR17">#REF!</definedName>
    <definedName name="NSSR170">#REF!</definedName>
    <definedName name="NSSR171">#REF!</definedName>
    <definedName name="NSSR172">#REF!</definedName>
    <definedName name="NSSR173">#REF!</definedName>
    <definedName name="NSSR174">#REF!</definedName>
    <definedName name="NSSR18">#REF!</definedName>
    <definedName name="NSSR19">#REF!</definedName>
    <definedName name="NSSR2">#REF!</definedName>
    <definedName name="NSSR20">#REF!</definedName>
    <definedName name="NSSR21">#REF!</definedName>
    <definedName name="NSSR22">#REF!</definedName>
    <definedName name="NSSR23">#REF!</definedName>
    <definedName name="NSSR24">#REF!</definedName>
    <definedName name="NSSR25">#REF!</definedName>
    <definedName name="NSSR26">#REF!</definedName>
    <definedName name="NSSR27">#REF!</definedName>
    <definedName name="NSSR28">#REF!</definedName>
    <definedName name="NSSR29">#REF!</definedName>
    <definedName name="NSSR3">#REF!</definedName>
    <definedName name="NSSR30">#REF!</definedName>
    <definedName name="NSSR31">#REF!</definedName>
    <definedName name="NSSR32">#REF!</definedName>
    <definedName name="NSSR33">#REF!</definedName>
    <definedName name="NSSR34">#REF!</definedName>
    <definedName name="NSSR35">#REF!</definedName>
    <definedName name="NSSR36">#REF!</definedName>
    <definedName name="NSSR37">#REF!</definedName>
    <definedName name="NSSR38">#REF!</definedName>
    <definedName name="NSSR39">#REF!</definedName>
    <definedName name="NSSR4">#REF!</definedName>
    <definedName name="NSSR40">#REF!</definedName>
    <definedName name="NSSR41">#REF!</definedName>
    <definedName name="NSSR42">#REF!</definedName>
    <definedName name="NSSR43">#REF!</definedName>
    <definedName name="NSSR44">#REF!</definedName>
    <definedName name="NSSR45">#REF!</definedName>
    <definedName name="NSSR46">#REF!</definedName>
    <definedName name="NSSR47">#REF!</definedName>
    <definedName name="NSSR48">#REF!</definedName>
    <definedName name="NSSR49">#REF!</definedName>
    <definedName name="NSSR5">#REF!</definedName>
    <definedName name="NSSR50">#REF!</definedName>
    <definedName name="NSSR51">#REF!</definedName>
    <definedName name="NSSR52">#REF!</definedName>
    <definedName name="NSSR53">#REF!</definedName>
    <definedName name="NSSR54">#REF!</definedName>
    <definedName name="NSSR55">#REF!</definedName>
    <definedName name="NSSR56">#REF!</definedName>
    <definedName name="NSSR57">#REF!</definedName>
    <definedName name="NSSR58">#REF!</definedName>
    <definedName name="NSSR59">#REF!</definedName>
    <definedName name="NSSR6">#REF!</definedName>
    <definedName name="NSSR60">#REF!</definedName>
    <definedName name="NSSR61">#REF!</definedName>
    <definedName name="NSSR62">#REF!</definedName>
    <definedName name="NSSR63">#REF!</definedName>
    <definedName name="NSSR64">#REF!</definedName>
    <definedName name="NSSR65">#REF!</definedName>
    <definedName name="NSSR66">#REF!</definedName>
    <definedName name="NSSR67">#REF!</definedName>
    <definedName name="NSSR68">#REF!</definedName>
    <definedName name="NSSR69">#REF!</definedName>
    <definedName name="NSSR7">#REF!</definedName>
    <definedName name="NSSR70">#REF!</definedName>
    <definedName name="NSSR71">#REF!</definedName>
    <definedName name="NSSR72">#REF!</definedName>
    <definedName name="NSSR73">#REF!</definedName>
    <definedName name="NSSR74">#REF!</definedName>
    <definedName name="NSSR75">#REF!</definedName>
    <definedName name="NSSR76">#REF!</definedName>
    <definedName name="NSSR77">#REF!</definedName>
    <definedName name="NSSR78">#REF!</definedName>
    <definedName name="NSSR79">#REF!</definedName>
    <definedName name="NSSR8">#REF!</definedName>
    <definedName name="NSSR80">#REF!</definedName>
    <definedName name="NSSR81">#REF!</definedName>
    <definedName name="NSSR82">#REF!</definedName>
    <definedName name="NSSR83">#REF!</definedName>
    <definedName name="NSSR84">#REF!</definedName>
    <definedName name="NSSR85">#REF!</definedName>
    <definedName name="NSSR86">#REF!</definedName>
    <definedName name="NSSR87">#REF!</definedName>
    <definedName name="NSSR88">#REF!</definedName>
    <definedName name="NSSR89">#REF!</definedName>
    <definedName name="NSSR9">#REF!</definedName>
    <definedName name="NSSR90">#REF!</definedName>
    <definedName name="NSSR91">#REF!</definedName>
    <definedName name="NSSR92">#REF!</definedName>
    <definedName name="NSSR93">#REF!</definedName>
    <definedName name="NSSR94">#REF!</definedName>
    <definedName name="NSSR95">#REF!</definedName>
    <definedName name="NSSR96">#REF!</definedName>
    <definedName name="NSSR97">#REF!</definedName>
    <definedName name="NSSR98">#REF!</definedName>
    <definedName name="NSSR99">#REF!</definedName>
    <definedName name="Num_Pmt_Per_Year">#REF!</definedName>
    <definedName name="Number_of_Payments">MATCH(0.01,End_Bal,-1)+1</definedName>
    <definedName name="o" localSheetId="0" hidden="1">#REF!</definedName>
    <definedName name="o" hidden="1">#REF!</definedName>
    <definedName name="OBD">#REF!</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daki" localSheetId="0">#REF!</definedName>
    <definedName name="odaki">#REF!</definedName>
    <definedName name="ofcablescost">'[119]07'!#REF!</definedName>
    <definedName name="OH">[105]MRATES!$H$52</definedName>
    <definedName name="OH_TANK">#REF!</definedName>
    <definedName name="ok">#REF!</definedName>
    <definedName name="Old_Company">[91]Parameters!#REF!</definedName>
    <definedName name="OMAS">#REF!</definedName>
    <definedName name="one">#REF!</definedName>
    <definedName name="OO">#REF!</definedName>
    <definedName name="OP_AMT_ASSET">'[66]UNIT-2'!$R:$R</definedName>
    <definedName name="OP_AMT_ASSETS">#REF!</definedName>
    <definedName name="OP_DEP_OCT17">#REF!</definedName>
    <definedName name="OP_DEPR_OCT17">'[66]UNIT-2'!$V:$V</definedName>
    <definedName name="OpAccruals">'[62]Revenue-Invoicewise'!$L$3:$L$439</definedName>
    <definedName name="OpAdvances">'[62]Revenue-Invoicewise'!$L$440:$L$839</definedName>
    <definedName name="OPBNK">#REF!</definedName>
    <definedName name="OPC">'[163]Rate Analysis '!$E$18</definedName>
    <definedName name="openAdvance" localSheetId="0">'[94]Invoicewise rev for PoC'!#REF!</definedName>
    <definedName name="openAdvance">'[94]Invoicewise rev for PoC'!#REF!</definedName>
    <definedName name="OpeningAcrual">'[63]Inv - Revenue registry for PoC'!$I$3:$I$439</definedName>
    <definedName name="OpeningAdvance">'[63]Inv - Revenue registry for PoC'!$I$440:$I$839</definedName>
    <definedName name="Operating_cash_flow__Rs._Lacs" localSheetId="0">'[87]BSC-FES'!#REF!</definedName>
    <definedName name="Operating_cash_flow__Rs._Lacs">'[87]BSC-FES'!#REF!</definedName>
    <definedName name="ophom" localSheetId="0">#REF!</definedName>
    <definedName name="ophom">#REF!</definedName>
    <definedName name="OpnAccrual">'[64]Revenue-Invoicewise'!$I$3:$I$439</definedName>
    <definedName name="OPNACR" localSheetId="0">'[122]Invoicewise rev for PoC'!#REF!</definedName>
    <definedName name="OPNACR">'[122]Invoicewise rev for PoC'!#REF!</definedName>
    <definedName name="OpnAdvance">'[64]Revenue-Invoicewise'!$I$440:$I$839</definedName>
    <definedName name="option1" localSheetId="0">#REF!</definedName>
    <definedName name="option1">#REF!</definedName>
    <definedName name="option2" localSheetId="0">#REF!</definedName>
    <definedName name="option2">#REF!</definedName>
    <definedName name="optionnew" localSheetId="0">#REF!</definedName>
    <definedName name="optionnew">#REF!</definedName>
    <definedName name="ORBEND">#REF!</definedName>
    <definedName name="ORC1B">'[9]Pipe trench'!$V$20</definedName>
    <definedName name="ORC2B">'[9]Pipe trench'!$V$21</definedName>
    <definedName name="ord_musd">NA()</definedName>
    <definedName name="ord_musd_1">NA()</definedName>
    <definedName name="ord_musd_18">NA()</definedName>
    <definedName name="ord_musd_3">NA()</definedName>
    <definedName name="orderbacklog">NA()</definedName>
    <definedName name="orderbooked98">NA()</definedName>
    <definedName name="orderbooked98_1">NA()</definedName>
    <definedName name="orderbooked98_18">NA()</definedName>
    <definedName name="orderbooked98_3">NA()</definedName>
    <definedName name="ORDERSTATUS">NA()</definedName>
    <definedName name="OrdinaryRodBinder">#REF!</definedName>
    <definedName name="ORDREVCOLL">NA()</definedName>
    <definedName name="oshead">'[164]os gl ac'!$H$1:$H$65536</definedName>
    <definedName name="osnet">'[164]os gl ac'!$M$1:$M$65536</definedName>
    <definedName name="OTH_UC">#N/A</definedName>
    <definedName name="OTHAMT">#N/A</definedName>
    <definedName name="OTHBOH">#N/A</definedName>
    <definedName name="OTHEOH">#N/A</definedName>
    <definedName name="OTHER">#N/A</definedName>
    <definedName name="other_notes" localSheetId="0">#REF!</definedName>
    <definedName name="other_notes">#REF!</definedName>
    <definedName name="OTHERS" localSheetId="0">#REF!</definedName>
    <definedName name="OTHERS">#REF!</definedName>
    <definedName name="OTHR_CST_HD">NA()</definedName>
    <definedName name="OTIS" localSheetId="0">#REF!</definedName>
    <definedName name="OTIS">#REF!</definedName>
    <definedName name="OUT_TOTAL">#N/A</definedName>
    <definedName name="OUTAMT">#N/A</definedName>
    <definedName name="OUTQTY">#N/A</definedName>
    <definedName name="OutstandingRange">'[59]Master Sheet - ODC 2002-03'!$S$4:$S$221</definedName>
    <definedName name="overdue">#REF!</definedName>
    <definedName name="overdues">#REF!</definedName>
    <definedName name="P" localSheetId="0">#REF!</definedName>
    <definedName name="P">#REF!</definedName>
    <definedName name="P_1">NA()</definedName>
    <definedName name="P_1_1">NA()</definedName>
    <definedName name="P_1_18">NA()</definedName>
    <definedName name="P_1_3">NA()</definedName>
    <definedName name="p_18">NA()</definedName>
    <definedName name="P_3">NA()</definedName>
    <definedName name="P_3_1">NA()</definedName>
    <definedName name="P_3_1_1">NA()</definedName>
    <definedName name="P_3_18">NA()</definedName>
    <definedName name="P_3_3">NA()</definedName>
    <definedName name="P_4">NA()</definedName>
    <definedName name="P_4_1">NA()</definedName>
    <definedName name="P_4_18">NA()</definedName>
    <definedName name="P_4_3">NA()</definedName>
    <definedName name="P_5">NA()</definedName>
    <definedName name="P_5_1">NA()</definedName>
    <definedName name="P_5_18">NA()</definedName>
    <definedName name="P_5_3">NA()</definedName>
    <definedName name="P_6DSO">NA()</definedName>
    <definedName name="P_6DSO_1">NA()</definedName>
    <definedName name="P_6DSO_18">NA()</definedName>
    <definedName name="P_6DSO_3">NA()</definedName>
    <definedName name="P_7DPO">NA()</definedName>
    <definedName name="P_7DPO_1">NA()</definedName>
    <definedName name="P_7DPO_18">NA()</definedName>
    <definedName name="P_7DPO_3">NA()</definedName>
    <definedName name="p_flange">[57]BOQ!#REF!</definedName>
    <definedName name="p3010h1">[89]Dep_Py_addns!$L$2:$L$16</definedName>
    <definedName name="P7b" localSheetId="0">#REF!</definedName>
    <definedName name="P7b">#REF!</definedName>
    <definedName name="PA" localSheetId="0">#REF!</definedName>
    <definedName name="PA">#REF!</definedName>
    <definedName name="PA_BS" localSheetId="0">#REF!</definedName>
    <definedName name="PA_BS">#REF!</definedName>
    <definedName name="PA_DET" localSheetId="0">#REF!</definedName>
    <definedName name="PA_DET">#REF!</definedName>
    <definedName name="PA_SCH1_2" localSheetId="0">#REF!</definedName>
    <definedName name="PA_SCH1_2">#REF!</definedName>
    <definedName name="PA_SCH3" localSheetId="0">#REF!</definedName>
    <definedName name="PA_SCH3">#REF!</definedName>
    <definedName name="PA_SCH4_5" localSheetId="0">#REF!</definedName>
    <definedName name="PA_SCH4_5">#REF!</definedName>
    <definedName name="PA_SCH5_7" localSheetId="0">#REF!</definedName>
    <definedName name="PA_SCH5_7">#REF!</definedName>
    <definedName name="PA_SCH5_8" localSheetId="0">#REF!</definedName>
    <definedName name="PA_SCH5_8">#REF!</definedName>
    <definedName name="PAC_AKT">#REF!</definedName>
    <definedName name="PAC_ERST">#REF!</definedName>
    <definedName name="PAC_LETZ">#REF!</definedName>
    <definedName name="PAC_ST1">#REF!</definedName>
    <definedName name="Page_1" localSheetId="0">#REF!</definedName>
    <definedName name="Page_1">#REF!</definedName>
    <definedName name="PAGE_16" localSheetId="0">[29]F!#REF!</definedName>
    <definedName name="PAGE_16">[29]F!#REF!</definedName>
    <definedName name="Page_2" localSheetId="0">#REF!</definedName>
    <definedName name="Page_2">#REF!</definedName>
    <definedName name="Page_3" localSheetId="0">#REF!</definedName>
    <definedName name="Page_3">#REF!</definedName>
    <definedName name="Page_4" localSheetId="0">#REF!</definedName>
    <definedName name="Page_4">#REF!</definedName>
    <definedName name="Page_5" localSheetId="0">#REF!</definedName>
    <definedName name="Page_5">#REF!</definedName>
    <definedName name="Page_6" localSheetId="0">#REF!</definedName>
    <definedName name="Page_6">#REF!</definedName>
    <definedName name="Page_7" localSheetId="0">#REF!</definedName>
    <definedName name="Page_7">#REF!</definedName>
    <definedName name="Page_8" localSheetId="0">#REF!</definedName>
    <definedName name="Page_8">#REF!</definedName>
    <definedName name="Page1" localSheetId="0">#REF!</definedName>
    <definedName name="Page1">#REF!</definedName>
    <definedName name="PAGE17" localSheetId="0">[29]F!#REF!</definedName>
    <definedName name="PAGE17">[29]F!#REF!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#REF!</definedName>
    <definedName name="PAGE6">#REF!</definedName>
    <definedName name="PAGE7">#REF!</definedName>
    <definedName name="PaidBandRange">'[59]Master Sheet - ODC 2002-03'!$U$4:$U$263</definedName>
    <definedName name="PAINT">#REF!</definedName>
    <definedName name="painter">#REF!</definedName>
    <definedName name="painter1">'[165]Labour &amp; Plant'!$C$32</definedName>
    <definedName name="PANDL" localSheetId="0">#REF!</definedName>
    <definedName name="PANDL">#REF!</definedName>
    <definedName name="PARAMS" localSheetId="0">#REF!</definedName>
    <definedName name="PARAMS">#REF!</definedName>
    <definedName name="Part_fixe_MCR">#REF!</definedName>
    <definedName name="part4" localSheetId="0">#REF!</definedName>
    <definedName name="part4">#REF!</definedName>
    <definedName name="PARTITION_WALL">#REF!</definedName>
    <definedName name="PATTI_ALROUND">#REF!</definedName>
    <definedName name="paver">#REF!</definedName>
    <definedName name="Pay_Date">#REF!</definedName>
    <definedName name="Pay_Num">#REF!</definedName>
    <definedName name="Payment_Date">DATE(YEAR(Loan_Start),MONTH(Loan_Start)+Payment_Number,DAY(Loan_Start))</definedName>
    <definedName name="pb">#REF!</definedName>
    <definedName name="PBIDT" localSheetId="0">#REF!</definedName>
    <definedName name="PBIDT">#REF!</definedName>
    <definedName name="PBQ_ALL">#REF!</definedName>
    <definedName name="PBQ_I">#REF!</definedName>
    <definedName name="PBQ_O">#REF!</definedName>
    <definedName name="pcc">NA()</definedName>
    <definedName name="PCCM15">#REF!</definedName>
    <definedName name="pccp">#REF!</definedName>
    <definedName name="pccproj">#REF!</definedName>
    <definedName name="pcct">#REF!</definedName>
    <definedName name="pccthk">#REF!</definedName>
    <definedName name="PERC">'[17]Cost of O &amp; O'!$F$29</definedName>
    <definedName name="Perf_Garantee">#REF!</definedName>
    <definedName name="PERSKAPA">#REF!</definedName>
    <definedName name="PF" localSheetId="0">#REF!</definedName>
    <definedName name="PF">#REF!</definedName>
    <definedName name="PIPE">#REF!</definedName>
    <definedName name="PIPE1">#REF!</definedName>
    <definedName name="PIPEERW">#REF!</definedName>
    <definedName name="PIPES">#REF!</definedName>
    <definedName name="PIPES1">#REF!</definedName>
    <definedName name="Piping">#REF!</definedName>
    <definedName name="PJACK">#REF!</definedName>
    <definedName name="PKG_LD">#N/A</definedName>
    <definedName name="PKG_NO">NA()</definedName>
    <definedName name="PL">'[139]P&amp;L'!$A$1:$I$56</definedName>
    <definedName name="pl25_9" localSheetId="0">#REF!</definedName>
    <definedName name="pl25_9">#REF!</definedName>
    <definedName name="PLAIN_PLASTERING">#REF!</definedName>
    <definedName name="PLAST">#REF!</definedName>
    <definedName name="platecompactor">#REF!</definedName>
    <definedName name="PLC.VSP">#REF!</definedName>
    <definedName name="PLCI">#REF!</definedName>
    <definedName name="plcnew">#REF!</definedName>
    <definedName name="plcr">#REF!</definedName>
    <definedName name="ploss2">#REF!</definedName>
    <definedName name="plsum" localSheetId="0">#REF!</definedName>
    <definedName name="plsum">#REF!</definedName>
    <definedName name="PLTable">'[77]PL-Bud'!$A$11:$Y$133</definedName>
    <definedName name="plumber">#REF!</definedName>
    <definedName name="PLUMBING">#REF!</definedName>
    <definedName name="pm" localSheetId="0" hidden="1">{#N/A,#N/A,FALSE,"A"}</definedName>
    <definedName name="pm" hidden="1">{#N/A,#N/A,FALSE,"A"}</definedName>
    <definedName name="PM_AirCompressor_210cfm">'[146]Plant &amp;  Machinery'!$G$4</definedName>
    <definedName name="PM_BitumenBoilerOilFired_1000">'[146]Plant &amp;  Machinery'!$G$9</definedName>
    <definedName name="PM_BitumenBoilerOilFired_200">'[146]Plant &amp;  Machinery'!$G$8</definedName>
    <definedName name="PM_BitumenEmulsionPressureDistributor">'[146]Plant &amp;  Machinery'!$G$10</definedName>
    <definedName name="PM_ConcreteMixer">'[145]Plant &amp;  Machinery'!$G$11</definedName>
    <definedName name="PM_Crane">'[146]Plant &amp;  Machinery'!$G$12</definedName>
    <definedName name="PM_Dozer_D50">'[146]Plant &amp;  Machinery'!$G$13</definedName>
    <definedName name="PM_FrontEndLoader_1cum">'[146]Plant &amp;  Machinery'!$G$17</definedName>
    <definedName name="PM_HydraulicBroom">'[146]Plant &amp;  Machinery'!$G$19</definedName>
    <definedName name="PM_HydraulicExcavator_09cum">'[146]Plant &amp;  Machinery'!$G$20</definedName>
    <definedName name="PM_Mixall_6_10t">'[146]Plant &amp;  Machinery'!$G$24</definedName>
    <definedName name="PM_MotorGrader">'[148]Plant &amp;  Machinery'!$G$25</definedName>
    <definedName name="PM_StoneCrusher_200TPH">'[146]Plant &amp;  Machinery'!$G$33</definedName>
    <definedName name="PM_ThreeWheeled_80_100kN_StaticRoller">'[148]Plant &amp;  Machinery'!$G$34</definedName>
    <definedName name="PM_Tipper_55">'[146]Plant &amp;  Machinery'!$G$45</definedName>
    <definedName name="PM_Tractor_Rotavator">'[148]Plant &amp;  Machinery'!$G$49</definedName>
    <definedName name="PM_Tractor_Trolley">'[146]Plant &amp;  Machinery'!$G$48</definedName>
    <definedName name="PM_Truck">'[146]Plant &amp;  Machinery'!$G$50</definedName>
    <definedName name="PM_WaterTanker_6kl">'[148]Plant &amp;  Machinery'!$G$53</definedName>
    <definedName name="pnInst">[57]BOQ!$B$17:$B$20,[57]BOQ!$B$49</definedName>
    <definedName name="POC">#REF!</definedName>
    <definedName name="POC_AKT">#REF!</definedName>
    <definedName name="POC_DLTA">#REF!</definedName>
    <definedName name="POC_LETZ">#REF!</definedName>
    <definedName name="PoCInv">'[64]Revenue-Invoicewise'!$I$840:$I$3622</definedName>
    <definedName name="PoCInvoices">'[62]Revenue-Invoicewise'!$L$918:$L$3360</definedName>
    <definedName name="POCVOR">#REF!</definedName>
    <definedName name="POINTING">#REF!</definedName>
    <definedName name="PolicyNo">#REF!</definedName>
    <definedName name="power">[57]BOQ!$B$22,[57]BOQ!$B$24,[57]BOQ!$B$26,[57]BOQ!$B$28,[57]BOQ!$B$43,[57]BOQ!$B$42,[57]BOQ!$B$56,[57]BOQ!$B$63</definedName>
    <definedName name="PP">#REF!</definedName>
    <definedName name="PP_BLCK1">#REF!</definedName>
    <definedName name="PP_BLCK2">#REF!</definedName>
    <definedName name="PP_L01">#REF!</definedName>
    <definedName name="PPBOH">#N/A</definedName>
    <definedName name="PPD" localSheetId="0">#REF!</definedName>
    <definedName name="PPD">#REF!</definedName>
    <definedName name="PPEOH">#N/A</definedName>
    <definedName name="ppp">#N/A</definedName>
    <definedName name="PR.C" localSheetId="0">[29]F!#REF!</definedName>
    <definedName name="PR.C">[29]F!#REF!</definedName>
    <definedName name="PR.CP" localSheetId="0">[29]F!#REF!</definedName>
    <definedName name="PR.CP">[29]F!#REF!</definedName>
    <definedName name="PR.RA" localSheetId="0">[29]F!#REF!</definedName>
    <definedName name="PR.RA">[29]F!#REF!</definedName>
    <definedName name="pratap" hidden="1">{"'Sheet1'!$A$4386:$N$4591"}</definedName>
    <definedName name="Premould20">#REF!</definedName>
    <definedName name="premoulded">#REF!</definedName>
    <definedName name="Present">#REF!</definedName>
    <definedName name="PRESENT_VALUE_DISCOUNT_ACCOUNT">"ㅣ"</definedName>
    <definedName name="PRESS_SYND" localSheetId="0">#REF!</definedName>
    <definedName name="PRESS_SYND">#REF!</definedName>
    <definedName name="PRESTRESSED">#REF!</definedName>
    <definedName name="price">[72]Sens!$O$11</definedName>
    <definedName name="price_1">NA()</definedName>
    <definedName name="price_18">NA()</definedName>
    <definedName name="price_3">NA()</definedName>
    <definedName name="Princ">#REF!</definedName>
    <definedName name="PRINT" localSheetId="0">[29]F!#REF!</definedName>
    <definedName name="PRINT">[29]F!#REF!</definedName>
    <definedName name="_xlnm.Print_Area" localSheetId="0">#REF!</definedName>
    <definedName name="_xlnm.Print_Area">#REF!</definedName>
    <definedName name="Print_Area_MI" localSheetId="0">[166]BAL.SHEET!#REF!</definedName>
    <definedName name="Print_Area_MI">[166]BAL.SHEET!#REF!</definedName>
    <definedName name="Print_Area_Reset">OFFSET(Full_Print,0,0,Last_Row)</definedName>
    <definedName name="print_title">[167]Cul_detail!$A$2:$IV$5</definedName>
    <definedName name="_xlnm.Print_Titles" localSheetId="0">#REF!</definedName>
    <definedName name="_xlnm.Print_Titles">#REF!</definedName>
    <definedName name="PRINT_TITLES_MI" localSheetId="0">#REF!</definedName>
    <definedName name="PRINT_TITLES_MI">#REF!</definedName>
    <definedName name="Print1">[168]COMPS!$A$1:$V$102</definedName>
    <definedName name="Print1Start">[112]DCFValuation!$C$7</definedName>
    <definedName name="Print1Stop">[112]DCFValuation!$X$35</definedName>
    <definedName name="Print2Start">[112]DCFValuation!$C$36</definedName>
    <definedName name="Print2Stop">[112]DCFValuation!$AC$93</definedName>
    <definedName name="Print3Start">[112]DCFValuation!$C$94</definedName>
    <definedName name="Print3Stop">[112]DCFValuation!$AC$128</definedName>
    <definedName name="PRINTA" localSheetId="0">#REF!</definedName>
    <definedName name="PRINTA">#REF!</definedName>
    <definedName name="Printarea">[1]RUPEE!$A$322:$E$358</definedName>
    <definedName name="PRINTB" localSheetId="0">#REF!</definedName>
    <definedName name="PRINTB">#REF!</definedName>
    <definedName name="PRINTC" localSheetId="0">#REF!</definedName>
    <definedName name="PRINTC">#REF!</definedName>
    <definedName name="printn">NA()</definedName>
    <definedName name="Prix_E_S">#REF!</definedName>
    <definedName name="PRN" localSheetId="0">#REF!</definedName>
    <definedName name="PRN">#REF!</definedName>
    <definedName name="PRN_BQ_L">#REF!</definedName>
    <definedName name="PRN_BQ_L1">#REF!</definedName>
    <definedName name="PRN_DS_L">#REF!</definedName>
    <definedName name="PRNT01">#REF!</definedName>
    <definedName name="PRNT01A">#REF!</definedName>
    <definedName name="PRNT01B">#REF!</definedName>
    <definedName name="PROD">#N/A</definedName>
    <definedName name="PRODUCT">#N/A</definedName>
    <definedName name="PRODUCTION" localSheetId="0">#REF!</definedName>
    <definedName name="PRODUCTION">#REF!</definedName>
    <definedName name="PROFIT" localSheetId="0">[29]F!#REF!</definedName>
    <definedName name="PROFIT">[29]F!#REF!</definedName>
    <definedName name="Profit_and_Loss_Account_for_the_year_ended_31st_March__1997" localSheetId="0">#REF!</definedName>
    <definedName name="Profit_and_Loss_Account_for_the_year_ended_31st_March__1997">#REF!</definedName>
    <definedName name="PROFIT_P" localSheetId="0">[29]F!#REF!</definedName>
    <definedName name="PROFIT_P">[29]F!#REF!</definedName>
    <definedName name="Program_Code">[169]Input!$C$2:$C$54</definedName>
    <definedName name="ProImportExport.ImportFile">#N/A</definedName>
    <definedName name="ProImportExport.SaveNewFile">#N/A</definedName>
    <definedName name="proj9798" localSheetId="0">#REF!</definedName>
    <definedName name="proj9798">#REF!</definedName>
    <definedName name="proj9900" localSheetId="0">#REF!</definedName>
    <definedName name="proj9900">#REF!</definedName>
    <definedName name="PROJBEZ">#REF!</definedName>
    <definedName name="project">[69]CLAY!#REF!</definedName>
    <definedName name="project_18">NA()</definedName>
    <definedName name="project_3">NA()</definedName>
    <definedName name="Projet_Num">'[170]Fax complet F'!$G$2</definedName>
    <definedName name="PROJKFM">#REF!</definedName>
    <definedName name="PROJKFM_PERNR">#REF!</definedName>
    <definedName name="PROJKFM_TELNR">#REF!</definedName>
    <definedName name="PROJLEIT">#REF!</definedName>
    <definedName name="PROJLEIT_PERNR">#REF!</definedName>
    <definedName name="PROJLEIT_TELNR">#REF!</definedName>
    <definedName name="PROJNR">#REF!</definedName>
    <definedName name="PROLL">#REF!</definedName>
    <definedName name="PROPOSAL" localSheetId="0">#REF!</definedName>
    <definedName name="PROPOSAL">#REF!</definedName>
    <definedName name="PROPS">[88]Sheet1!#REF!</definedName>
    <definedName name="PSTATS010001">#REF!</definedName>
    <definedName name="PSTATS010002">#REF!</definedName>
    <definedName name="PSTATS010003">#REF!</definedName>
    <definedName name="PSTATS010004">#REF!</definedName>
    <definedName name="PSTATS010005">#REF!</definedName>
    <definedName name="PSTATS010006">#REF!</definedName>
    <definedName name="PSTATS010007">#REF!</definedName>
    <definedName name="PSTATS010008">#REF!</definedName>
    <definedName name="PSTATS010009">#REF!</definedName>
    <definedName name="PSTATS010010">#REF!</definedName>
    <definedName name="PSTATS010011">#REF!</definedName>
    <definedName name="PSTATS010012">#REF!</definedName>
    <definedName name="PSTATS010013">#REF!</definedName>
    <definedName name="PSTATS010014">#REF!</definedName>
    <definedName name="PSTATS010015">#REF!</definedName>
    <definedName name="PSTATS010016">#REF!</definedName>
    <definedName name="PSTATS010017">#REF!</definedName>
    <definedName name="PSTATS010018">#REF!</definedName>
    <definedName name="PSTATS010019">#REF!</definedName>
    <definedName name="PSTATS010020">#REF!</definedName>
    <definedName name="PSTATS010021">#REF!</definedName>
    <definedName name="PSTATS010022">#REF!</definedName>
    <definedName name="PT_Duong" localSheetId="0">#REF!</definedName>
    <definedName name="PT_Duong">#REF!</definedName>
    <definedName name="ptdg" localSheetId="0">#REF!</definedName>
    <definedName name="ptdg">#REF!</definedName>
    <definedName name="PTDG_cau" localSheetId="0">#REF!</definedName>
    <definedName name="PTDG_cau">#REF!</definedName>
    <definedName name="ptdg_cong" localSheetId="0">#REF!</definedName>
    <definedName name="ptdg_cong">#REF!</definedName>
    <definedName name="ptdg_duong" localSheetId="0">#REF!</definedName>
    <definedName name="ptdg_duong">#REF!</definedName>
    <definedName name="Ptroller">#REF!</definedName>
    <definedName name="Pugmill">#REF!</definedName>
    <definedName name="PUMP">'[17]Cost of O &amp; O'!$F$27</definedName>
    <definedName name="purchase1" localSheetId="0">#REF!</definedName>
    <definedName name="purchase1">#REF!</definedName>
    <definedName name="purchase2" localSheetId="0">#REF!</definedName>
    <definedName name="purchase2">#REF!</definedName>
    <definedName name="pvcpipe100">#REF!</definedName>
    <definedName name="pvcpipe150">#REF!</definedName>
    <definedName name="pvcpipe50">#REF!</definedName>
    <definedName name="PWC">#REF!</definedName>
    <definedName name="PWHT" localSheetId="0">#REF!</definedName>
    <definedName name="PWHT">#REF!</definedName>
    <definedName name="Q" localSheetId="0">{#N/A,#N/A,FALSE,"A"}</definedName>
    <definedName name="Q">{#N/A,#N/A,FALSE,"A"}</definedName>
    <definedName name="q2h1results" localSheetId="0" hidden="1">[171]Turnover!#REF!</definedName>
    <definedName name="q2h1results" hidden="1">[171]Turnover!#REF!</definedName>
    <definedName name="QAMT86106">#N/A</definedName>
    <definedName name="qap" hidden="1">{"'Typical Costs Estimates'!$C$158:$H$161"}</definedName>
    <definedName name="QD">[172]LLEGADA!#REF!</definedName>
    <definedName name="QDC">[172]LLEGADA!#REF!</definedName>
    <definedName name="qdi">[172]LLEGADA!#REF!</definedName>
    <definedName name="QMD">[172]LLEGADA!#REF!</definedName>
    <definedName name="QMH">[172]LLEGADA!#REF!</definedName>
    <definedName name="QMIN">[172]LLEGADA!#REF!</definedName>
    <definedName name="QPH">[172]LLEGADA!#REF!</definedName>
    <definedName name="QQ" hidden="1">{"form-D1",#N/A,FALSE,"FORM-D1";"form-D1_amt",#N/A,FALSE,"FORM-D1"}</definedName>
    <definedName name="qqq">#N/A</definedName>
    <definedName name="QQQQ" hidden="1">{"form-D1",#N/A,FALSE,"FORM-D1";"form-D1_amt",#N/A,FALSE,"FORM-D1"}</definedName>
    <definedName name="Qr">#REF!</definedName>
    <definedName name="QRABOH">#N/A</definedName>
    <definedName name="QRAEOH">#N/A</definedName>
    <definedName name="qt">[173]D.Partida!$B$5</definedName>
    <definedName name="qtdm" localSheetId="0">#REF!</definedName>
    <definedName name="qtdm">#REF!</definedName>
    <definedName name="qw">#REF!</definedName>
    <definedName name="qwer">NA()</definedName>
    <definedName name="R_">[150]Analy!#REF!</definedName>
    <definedName name="R_EK_WARE">[124]mbr!#REF!</definedName>
    <definedName name="R_Factor" localSheetId="0">#REF!</definedName>
    <definedName name="R_Factor">#REF!</definedName>
    <definedName name="ra">#REF!</definedName>
    <definedName name="raaa" hidden="1">{"'Sheet1'!$A$4386:$N$4591"}</definedName>
    <definedName name="RaftD">#REF!</definedName>
    <definedName name="RaftSlbThk">#REF!</definedName>
    <definedName name="railway" hidden="1">{"'Sheet1'!$A$4386:$N$4591"}</definedName>
    <definedName name="Raj" hidden="1">{"'Sheet1'!$A$4386:$N$4591"}</definedName>
    <definedName name="rakesh">#REF!</definedName>
    <definedName name="rate">'[174]Japan Reco'!$G$2</definedName>
    <definedName name="RATE___0">#REF!</definedName>
    <definedName name="rate_1">NA()</definedName>
    <definedName name="rate_18">NA()</definedName>
    <definedName name="rate_3">NA()</definedName>
    <definedName name="Rate_a_CuttingTree_300_1800">#REF!</definedName>
    <definedName name="Rate_b_CuttingTree_above1800">#REF!</definedName>
    <definedName name="Rate_BM_excluding">#REF!</definedName>
    <definedName name="Rate_BM_including">#REF!</definedName>
    <definedName name="Rate_Clearing_grubbing">#REF!</definedName>
    <definedName name="Rate_Disposal">#REF!</definedName>
    <definedName name="Rate_Earthexcavation_indrains_HS">#REF!</definedName>
    <definedName name="Rate_Earthexcavation_infounation_ORWB">#REF!</definedName>
    <definedName name="Rate_Earthexcavation_infoundation_HS">#REF!</definedName>
    <definedName name="Rate_Earthfilling_surplussoil">#REF!</definedName>
    <definedName name="Rate_Embankment_availableearth">#REF!</definedName>
    <definedName name="Rate_Embankment_newearth">#REF!</definedName>
    <definedName name="Rate_LBM_excluding">#REF!</definedName>
    <definedName name="Rate_LBM_including">#REF!</definedName>
    <definedName name="Rate_MSS_excluding">#REF!</definedName>
    <definedName name="Rate_MSS_including">#REF!</definedName>
    <definedName name="Rate_Primercoat_excluding">#REF!</definedName>
    <definedName name="Rate_Primercoat_including">#REF!</definedName>
    <definedName name="Rate_Profilecorrective_excluding">#REF!</definedName>
    <definedName name="Rate_Profilecorrective_including">#REF!</definedName>
    <definedName name="Rate_Repairpothole_including">#REF!</definedName>
    <definedName name="Rate_Repairpotholes_exluding">#REF!</definedName>
    <definedName name="Rate_Sandfilling">#REF!</definedName>
    <definedName name="Rate_SDBC_excluding">#REF!</definedName>
    <definedName name="Rate_SDBC_including">#REF!</definedName>
    <definedName name="Rate_Subbase">#REF!</definedName>
    <definedName name="Rate_Tackcoat_granular_including">#REF!</definedName>
    <definedName name="Rate_Tackcoat_granularbase_excluding">#REF!</definedName>
    <definedName name="Rate_Tackcoat_topsurface_excluding">#REF!</definedName>
    <definedName name="Rate_Tackcoat_topsurface_including">#REF!</definedName>
    <definedName name="Rate_WMM">#REF!</definedName>
    <definedName name="rate0">[175]SUMMARY!$A$3:$E$1159</definedName>
    <definedName name="rate1">NA()</definedName>
    <definedName name="rate1_1">NA()</definedName>
    <definedName name="rate1_18">NA()</definedName>
    <definedName name="rate1_3">NA()</definedName>
    <definedName name="RATES" localSheetId="0">#REF!</definedName>
    <definedName name="RATES">#REF!</definedName>
    <definedName name="RATEST">#REF!</definedName>
    <definedName name="RATIO" localSheetId="0">[51]BAL.SHEET!#REF!</definedName>
    <definedName name="RATIO">[51]BAL.SHEET!#REF!</definedName>
    <definedName name="Ratio_API_GMAO">#REF!</definedName>
    <definedName name="Ratio_API_Sup">#REF!</definedName>
    <definedName name="Ratio_chantier\BàB_MCR">#REF!</definedName>
    <definedName name="Ratio_chantier\MCC">#REF!</definedName>
    <definedName name="ravi">#REF!</definedName>
    <definedName name="raw_mat" localSheetId="0">#REF!</definedName>
    <definedName name="raw_mat">#REF!</definedName>
    <definedName name="RC_RACKS">#REF!</definedName>
    <definedName name="RC_WORKS">#REF!</definedName>
    <definedName name="RCC_BEAMS">#REF!</definedName>
    <definedName name="RCC_CHAJJA">#REF!</definedName>
    <definedName name="RCC_COLUMNS">#REF!</definedName>
    <definedName name="RCC_FOOTINGS">#REF!</definedName>
    <definedName name="RCC_FOR_LINELS">#REF!</definedName>
    <definedName name="RCCFOR_ROOFSLAB">#REF!</definedName>
    <definedName name="RCCM35">#REF!</definedName>
    <definedName name="RCCpipe300">'[176]LOCAL RATES'!#REF!</definedName>
    <definedName name="RCCpipe600">'[176]LOCAL RATES'!#REF!</definedName>
    <definedName name="rdc">#REF!</definedName>
    <definedName name="re">[177]Sheet1!$A$3:$H$22</definedName>
    <definedName name="RecCurrent" localSheetId="0">#REF!</definedName>
    <definedName name="RecCurrent">#REF!</definedName>
    <definedName name="RECH_FAE_FW">#REF!</definedName>
    <definedName name="RECH_FAE_FWP">#REF!</definedName>
    <definedName name="RECH_FAE_HW">#REF!</definedName>
    <definedName name="RECH_FAE_HWP">#REF!</definedName>
    <definedName name="RECH_FAE_TXT">#REF!</definedName>
    <definedName name="RECH_GEL_FW">#REF!</definedName>
    <definedName name="RECH_GEL_FWP">#REF!</definedName>
    <definedName name="RECH_GEL_HW">#REF!</definedName>
    <definedName name="RECH_GEL_HWP">#REF!</definedName>
    <definedName name="RECH_GEL_TXT">#REF!</definedName>
    <definedName name="RECH_UEB_FW">#REF!</definedName>
    <definedName name="RECH_UEB_FWP">#REF!</definedName>
    <definedName name="RECH_UEB_HW">#REF!</definedName>
    <definedName name="RECH_UEB_HWP">#REF!</definedName>
    <definedName name="RECH_UEB_TXT">#REF!</definedName>
    <definedName name="_xlnm.Recorder">#REF!</definedName>
    <definedName name="RecPY4_Sel1" localSheetId="0">#REF!</definedName>
    <definedName name="RecPY4_Sel1">#REF!</definedName>
    <definedName name="RecRollFWD" localSheetId="0">#REF!</definedName>
    <definedName name="RecRollFWD">#REF!</definedName>
    <definedName name="RED_RIVER_BRIDGE__THANH_TRI_BRIDGE__CONSTRUCTION_PROJECT" localSheetId="0">#REF!</definedName>
    <definedName name="RED_RIVER_BRIDGE__THANH_TRI_BRIDGE__CONSTRUCTION_PROJECT">#REF!</definedName>
    <definedName name="Ref_1" localSheetId="0">#REF!</definedName>
    <definedName name="Ref_1">#REF!</definedName>
    <definedName name="Ref_2" localSheetId="0">#REF!</definedName>
    <definedName name="Ref_2">#REF!</definedName>
    <definedName name="REINFORCEMENT">#REF!</definedName>
    <definedName name="rel">#REF!</definedName>
    <definedName name="RENT" localSheetId="0">#REF!</definedName>
    <definedName name="RENT">#REF!</definedName>
    <definedName name="REO" localSheetId="0">#REF!</definedName>
    <definedName name="REO">#REF!</definedName>
    <definedName name="Réseau">#REF!</definedName>
    <definedName name="Residual_difference" localSheetId="0">#REF!</definedName>
    <definedName name="Residual_difference">#REF!</definedName>
    <definedName name="restated1199" localSheetId="0" hidden="1">{#N/A,#N/A,FALSE,"A"}</definedName>
    <definedName name="restated1199" hidden="1">{#N/A,#N/A,FALSE,"A"}</definedName>
    <definedName name="results" localSheetId="0">[96]unitq3!#REF!</definedName>
    <definedName name="results">[96]unitq3!#REF!</definedName>
    <definedName name="Return_on_sales" localSheetId="0">'[87]BSC-FES'!#REF!</definedName>
    <definedName name="Return_on_sales">'[87]BSC-FES'!#REF!</definedName>
    <definedName name="REV" localSheetId="0">#REF!</definedName>
    <definedName name="REV">#REF!</definedName>
    <definedName name="REVCOST" localSheetId="0">#REF!</definedName>
    <definedName name="REVCOST">#REF!</definedName>
    <definedName name="revenue" localSheetId="0">#REF!</definedName>
    <definedName name="revenue">#REF!</definedName>
    <definedName name="REVSTATUS">NA()</definedName>
    <definedName name="revstatuspage1">NA()</definedName>
    <definedName name="revstatuspage2">NA()</definedName>
    <definedName name="rg" hidden="1">{#N/A,#N/A,FALSE,"Quantum Optima Details"}</definedName>
    <definedName name="ric">#REF!</definedName>
    <definedName name="RIDGE" localSheetId="0">#REF!</definedName>
    <definedName name="RIDGE">#REF!</definedName>
    <definedName name="rig">#REF!</definedName>
    <definedName name="RIP">#REF!</definedName>
    <definedName name="RIS">#REF!</definedName>
    <definedName name="RISIKO">#REF!</definedName>
    <definedName name="RISIKOTEXT">#REF!</definedName>
    <definedName name="RISK_VORS_AKT">#REF!</definedName>
    <definedName name="RISK_VORS_DLTA">#REF!</definedName>
    <definedName name="RISK_VORS_ERST">#REF!</definedName>
    <definedName name="RISK_VORS_LETZ">#REF!</definedName>
    <definedName name="RISK_VORS_ST1">#REF!</definedName>
    <definedName name="RIVER">#REF!</definedName>
    <definedName name="RMARK">#REF!</definedName>
    <definedName name="RMIN">#N/A</definedName>
    <definedName name="RMREOH">#N/A</definedName>
    <definedName name="RMRNOT">#N/A</definedName>
    <definedName name="RNDBOH">#N/A</definedName>
    <definedName name="RNDEOH">#N/A</definedName>
    <definedName name="ROADWORKS">'[80]BOQ Distribution'!$A$5:$G$24</definedName>
    <definedName name="robot">#REF!</definedName>
    <definedName name="ROCE" localSheetId="0">#REF!</definedName>
    <definedName name="ROCE">#REF!</definedName>
    <definedName name="ROCE1" localSheetId="0">#REF!</definedName>
    <definedName name="ROCE1">#REF!</definedName>
    <definedName name="ROCK">#REF!</definedName>
    <definedName name="rockk">[116]Analysis!#REF!</definedName>
    <definedName name="Rodbinder">#REF!</definedName>
    <definedName name="roe" localSheetId="0">#REF!</definedName>
    <definedName name="roe">#REF!</definedName>
    <definedName name="RokSpl">#REF!</definedName>
    <definedName name="ROLL">#REF!</definedName>
    <definedName name="roller">#REF!</definedName>
    <definedName name="ROLLFCCASHFLOW">NA()</definedName>
    <definedName name="ROLLFCWKGS">NA()</definedName>
    <definedName name="ROLLGFC">NA()</definedName>
    <definedName name="ROOF">#REF!</definedName>
    <definedName name="ROPLAS" localSheetId="0">#REF!</definedName>
    <definedName name="ROPLAS">#REF!</definedName>
    <definedName name="ROS" localSheetId="0" hidden="1">{"Groupings",#N/A,TRUE,"GROUP_99 ";"Groupings-Comparitive",#N/A,TRUE,"GROUP_99 "}</definedName>
    <definedName name="ROS" hidden="1">{"Groupings",#N/A,TRUE,"GROUP_99 ";"Groupings-Comparitive",#N/A,TRUE,"GROUP_99 "}</definedName>
    <definedName name="rosid">#REF!</definedName>
    <definedName name="ROTA">#REF!</definedName>
    <definedName name="ROTARY">'[17]Cost of O &amp; O'!$F$28</definedName>
    <definedName name="roughstone">#REF!</definedName>
    <definedName name="ROYALTY">#REF!</definedName>
    <definedName name="RR">#REF!</definedName>
    <definedName name="rrcost">'[119]07'!#REF!</definedName>
    <definedName name="RRstones">#REF!</definedName>
    <definedName name="RSAND">#REF!</definedName>
    <definedName name="RTIN">#N/A</definedName>
    <definedName name="RUB">#REF!</definedName>
    <definedName name="RUBBLE">#REF!</definedName>
    <definedName name="RUBLE">#REF!</definedName>
    <definedName name="RUECKST_AKT">#REF!</definedName>
    <definedName name="RUECKST_DLTA">#REF!</definedName>
    <definedName name="RUECKST_ERST">#REF!</definedName>
    <definedName name="RUECKST_LETZ">#REF!</definedName>
    <definedName name="RUECKST_ST1">#REF!</definedName>
    <definedName name="Rup" localSheetId="0">#REF!</definedName>
    <definedName name="Rup">#REF!</definedName>
    <definedName name="RUPEE">#REF!</definedName>
    <definedName name="s" localSheetId="0" hidden="1">{#N/A,#N/A,FALSE,"A"}</definedName>
    <definedName name="s" hidden="1">{#N/A,#N/A,FALSE,"A"}</definedName>
    <definedName name="S_5" localSheetId="0">#REF!</definedName>
    <definedName name="S_5">#REF!</definedName>
    <definedName name="S_S_Name">NA()</definedName>
    <definedName name="S_T_Q_E_MI">NA()</definedName>
    <definedName name="S12T13">#REF!</definedName>
    <definedName name="S19T13">#REF!</definedName>
    <definedName name="sa_Local_Currency" localSheetId="0">#REF!</definedName>
    <definedName name="sa_Local_Currency">#REF!</definedName>
    <definedName name="sajid">#REF!</definedName>
    <definedName name="SALARIES" localSheetId="0">#REF!</definedName>
    <definedName name="SALARIES">#REF!</definedName>
    <definedName name="salballies">#REF!</definedName>
    <definedName name="SALE">#N/A</definedName>
    <definedName name="SALEBOH">#N/A</definedName>
    <definedName name="SALEEOH">#N/A</definedName>
    <definedName name="sales">NA()</definedName>
    <definedName name="sales_1">NA()</definedName>
    <definedName name="sales_18">NA()</definedName>
    <definedName name="sales_3">NA()</definedName>
    <definedName name="Sales_Q3" hidden="1">{#N/A,#N/A,FALSE,"Quantum Optima Details"}</definedName>
    <definedName name="salsum" localSheetId="0">#REF!</definedName>
    <definedName name="salsum">#REF!</definedName>
    <definedName name="salsun" localSheetId="0">#REF!</definedName>
    <definedName name="salsun">#REF!</definedName>
    <definedName name="saltech" localSheetId="0">#REF!</definedName>
    <definedName name="saltech">#REF!</definedName>
    <definedName name="SAMBOH">#N/A</definedName>
    <definedName name="same">NA()</definedName>
    <definedName name="same_18">NA()</definedName>
    <definedName name="same_3">NA()</definedName>
    <definedName name="SAMEOH">#N/A</definedName>
    <definedName name="SANC" localSheetId="0">[29]F!#REF!</definedName>
    <definedName name="SANC">[29]F!#REF!</definedName>
    <definedName name="Sanction_DL">#REF!</definedName>
    <definedName name="SAND">#REF!</definedName>
    <definedName name="Sand_124">#REF!</definedName>
    <definedName name="Sand_Rate">#REF!</definedName>
    <definedName name="sand1">#REF!</definedName>
    <definedName name="sand124">[23]Analysis!$D$435</definedName>
    <definedName name="SANDA">[56]ANAL!$E$17</definedName>
    <definedName name="SANDB">#REF!</definedName>
    <definedName name="sandd">#REF!</definedName>
    <definedName name="SANDR">#REF!</definedName>
    <definedName name="Sanitary">#REF!</definedName>
    <definedName name="sarita">NA()</definedName>
    <definedName name="SAS" localSheetId="0" hidden="1">#REF!</definedName>
    <definedName name="SAS" hidden="1">#REF!</definedName>
    <definedName name="satu" localSheetId="0">#REF!</definedName>
    <definedName name="satu">#REF!</definedName>
    <definedName name="SaveNewFile">#N/A</definedName>
    <definedName name="sbf">#REF!</definedName>
    <definedName name="sbl">#REF!</definedName>
    <definedName name="SBU">#REF!</definedName>
    <definedName name="SC">[150]Analy!#REF!</definedName>
    <definedName name="sccc" localSheetId="0">#REF!</definedName>
    <definedName name="sccc">#REF!</definedName>
    <definedName name="sch">VLOOKUP(#REF!,#REF!,2,FALSE)</definedName>
    <definedName name="sch_13141516" localSheetId="0">#REF!</definedName>
    <definedName name="sch_13141516">#REF!</definedName>
    <definedName name="Sch_191" localSheetId="0">#REF!</definedName>
    <definedName name="Sch_191">#REF!</definedName>
    <definedName name="sch_192" localSheetId="0">#REF!</definedName>
    <definedName name="sch_192">#REF!</definedName>
    <definedName name="sch_193" localSheetId="0">#REF!</definedName>
    <definedName name="sch_193">#REF!</definedName>
    <definedName name="sch_194" localSheetId="0">#REF!</definedName>
    <definedName name="sch_194">#REF!</definedName>
    <definedName name="sch_195" localSheetId="0">#REF!</definedName>
    <definedName name="sch_195">#REF!</definedName>
    <definedName name="sch_196" localSheetId="0">#REF!</definedName>
    <definedName name="sch_196">#REF!</definedName>
    <definedName name="Sch_1a" localSheetId="0">#REF!</definedName>
    <definedName name="Sch_1a">#REF!</definedName>
    <definedName name="sch_2" localSheetId="0">#REF!</definedName>
    <definedName name="sch_2">#REF!</definedName>
    <definedName name="Sch_61" localSheetId="0">#REF!</definedName>
    <definedName name="Sch_61">#REF!</definedName>
    <definedName name="Sch_62" localSheetId="0">#REF!</definedName>
    <definedName name="Sch_62">#REF!</definedName>
    <definedName name="sch_63" localSheetId="0">#REF!</definedName>
    <definedName name="sch_63">#REF!</definedName>
    <definedName name="SCH1_3" localSheetId="0">#REF!</definedName>
    <definedName name="SCH1_3">#REF!</definedName>
    <definedName name="SCH1_TO_3" localSheetId="0">[50]tb!#REF!</definedName>
    <definedName name="SCH1_TO_3">[50]tb!#REF!</definedName>
    <definedName name="sch11f" localSheetId="0">#REF!</definedName>
    <definedName name="sch11f">#REF!</definedName>
    <definedName name="sch12f" localSheetId="0">#REF!</definedName>
    <definedName name="sch12f">#REF!</definedName>
    <definedName name="sch13f" localSheetId="0">#REF!</definedName>
    <definedName name="sch13f">#REF!</definedName>
    <definedName name="SCH4_5" localSheetId="0">#REF!</definedName>
    <definedName name="SCH4_5">#REF!</definedName>
    <definedName name="SCH4_T0_5" localSheetId="0">[50]tb!#REF!</definedName>
    <definedName name="SCH4_T0_5">[50]tb!#REF!</definedName>
    <definedName name="sch6A" localSheetId="0">#REF!</definedName>
    <definedName name="sch6A">#REF!</definedName>
    <definedName name="SCHDBS1" localSheetId="0">#REF!</definedName>
    <definedName name="SCHDBS1">#REF!</definedName>
    <definedName name="SCHDBS2" localSheetId="0">#REF!</definedName>
    <definedName name="SCHDBS2">#REF!</definedName>
    <definedName name="SCHDBS3" localSheetId="0">#REF!</definedName>
    <definedName name="SCHDBS3">#REF!</definedName>
    <definedName name="Sched_Pay">#REF!</definedName>
    <definedName name="Scheduled_Extra_Payments">#REF!</definedName>
    <definedName name="Scheduled_Interest_Rate">#REF!</definedName>
    <definedName name="Scheduled_Monthly_Payment">#REF!</definedName>
    <definedName name="SCIENCE">NA()</definedName>
    <definedName name="SCON">#REF!</definedName>
    <definedName name="SCRAP">#REF!</definedName>
    <definedName name="scraper">#REF!</definedName>
    <definedName name="SCRBOH">#N/A</definedName>
    <definedName name="SCREOH">#N/A</definedName>
    <definedName name="SD" localSheetId="0" hidden="1">{#N/A,#N/A,FALSE,"A"}</definedName>
    <definedName name="SD" hidden="1">{#N/A,#N/A,FALSE,"A"}</definedName>
    <definedName name="Sdate">#REF!</definedName>
    <definedName name="sdf">#REF!</definedName>
    <definedName name="SDGGS">'[144]Listing Design 1'!#REF!</definedName>
    <definedName name="SECH5A">'[178]CA_and_CL_2002_proj_opn(2001-0)'!#REF!</definedName>
    <definedName name="SECTION">#REF!</definedName>
    <definedName name="SEGMENT">#REF!</definedName>
    <definedName name="Segment_BS" localSheetId="0">[179]BS!#REF!</definedName>
    <definedName name="Segment_BS">[179]BS!#REF!</definedName>
    <definedName name="SEMIIN">#N/A</definedName>
    <definedName name="senserpaver">#REF!</definedName>
    <definedName name="SEPTIC_TANK">#REF!</definedName>
    <definedName name="SEPTIC_TANL">#REF!</definedName>
    <definedName name="Servicingsummary">[180]proposallinked!#REF!</definedName>
    <definedName name="SEZS">#REF!</definedName>
    <definedName name="sfgsdfg" hidden="1">{"Datos",#N/A,TRUE,"Datos"}</definedName>
    <definedName name="sfsfsdf">#REF!</definedName>
    <definedName name="SGF">#REF!</definedName>
    <definedName name="sgfsdg" hidden="1">{"Datos",#N/A,TRUE,"Datos"}</definedName>
    <definedName name="sh" hidden="1">{"'Bill No. 7'!$A$1:$G$32"}</definedName>
    <definedName name="Sh_bottom">'[25]LOCAL RATES'!$J$71</definedName>
    <definedName name="SHABAD_FLOOR">#REF!</definedName>
    <definedName name="shaeff">'[17]Cost of O &amp; O'!$F$42</definedName>
    <definedName name="shailesh">#REF!</definedName>
    <definedName name="sharada">185</definedName>
    <definedName name="Sheet1" localSheetId="0">#REF!</definedName>
    <definedName name="Sheet1">#REF!</definedName>
    <definedName name="SHM">#REF!</definedName>
    <definedName name="sho" localSheetId="0">#REF!</definedName>
    <definedName name="sho">#REF!</definedName>
    <definedName name="SHOT">'[17]Cost of O &amp; O'!$F$35</definedName>
    <definedName name="Shoulder">#REF!</definedName>
    <definedName name="SHOV">#REF!</definedName>
    <definedName name="Shuttering">#REF!</definedName>
    <definedName name="shutteringtimber">#REF!</definedName>
    <definedName name="sib" hidden="1">{#N/A,#N/A,FALSE,"Quantum Optima Details"}</definedName>
    <definedName name="sibas" hidden="1">{#N/A,#N/A,FALSE,"Quantum Optima Details"}</definedName>
    <definedName name="SICHDAT">#REF!</definedName>
    <definedName name="SINKP">#REF!</definedName>
    <definedName name="SIROPLAST" localSheetId="0">#REF!</definedName>
    <definedName name="SIROPLAST">#REF!</definedName>
    <definedName name="skilldresser">#REF!</definedName>
    <definedName name="skilled">#REF!</definedName>
    <definedName name="skilledmazdoor">#REF!</definedName>
    <definedName name="skillmazdoor">#REF!</definedName>
    <definedName name="SKYLIGHT_ROOF">#REF!</definedName>
    <definedName name="slab_p" hidden="1">{"form-D1",#N/A,FALSE,"FORM-D1";"form-D1_amt",#N/A,FALSE,"FORM-D1"}</definedName>
    <definedName name="SlabD">#REF!</definedName>
    <definedName name="SLC">#REF!</definedName>
    <definedName name="SLIPFORM">'[116]Cost of O &amp; O'!#REF!</definedName>
    <definedName name="SLOPE">#REF!</definedName>
    <definedName name="SLURRY">#REF!</definedName>
    <definedName name="SMAZ">#REF!</definedName>
    <definedName name="SMIST">#REF!</definedName>
    <definedName name="smoot">#REF!</definedName>
    <definedName name="SMOOTH">#REF!</definedName>
    <definedName name="socgen">#REF!</definedName>
    <definedName name="soh">0%</definedName>
    <definedName name="SONBOH">#N/A</definedName>
    <definedName name="SONEOH">#N/A</definedName>
    <definedName name="SONST1">#REF!</definedName>
    <definedName name="SONST1_PRZ">#REF!</definedName>
    <definedName name="SONST2">#REF!</definedName>
    <definedName name="SONST2_PRZ">#REF!</definedName>
    <definedName name="sor" localSheetId="0">#REF!</definedName>
    <definedName name="sor">#REF!</definedName>
    <definedName name="SORT" localSheetId="0">#REF!</definedName>
    <definedName name="SORT">#REF!</definedName>
    <definedName name="sp">4%</definedName>
    <definedName name="Spalls">#REF!</definedName>
    <definedName name="SPARE_PART__Essential">#REF!</definedName>
    <definedName name="SPAVER">'[54]Cost of O &amp; O'!$F$21</definedName>
    <definedName name="SPEC" localSheetId="0">#REF!</definedName>
    <definedName name="SPEC">#REF!</definedName>
    <definedName name="SPECIAL_TOOL">#REF!</definedName>
    <definedName name="SPECSUMMARY" localSheetId="0">#REF!</definedName>
    <definedName name="SPECSUMMARY">#REF!</definedName>
    <definedName name="SPINK">#REF!</definedName>
    <definedName name="Sprache">1</definedName>
    <definedName name="sprayer">#REF!</definedName>
    <definedName name="SPRINK">'[17]Cost of O &amp; O'!$F$23</definedName>
    <definedName name="SPTNP">[19]TABLES!$E$4:$F$57</definedName>
    <definedName name="SROLL">#REF!</definedName>
    <definedName name="SS" localSheetId="0" hidden="1">{#N/A,#N/A,FALSE,"A"}</definedName>
    <definedName name="SS" hidden="1">{#N/A,#N/A,FALSE,"A"}</definedName>
    <definedName name="SS400_401">NA()</definedName>
    <definedName name="ss401_404">NA()</definedName>
    <definedName name="ss405_408">NA()</definedName>
    <definedName name="SS421_422">NA()</definedName>
    <definedName name="ss421_424">NA()</definedName>
    <definedName name="ssdcdcvv">#REF!</definedName>
    <definedName name="SSDSD" localSheetId="0">#REF!</definedName>
    <definedName name="SSDSD">#REF!</definedName>
    <definedName name="ssfsd">[16]Analysis!$D$311</definedName>
    <definedName name="SSLCH">#REF!</definedName>
    <definedName name="Ssm">'[135]LOCAL RATES'!$H$38</definedName>
    <definedName name="SSM_ABOVE_GL">#REF!</definedName>
    <definedName name="SSM_BELOW_GL">#REF!</definedName>
    <definedName name="sss" localSheetId="0">#REF!</definedName>
    <definedName name="sss">#REF!</definedName>
    <definedName name="ssss">'[127]NOA Data'!$AN$4</definedName>
    <definedName name="ssssss" localSheetId="0" hidden="1">#REF!</definedName>
    <definedName name="ssssss" hidden="1">#REF!</definedName>
    <definedName name="ssssssssssssssss" localSheetId="0" hidden="1">#REF!</definedName>
    <definedName name="ssssssssssssssss" hidden="1">#REF!</definedName>
    <definedName name="SSTR" localSheetId="0">#REF!</definedName>
    <definedName name="SSTR">#REF!</definedName>
    <definedName name="ssw" localSheetId="0" hidden="1">{#N/A,#N/A,FALSE,"A"}</definedName>
    <definedName name="ssw" hidden="1">{#N/A,#N/A,FALSE,"A"}</definedName>
    <definedName name="ST" localSheetId="0">#REF!</definedName>
    <definedName name="ST">#REF!</definedName>
    <definedName name="staff_sal">#REF!</definedName>
    <definedName name="Staircase">#REF!</definedName>
    <definedName name="Staircase2">#REF!</definedName>
    <definedName name="stanchion">[57]BOQ!$B$7:$B$24,[57]BOQ!$B$36:$B$39,[57]BOQ!$B$44:$B$45</definedName>
    <definedName name="STAND_PER">#REF!</definedName>
    <definedName name="Start_1" localSheetId="0">#REF!</definedName>
    <definedName name="Start_1">#REF!</definedName>
    <definedName name="Start_10" localSheetId="0">#REF!</definedName>
    <definedName name="Start_10">#REF!</definedName>
    <definedName name="Start_11" localSheetId="0">#REF!</definedName>
    <definedName name="Start_11">#REF!</definedName>
    <definedName name="Start_12" localSheetId="0">#REF!</definedName>
    <definedName name="Start_12">#REF!</definedName>
    <definedName name="Start_13" localSheetId="0">#REF!</definedName>
    <definedName name="Start_13">#REF!</definedName>
    <definedName name="Start_2" localSheetId="0">#REF!</definedName>
    <definedName name="Start_2">#REF!</definedName>
    <definedName name="Start_3" localSheetId="0">#REF!</definedName>
    <definedName name="Start_3">#REF!</definedName>
    <definedName name="Start_4" localSheetId="0">#REF!</definedName>
    <definedName name="Start_4">#REF!</definedName>
    <definedName name="Start_5" localSheetId="0">#REF!</definedName>
    <definedName name="Start_5">#REF!</definedName>
    <definedName name="Start_6" localSheetId="0">#REF!</definedName>
    <definedName name="Start_6">#REF!</definedName>
    <definedName name="Start_7" localSheetId="0">#REF!</definedName>
    <definedName name="Start_7">#REF!</definedName>
    <definedName name="Start_8" localSheetId="0">#REF!</definedName>
    <definedName name="Start_8">#REF!</definedName>
    <definedName name="Start_9" localSheetId="0">#REF!</definedName>
    <definedName name="Start_9">#REF!</definedName>
    <definedName name="Statement">#REF!</definedName>
    <definedName name="STATEMENT_OF_FUND_REQUIREMENT__Rs._in_crores">#REF!</definedName>
    <definedName name="staticpaver">#REF!</definedName>
    <definedName name="STD">NA()</definedName>
    <definedName name="STD_LE_AKT">#REF!</definedName>
    <definedName name="STD_LE_ERST">#REF!</definedName>
    <definedName name="STD_MO_AKT">#REF!</definedName>
    <definedName name="STD_MO_ERST">#REF!</definedName>
    <definedName name="STD_TB_AKT">#REF!</definedName>
    <definedName name="STD_TB_ERST">#REF!</definedName>
    <definedName name="ste">#REF!</definedName>
    <definedName name="STEEL">#REF!</definedName>
    <definedName name="STEEL_WINDOW">#REF!</definedName>
    <definedName name="steelbars">#REF!</definedName>
    <definedName name="steelrod">#REF!</definedName>
    <definedName name="steelstrands">#REF!</definedName>
    <definedName name="steelwire">#REF!</definedName>
    <definedName name="steelwires">#REF!</definedName>
    <definedName name="Step">[112]DCFValuation!$C$140</definedName>
    <definedName name="STEX" localSheetId="0">#REF!</definedName>
    <definedName name="STEX">#REF!</definedName>
    <definedName name="STEX1" localSheetId="0">#REF!</definedName>
    <definedName name="STEX1">#REF!</definedName>
    <definedName name="stex2" localSheetId="0">#REF!</definedName>
    <definedName name="stex2">#REF!</definedName>
    <definedName name="stfcost" localSheetId="0">#REF!</definedName>
    <definedName name="stfcost">#REF!</definedName>
    <definedName name="stfesh" localSheetId="0">#REF!</definedName>
    <definedName name="stfesh">#REF!</definedName>
    <definedName name="Stg_Sub">#REF!</definedName>
    <definedName name="stg_sub_cul">'[25]LOCAL RATES'!$J$68</definedName>
    <definedName name="Stg_Super">#REF!</definedName>
    <definedName name="STK" localSheetId="0">#REF!</definedName>
    <definedName name="STK">#REF!</definedName>
    <definedName name="Stockyard_Stock___Tractor_Nos" localSheetId="0">'[87]BSC-FES'!#REF!</definedName>
    <definedName name="Stockyard_Stock___Tractor_Nos">'[87]BSC-FES'!#REF!</definedName>
    <definedName name="stonebreaker">#REF!</definedName>
    <definedName name="strands">#REF!</definedName>
    <definedName name="Streitwert">[181]Rechtsrisikoanalyse!#REF!</definedName>
    <definedName name="StrID">#REF!</definedName>
    <definedName name="structuralsteel">#REF!</definedName>
    <definedName name="structure">[69]CLAY!#REF!</definedName>
    <definedName name="structure_18">NA()</definedName>
    <definedName name="structure_3">NA()</definedName>
    <definedName name="STS">#REF!</definedName>
    <definedName name="STSJ">#REF!</definedName>
    <definedName name="STU">#REF!</definedName>
    <definedName name="STUNDENSATZ">#REF!</definedName>
    <definedName name="STUNDENSATZ_DB">#REF!</definedName>
    <definedName name="Subgrade">#REF!</definedName>
    <definedName name="Subject">#REF!</definedName>
    <definedName name="SUBS" localSheetId="0">#REF!</definedName>
    <definedName name="SUBS">#REF!</definedName>
    <definedName name="Subsidaries" localSheetId="0">#REF!</definedName>
    <definedName name="Subsidaries">#REF!</definedName>
    <definedName name="subsidary_number">'[102]NOA Data'!$AM$4</definedName>
    <definedName name="SUBSTN_LST">NA()</definedName>
    <definedName name="SUJIT">#REF!</definedName>
    <definedName name="sumana">#REF!</definedName>
    <definedName name="summ" localSheetId="0">#REF!</definedName>
    <definedName name="summ">#REF!</definedName>
    <definedName name="Summ2" localSheetId="0">#REF!</definedName>
    <definedName name="Summ2">#REF!</definedName>
    <definedName name="Summarised">#REF!</definedName>
    <definedName name="summarrised">#REF!</definedName>
    <definedName name="SUMMARY" localSheetId="0">#REF!</definedName>
    <definedName name="SUMMARY">#REF!</definedName>
    <definedName name="SUMMARY_1">NA()</definedName>
    <definedName name="SUMMARY_18">NA()</definedName>
    <definedName name="SUMMARY_3">NA()</definedName>
    <definedName name="SUMMARY_OTHER_EXPS">NA()</definedName>
    <definedName name="SUMMARYR">NA()</definedName>
    <definedName name="SUMMSTRATEGY" localSheetId="0">[182]summarry0809!#REF!</definedName>
    <definedName name="SUMMSTRATEGY">[182]summarry0809!#REF!</definedName>
    <definedName name="sump">#REF!</definedName>
    <definedName name="SUMP_TANK">#REF!</definedName>
    <definedName name="sumtotal">#REF!</definedName>
    <definedName name="SUNKENPRN_PLASTERING">#REF!</definedName>
    <definedName name="SUPER">#REF!</definedName>
    <definedName name="supply">NA()</definedName>
    <definedName name="Swaraj" localSheetId="0">#REF!</definedName>
    <definedName name="Swaraj">#REF!</definedName>
    <definedName name="SYDATUM">#REF!</definedName>
    <definedName name="SYDATUM20">#REF!</definedName>
    <definedName name="SYUNAME20">#REF!</definedName>
    <definedName name="SYUZEIT20">#REF!</definedName>
    <definedName name="SZ" localSheetId="0" hidden="1">{#N/A,#N/A,FALSE,"A"}</definedName>
    <definedName name="SZ" hidden="1">{#N/A,#N/A,FALSE,"A"}</definedName>
    <definedName name="T" localSheetId="0">#REF!</definedName>
    <definedName name="T">#REF!</definedName>
    <definedName name="T___0">#REF!</definedName>
    <definedName name="T_G_GE분_판매가">#REF!</definedName>
    <definedName name="T_G_한중분_제조원가">#REF!</definedName>
    <definedName name="T19C">#REF!</definedName>
    <definedName name="TA_code_serv">'[183]3FD002'!#REF!</definedName>
    <definedName name="TA_codeserv">'[183]3FD002'!#REF!</definedName>
    <definedName name="TA_service">'[183]3FD002'!#REF!</definedName>
    <definedName name="TA_service_choix">'[183]3FD002'!#REF!</definedName>
    <definedName name="TAB06_IMP">#REF!</definedName>
    <definedName name="TAB07_IMP">#REF!</definedName>
    <definedName name="TAB08_IMP">#REF!</definedName>
    <definedName name="TAB10_IMP">#REF!</definedName>
    <definedName name="TAB12_IMP">#REF!</definedName>
    <definedName name="TAB13_IMP">#REF!</definedName>
    <definedName name="TAB14_IMP">#REF!</definedName>
    <definedName name="TAB15_IMP">#REF!</definedName>
    <definedName name="TAB21_IMP">#REF!</definedName>
    <definedName name="TABLE" localSheetId="0">[29]F!#REF!</definedName>
    <definedName name="TABLE">[29]F!#REF!</definedName>
    <definedName name="tabu">#REF!</definedName>
    <definedName name="TAGG">#REF!</definedName>
    <definedName name="TANDOOR_BLUE">#REF!</definedName>
    <definedName name="TANDOOR_FLOOR">#REF!</definedName>
    <definedName name="TANDOOR_SKIRT">#REF!</definedName>
    <definedName name="TANDURBLUE_FLOORING">#REF!</definedName>
    <definedName name="TARIF">#REF!</definedName>
    <definedName name="TARN">#REF!</definedName>
    <definedName name="tarnian">#REF!</definedName>
    <definedName name="TAX" localSheetId="0">#REF!</definedName>
    <definedName name="TAX">#REF!</definedName>
    <definedName name="taxdepr" localSheetId="0">#REF!</definedName>
    <definedName name="taxdepr">#REF!</definedName>
    <definedName name="taxliab" localSheetId="0">#REF!</definedName>
    <definedName name="taxliab">#REF!</definedName>
    <definedName name="TaxTV">10%</definedName>
    <definedName name="TaxXL">5%</definedName>
    <definedName name="TB" localSheetId="0">#REF!</definedName>
    <definedName name="TB">#REF!</definedName>
    <definedName name="TBA" localSheetId="0">#REF!</definedName>
    <definedName name="TBA">#REF!</definedName>
    <definedName name="TBC_2002">#REF!</definedName>
    <definedName name="TBINR" localSheetId="0">#REF!</definedName>
    <definedName name="TBINR">#REF!</definedName>
    <definedName name="TBM">#REF!</definedName>
    <definedName name="TBN_GEN_소계">#REF!</definedName>
    <definedName name="TBOULD">#REF!</definedName>
    <definedName name="TBTable">'[77]TB-Bud'!$A$11:$Y$133</definedName>
    <definedName name="TBUSD" localSheetId="0">#REF!</definedName>
    <definedName name="TBUSD">#REF!</definedName>
    <definedName name="TCJH">'[38]21-Rate Analysis-1'!$E$56</definedName>
    <definedName name="TCJHPOL">'[38]21-Rate Analysis-1'!$F$56</definedName>
    <definedName name="TCON">#REF!</definedName>
    <definedName name="TD_Exp" localSheetId="0">#REF!</definedName>
    <definedName name="TD_Exp">#REF!</definedName>
    <definedName name="tdia" localSheetId="0">#REF!</definedName>
    <definedName name="tdia">#REF!</definedName>
    <definedName name="tdt" localSheetId="0">#REF!</definedName>
    <definedName name="tdt">#REF!</definedName>
    <definedName name="te" localSheetId="0">[134]p3000!#REF!</definedName>
    <definedName name="te">[134]p3000!#REF!</definedName>
    <definedName name="TEARTH">#REF!</definedName>
    <definedName name="teesta">NA()</definedName>
    <definedName name="teesta_1">NA()</definedName>
    <definedName name="teesta_18">NA()</definedName>
    <definedName name="teesta_3">NA()</definedName>
    <definedName name="telephonepoles">'[119]07'!#REF!</definedName>
    <definedName name="temp">#REF!</definedName>
    <definedName name="temp1">#REF!</definedName>
    <definedName name="Ten">#REF!</definedName>
    <definedName name="TERM_VERZ">#REF!</definedName>
    <definedName name="TERM_VERZ_PRZ">#REF!</definedName>
    <definedName name="Terminal">[112]DCFValuation!$AH$38:$AH$68</definedName>
    <definedName name="TERRYTOWEL" localSheetId="0">#REF!</definedName>
    <definedName name="TERRYTOWEL">#REF!</definedName>
    <definedName name="test" localSheetId="0">[184]p3000!#REF!</definedName>
    <definedName name="test">[184]p3000!#REF!</definedName>
    <definedName name="TEST_1">NA()</definedName>
    <definedName name="TEST0" localSheetId="0">#REF!</definedName>
    <definedName name="TEST0">#REF!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#REF!</definedName>
    <definedName name="TEST15" localSheetId="0">#REF!</definedName>
    <definedName name="TEST15">#REF!</definedName>
    <definedName name="TEST16" localSheetId="0">#REF!</definedName>
    <definedName name="TEST16">#REF!</definedName>
    <definedName name="TEST17" localSheetId="0">#REF!</definedName>
    <definedName name="TEST17">#REF!</definedName>
    <definedName name="TEST18" localSheetId="0">#REF!</definedName>
    <definedName name="TEST18">#REF!</definedName>
    <definedName name="TEST19" localSheetId="0">#REF!</definedName>
    <definedName name="TEST19">#REF!</definedName>
    <definedName name="TEST2" localSheetId="0">#REF!</definedName>
    <definedName name="TEST2">#REF!</definedName>
    <definedName name="TEST20" localSheetId="0">#REF!</definedName>
    <definedName name="TEST20">#REF!</definedName>
    <definedName name="TEST21" localSheetId="0">#REF!</definedName>
    <definedName name="TEST21">#REF!</definedName>
    <definedName name="TEST22" localSheetId="0">#REF!</definedName>
    <definedName name="TEST22">#REF!</definedName>
    <definedName name="TEST23" localSheetId="0">#REF!</definedName>
    <definedName name="TEST23">#REF!</definedName>
    <definedName name="TEST24" localSheetId="0">#REF!</definedName>
    <definedName name="TEST24">#REF!</definedName>
    <definedName name="TEST25" localSheetId="0">#REF!</definedName>
    <definedName name="TEST25">#REF!</definedName>
    <definedName name="TEST26" localSheetId="0">#REF!</definedName>
    <definedName name="TEST26">#REF!</definedName>
    <definedName name="TEST27" localSheetId="0">#REF!</definedName>
    <definedName name="TEST27">#REF!</definedName>
    <definedName name="TEST28" localSheetId="0">#REF!</definedName>
    <definedName name="TEST28">#REF!</definedName>
    <definedName name="TEST29" localSheetId="0">#REF!</definedName>
    <definedName name="TEST29">#REF!</definedName>
    <definedName name="TEST3" localSheetId="0">#REF!</definedName>
    <definedName name="TEST3">#REF!</definedName>
    <definedName name="TEST30" localSheetId="0">#REF!</definedName>
    <definedName name="TEST30">#REF!</definedName>
    <definedName name="TEST31" localSheetId="0">#REF!</definedName>
    <definedName name="TEST31">#REF!</definedName>
    <definedName name="TEST32" localSheetId="0">#REF!</definedName>
    <definedName name="TEST32">#REF!</definedName>
    <definedName name="TEST33" localSheetId="0">#REF!</definedName>
    <definedName name="TEST33">#REF!</definedName>
    <definedName name="TEST34" localSheetId="0">#REF!</definedName>
    <definedName name="TEST34">#REF!</definedName>
    <definedName name="TEST35" localSheetId="0">#REF!</definedName>
    <definedName name="TEST35">#REF!</definedName>
    <definedName name="TEST36" localSheetId="0">#REF!</definedName>
    <definedName name="TEST36">#REF!</definedName>
    <definedName name="TEST37" localSheetId="0">#REF!</definedName>
    <definedName name="TEST37">#REF!</definedName>
    <definedName name="TEST38" localSheetId="0">#REF!</definedName>
    <definedName name="TEST38">#REF!</definedName>
    <definedName name="TEST39" localSheetId="0">#REF!</definedName>
    <definedName name="TEST39">#REF!</definedName>
    <definedName name="TEST4" localSheetId="0">#REF!</definedName>
    <definedName name="TEST4">#REF!</definedName>
    <definedName name="TEST40" localSheetId="0">#REF!</definedName>
    <definedName name="TEST40">#REF!</definedName>
    <definedName name="TEST41" localSheetId="0">#REF!</definedName>
    <definedName name="TEST41">#REF!</definedName>
    <definedName name="TEST42" localSheetId="0">#REF!</definedName>
    <definedName name="TEST42">#REF!</definedName>
    <definedName name="TEST43" localSheetId="0">#REF!</definedName>
    <definedName name="TEST43">#REF!</definedName>
    <definedName name="TEST44" localSheetId="0">#REF!</definedName>
    <definedName name="TEST44">#REF!</definedName>
    <definedName name="TEST45" localSheetId="0">#REF!</definedName>
    <definedName name="TEST45">#REF!</definedName>
    <definedName name="TEST5" localSheetId="0">#REF!</definedName>
    <definedName name="TEST5">#REF!</definedName>
    <definedName name="TEST6" localSheetId="0">#REF!</definedName>
    <definedName name="TEST6">#REF!</definedName>
    <definedName name="TEST60" localSheetId="0">'[185]31.12.2005'!#REF!</definedName>
    <definedName name="TEST60">'[185]31.12.2005'!#REF!</definedName>
    <definedName name="TEST61" localSheetId="0">'[185]31.12.2005'!#REF!</definedName>
    <definedName name="TEST61">'[185]31.12.2005'!#REF!</definedName>
    <definedName name="TEST62" localSheetId="0">'[185]31.12.2005'!#REF!</definedName>
    <definedName name="TEST62">'[185]31.12.2005'!#REF!</definedName>
    <definedName name="TEST63" localSheetId="0">'[185]31.12.2005'!#REF!</definedName>
    <definedName name="TEST63">'[185]31.12.2005'!#REF!</definedName>
    <definedName name="TEST64" localSheetId="0">'[185]31.12.2005'!#REF!</definedName>
    <definedName name="TEST64">'[185]31.12.2005'!#REF!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xtRefCopy1" localSheetId="0">#REF!</definedName>
    <definedName name="TextRefCopy1">#REF!</definedName>
    <definedName name="TextRefCopy10" localSheetId="0">#REF!</definedName>
    <definedName name="TextRefCopy10">#REF!</definedName>
    <definedName name="TextRefCopy11" localSheetId="0">#REF!</definedName>
    <definedName name="TextRefCopy11">#REF!</definedName>
    <definedName name="TextRefCopy12" localSheetId="0">#REF!</definedName>
    <definedName name="TextRefCopy12">#REF!</definedName>
    <definedName name="TextRefCopy13" localSheetId="0">#REF!</definedName>
    <definedName name="TextRefCopy13">#REF!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7" localSheetId="0">#REF!</definedName>
    <definedName name="TextRefCopy17">#REF!</definedName>
    <definedName name="TextRefCopy18" localSheetId="0">#REF!</definedName>
    <definedName name="TextRefCopy18">#REF!</definedName>
    <definedName name="TextRefCopy19" localSheetId="0">#REF!</definedName>
    <definedName name="TextRefCopy19">#REF!</definedName>
    <definedName name="TextRefCopy2" localSheetId="0">#REF!</definedName>
    <definedName name="TextRefCopy2">#REF!</definedName>
    <definedName name="TextRefCopy20" localSheetId="0">#REF!</definedName>
    <definedName name="TextRefCopy20">#REF!</definedName>
    <definedName name="TextRefCopy21" localSheetId="0">#REF!</definedName>
    <definedName name="TextRefCopy21">#REF!</definedName>
    <definedName name="TextRefCopy22" localSheetId="0">#REF!</definedName>
    <definedName name="TextRefCopy22">#REF!</definedName>
    <definedName name="TextRefCopy23" localSheetId="0">#REF!</definedName>
    <definedName name="TextRefCopy23">#REF!</definedName>
    <definedName name="TextRefCopy24" localSheetId="0">#REF!</definedName>
    <definedName name="TextRefCopy24">#REF!</definedName>
    <definedName name="TextRefCopy29" localSheetId="0">#REF!</definedName>
    <definedName name="TextRefCopy29">#REF!</definedName>
    <definedName name="TextRefCopy3" localSheetId="0">#REF!</definedName>
    <definedName name="TextRefCopy3">#REF!</definedName>
    <definedName name="TextRefCopy30" localSheetId="0">#REF!</definedName>
    <definedName name="TextRefCopy30">#REF!</definedName>
    <definedName name="TextRefCopy31" localSheetId="0">#REF!</definedName>
    <definedName name="TextRefCopy31">#REF!</definedName>
    <definedName name="TextRefCopy32" localSheetId="0">#REF!</definedName>
    <definedName name="TextRefCopy32">#REF!</definedName>
    <definedName name="TextRefCopy33" localSheetId="0">#REF!</definedName>
    <definedName name="TextRefCopy33">#REF!</definedName>
    <definedName name="TextRefCopy34">'[186]p &amp;l stpwise'!$C$102</definedName>
    <definedName name="TextRefCopy4" localSheetId="0">#REF!</definedName>
    <definedName name="TextRefCopy4">#REF!</definedName>
    <definedName name="TextRefCopy44">'[187]p &amp;l stpwise dec03'!$C$122</definedName>
    <definedName name="TextRefCopy5" localSheetId="0">#REF!</definedName>
    <definedName name="TextRefCopy5">#REF!</definedName>
    <definedName name="TextRefCopy6" localSheetId="0">#REF!</definedName>
    <definedName name="TextRefCopy6">#REF!</definedName>
    <definedName name="TextRefCopy7">[188]BS!$H$95</definedName>
    <definedName name="TextRefCopy8" localSheetId="0">#REF!</definedName>
    <definedName name="TextRefCopy8">#REF!</definedName>
    <definedName name="TextRefCopy9" localSheetId="0">#REF!</definedName>
    <definedName name="TextRefCopy9">#REF!</definedName>
    <definedName name="TextRefCopyRangeCount" hidden="1">14</definedName>
    <definedName name="TEXTURISING" localSheetId="0">#REF!</definedName>
    <definedName name="TEXTURISING">#REF!</definedName>
    <definedName name="TGA">#REF!</definedName>
    <definedName name="TGROSS">#REF!</definedName>
    <definedName name="TGSB">#REF!</definedName>
    <definedName name="TGSBM">#REF!</definedName>
    <definedName name="thdt" localSheetId="0">#REF!</definedName>
    <definedName name="thdt">#REF!</definedName>
    <definedName name="Threshold" localSheetId="0">#REF!</definedName>
    <definedName name="Threshold">#REF!</definedName>
    <definedName name="thue">6</definedName>
    <definedName name="Tien" localSheetId="0">#REF!</definedName>
    <definedName name="Tien">#REF!</definedName>
    <definedName name="Tiles">#REF!</definedName>
    <definedName name="Tim_lan_xuat_hien" localSheetId="0">#REF!</definedName>
    <definedName name="Tim_lan_xuat_hien">#REF!</definedName>
    <definedName name="tim_xuat_hien" localSheetId="0">#REF!</definedName>
    <definedName name="tim_xuat_hien">#REF!</definedName>
    <definedName name="timber">'[43]Material '!$G$30</definedName>
    <definedName name="TIP">'[38]21-Rate Analysis-1'!$E$54</definedName>
    <definedName name="tipp5t">#REF!</definedName>
    <definedName name="tipper">#REF!</definedName>
    <definedName name="tipper5t">#REF!</definedName>
    <definedName name="TIPPOL">'[38]21-Rate Analysis-1'!$F$54</definedName>
    <definedName name="TITLE">#REF!</definedName>
    <definedName name="TITLE_1">NA()</definedName>
    <definedName name="Title1">#REF!</definedName>
    <definedName name="Title2">#REF!</definedName>
    <definedName name="Titles">#REF!</definedName>
    <definedName name="tld" localSheetId="0">#REF!</definedName>
    <definedName name="tld">#REF!</definedName>
    <definedName name="tly" localSheetId="0">#REF!</definedName>
    <definedName name="tly">#REF!</definedName>
    <definedName name="TMBPLA">[88]Sheet1!#REF!</definedName>
    <definedName name="TMBSCA">[88]Sheet1!#REF!</definedName>
    <definedName name="TMIX">#REF!</definedName>
    <definedName name="TMIX45">#REF!</definedName>
    <definedName name="TMIX6">#REF!</definedName>
    <definedName name="TMT">#REF!</definedName>
    <definedName name="TMTable">'[77]TM-Bud'!$A$11:$Y$133</definedName>
    <definedName name="TMTbars">#REF!</definedName>
    <definedName name="TMTF">'[189]LOCAL RATES'!$I$58</definedName>
    <definedName name="tn" localSheetId="0">#REF!</definedName>
    <definedName name="tn">#REF!</definedName>
    <definedName name="TNETT">#REF!</definedName>
    <definedName name="tnr">#REF!</definedName>
    <definedName name="tobecharged" localSheetId="0">#REF!</definedName>
    <definedName name="tobecharged">#REF!</definedName>
    <definedName name="tobechgd" localSheetId="0">#REF!</definedName>
    <definedName name="tobechgd">#REF!</definedName>
    <definedName name="ToE_MATRIX">NA()</definedName>
    <definedName name="tol">#REF!</definedName>
    <definedName name="Tong" localSheetId="0">#REF!</definedName>
    <definedName name="Tong">#REF!</definedName>
    <definedName name="tongcong" localSheetId="0">#REF!</definedName>
    <definedName name="tongcong">#REF!</definedName>
    <definedName name="topl">#REF!</definedName>
    <definedName name="topn">#REF!</definedName>
    <definedName name="TopSlbThk">#REF!</definedName>
    <definedName name="TOR">#REF!</definedName>
    <definedName name="total">NA()</definedName>
    <definedName name="Total_Interest">#REF!</definedName>
    <definedName name="Total_Pay">#REF!</definedName>
    <definedName name="TOWER">'[17]Cost of O &amp; O'!$F$37</definedName>
    <definedName name="Tra_DM_su_dung" localSheetId="0">#REF!</definedName>
    <definedName name="Tra_DM_su_dung">#REF!</definedName>
    <definedName name="Tra_don_gia_KS" localSheetId="0">#REF!</definedName>
    <definedName name="Tra_don_gia_KS">#REF!</definedName>
    <definedName name="Tra_DTCT" localSheetId="0">#REF!</definedName>
    <definedName name="Tra_DTCT">#REF!</definedName>
    <definedName name="Tra_tim_hang_mucPT_trung" localSheetId="0">#REF!</definedName>
    <definedName name="Tra_tim_hang_mucPT_trung">#REF!</definedName>
    <definedName name="TRA_VAT_LIEU" localSheetId="0">#REF!</definedName>
    <definedName name="TRA_VAT_LIEU">#REF!</definedName>
    <definedName name="TRA_VL" localSheetId="0">#REF!</definedName>
    <definedName name="TRA_VL">#REF!</definedName>
    <definedName name="TraComp">#REF!</definedName>
    <definedName name="TRACT">#REF!</definedName>
    <definedName name="tractor">#REF!</definedName>
    <definedName name="TractPOL">'[38]21-Rate Analysis-1'!$F$55</definedName>
    <definedName name="TRANING_FEE">#REF!</definedName>
    <definedName name="transitmixer">#REF!</definedName>
    <definedName name="Transport">[190]INPUT!$G$2</definedName>
    <definedName name="TRAVL" localSheetId="0">#REF!</definedName>
    <definedName name="TRAVL">#REF!</definedName>
    <definedName name="TRBPOL">'[38]21-Rate Analysis-1'!$F$57</definedName>
    <definedName name="TREASURY_BILLS" localSheetId="0">#REF!</definedName>
    <definedName name="TREASURY_BILLS">#REF!</definedName>
    <definedName name="TrendCurrent" localSheetId="0">#REF!</definedName>
    <definedName name="TrendCurrent">#REF!</definedName>
    <definedName name="TrendPY4_Sel1" localSheetId="0">#REF!</definedName>
    <definedName name="TrendPY4_Sel1">#REF!</definedName>
    <definedName name="TrendRollFWD" localSheetId="0">#REF!</definedName>
    <definedName name="TrendRollFWD">#REF!</definedName>
    <definedName name="TRGCOST" localSheetId="0">#REF!</definedName>
    <definedName name="TRGCOST">#REF!</definedName>
    <definedName name="TRITON" localSheetId="0">#REF!</definedName>
    <definedName name="TRITON">#REF!</definedName>
    <definedName name="TROLL">#REF!</definedName>
    <definedName name="trt" localSheetId="0">#REF!</definedName>
    <definedName name="trt">#REF!</definedName>
    <definedName name="truck5t">#REF!</definedName>
    <definedName name="TRUSTPF" localSheetId="0">#REF!</definedName>
    <definedName name="TRUSTPF">#REF!</definedName>
    <definedName name="ts">NA()</definedName>
    <definedName name="tt" localSheetId="0">#REF!</definedName>
    <definedName name="tt">#REF!</definedName>
    <definedName name="tthi" localSheetId="0">#REF!</definedName>
    <definedName name="tthi">#REF!</definedName>
    <definedName name="TTL_COS">#N/A</definedName>
    <definedName name="TTL_SALE">#N/A</definedName>
    <definedName name="TTL_UC">#N/A</definedName>
    <definedName name="TTLB1" localSheetId="0">#REF!</definedName>
    <definedName name="TTLB1">#REF!</definedName>
    <definedName name="TTLB2" localSheetId="0">#REF!</definedName>
    <definedName name="TTLB2">#REF!</definedName>
    <definedName name="TTLB3" localSheetId="0">#REF!</definedName>
    <definedName name="TTLB3">#REF!</definedName>
    <definedName name="TTLSALE">#N/A</definedName>
    <definedName name="ttp">#REF!</definedName>
    <definedName name="ttt">[191]Sheet1!$A$2:$H$2</definedName>
    <definedName name="ttttttt">[192]VAID01T!$C$5:$S$12</definedName>
    <definedName name="ttttttttt">[192]VAID01T!$C$5:$S$12</definedName>
    <definedName name="TURNOVER">#REF!</definedName>
    <definedName name="turnoverratio_details" localSheetId="0">'[87]BSC-FES'!#REF!</definedName>
    <definedName name="turnoverratio_details">'[87]BSC-FES'!#REF!</definedName>
    <definedName name="tvr">#REF!</definedName>
    <definedName name="TWMM">#REF!</definedName>
    <definedName name="two">#REF!</definedName>
    <definedName name="ty_le" localSheetId="0">#REF!</definedName>
    <definedName name="ty_le">#REF!</definedName>
    <definedName name="ty_le_BTN" localSheetId="0">#REF!</definedName>
    <definedName name="ty_le_BTN">#REF!</definedName>
    <definedName name="Ty_le1" localSheetId="0">#REF!</definedName>
    <definedName name="Ty_le1">#REF!</definedName>
    <definedName name="Type3">#REF!</definedName>
    <definedName name="TYRO_PLASTERING">#REF!</definedName>
    <definedName name="u" localSheetId="0" hidden="1">#REF!</definedName>
    <definedName name="u" hidden="1">#REF!</definedName>
    <definedName name="U_Project">NA()</definedName>
    <definedName name="U30a57" localSheetId="0">#REF!</definedName>
    <definedName name="U30a57">#REF!</definedName>
    <definedName name="UEZU">#REF!</definedName>
    <definedName name="UMSATZ_FAKT">#REF!</definedName>
    <definedName name="Unit">[193]Index!$B$4</definedName>
    <definedName name="Unit_Name" localSheetId="0">#REF!</definedName>
    <definedName name="Unit_Name">#REF!</definedName>
    <definedName name="unit1">#REF!</definedName>
    <definedName name="UNITS" localSheetId="0">[29]F!#REF!</definedName>
    <definedName name="UNITS">[29]F!#REF!</definedName>
    <definedName name="unitwise" localSheetId="0">#REF!</definedName>
    <definedName name="unitwise">#REF!</definedName>
    <definedName name="unnamed">'[194]14 _MLD.modi'!#REF!</definedName>
    <definedName name="UNQSUBS" localSheetId="0">#REF!</definedName>
    <definedName name="UNQSUBS">#REF!</definedName>
    <definedName name="UNSECUREDLOANS" localSheetId="0">#REF!</definedName>
    <definedName name="UNSECUREDLOANS">#REF!</definedName>
    <definedName name="Unskilledmazdoor">#REF!</definedName>
    <definedName name="UNTERSCHRIFTEN">#REF!</definedName>
    <definedName name="urban_kiosk_to">#REF!</definedName>
    <definedName name="urban_shop_TO">#REF!</definedName>
    <definedName name="USD" localSheetId="0">#REF!</definedName>
    <definedName name="USD">#REF!</definedName>
    <definedName name="use">#REF!</definedName>
    <definedName name="UseEPS">[85]Setting!#REF!</definedName>
    <definedName name="usexim">#REF!</definedName>
    <definedName name="USLF">[56]ANAL!$E$8</definedName>
    <definedName name="USLM">[56]ANAL!$E$7</definedName>
    <definedName name="UU">#REF!</definedName>
    <definedName name="v" hidden="1">{#N/A,#N/A,FALSE,"Quantum Optima Details"}</definedName>
    <definedName name="V_1">NA()</definedName>
    <definedName name="vacant" localSheetId="0">#REF!</definedName>
    <definedName name="vacant">#REF!</definedName>
    <definedName name="Vacuum_Pump">#REF!</definedName>
    <definedName name="value">#REF!</definedName>
    <definedName name="Values_Entered">IF(Loan_Amount*Interest_Rate*Loan_Years*Loan_Start&gt;0,1,0)</definedName>
    <definedName name="Var._IGP_M_Dez_00">NA()</definedName>
    <definedName name="VARAMT">#N/A</definedName>
    <definedName name="VAREOH">#N/A</definedName>
    <definedName name="Variablen">#REF!</definedName>
    <definedName name="VARIINST" localSheetId="0">#REF!</definedName>
    <definedName name="VARIINST">#REF!</definedName>
    <definedName name="VARIPURC" localSheetId="0">#REF!</definedName>
    <definedName name="VARIPURC">#REF!</definedName>
    <definedName name="vat" localSheetId="0">#REF!</definedName>
    <definedName name="vat">#REF!</definedName>
    <definedName name="vbt400d" localSheetId="0">#REF!</definedName>
    <definedName name="vbt400d">#REF!</definedName>
    <definedName name="vbta" localSheetId="0">#REF!</definedName>
    <definedName name="vbta">#REF!</definedName>
    <definedName name="vbtB" localSheetId="0">#REF!</definedName>
    <definedName name="vbtB">#REF!</definedName>
    <definedName name="vbtD" localSheetId="0">#REF!</definedName>
    <definedName name="vbtD">#REF!</definedName>
    <definedName name="vbtE" localSheetId="0">#REF!</definedName>
    <definedName name="vbtE">#REF!</definedName>
    <definedName name="vbtg" localSheetId="0">#REF!</definedName>
    <definedName name="vbtg">#REF!</definedName>
    <definedName name="vcvv" localSheetId="0">#REF!</definedName>
    <definedName name="vcvv">#REF!</definedName>
    <definedName name="vdfv">[195]Setting!$I$11</definedName>
    <definedName name="VendorDocType">#REF!</definedName>
    <definedName name="Vendor품_Total">#REF!</definedName>
    <definedName name="Vendor품_설계_A_E">#REF!</definedName>
    <definedName name="venkat">'[6]Venkat(LOAN)'!$A$1:$M$74</definedName>
    <definedName name="venu">150</definedName>
    <definedName name="VERT_WRT_AKT">#REF!</definedName>
    <definedName name="VERT_WRT_DLTA">#REF!</definedName>
    <definedName name="VERT_WRT_ERST">#REF!</definedName>
    <definedName name="VERT_WRT_LETZ">#REF!</definedName>
    <definedName name="VERT_WRT_ST1">#REF!</definedName>
    <definedName name="VIBR">#REF!</definedName>
    <definedName name="VIBRA">#REF!</definedName>
    <definedName name="VIBRAB">#REF!</definedName>
    <definedName name="VIBRAS">#REF!</definedName>
    <definedName name="vibrator">#REF!</definedName>
    <definedName name="vibro">#REF!</definedName>
    <definedName name="VICKERS" localSheetId="0">#REF!</definedName>
    <definedName name="VICKERS">#REF!</definedName>
    <definedName name="viet" localSheetId="0">#REF!</definedName>
    <definedName name="viet">#REF!</definedName>
    <definedName name="Vijayanagar" hidden="1">{#N/A,#N/A,FALSE,"Quantum Optima Details"}</definedName>
    <definedName name="viz">#REF!</definedName>
    <definedName name="VOLUME" localSheetId="0">#REF!</definedName>
    <definedName name="VOLUME">#REF!</definedName>
    <definedName name="VTZU">#REF!</definedName>
    <definedName name="VUTP">#REF!</definedName>
    <definedName name="VV">#REF!</definedName>
    <definedName name="VWZU">#REF!</definedName>
    <definedName name="w" localSheetId="0">#REF!</definedName>
    <definedName name="w">#REF!</definedName>
    <definedName name="w_18">NA()</definedName>
    <definedName name="w_3">NA()</definedName>
    <definedName name="w1_w2">NA()</definedName>
    <definedName name="w1_w2_1">NA()</definedName>
    <definedName name="w1_w2_18">NA()</definedName>
    <definedName name="w1_w2_3">NA()</definedName>
    <definedName name="WAERS">#REF!</definedName>
    <definedName name="WAG">'[17]Cost of O &amp; O'!$F$31</definedName>
    <definedName name="wallht">#REF!</definedName>
    <definedName name="wallthk">#REF!</definedName>
    <definedName name="WATER">#REF!</definedName>
    <definedName name="water_funds" hidden="1">{"'Sheet1'!$A$4386:$N$4591"}</definedName>
    <definedName name="watertank">#REF!</definedName>
    <definedName name="watertanker">#REF!</definedName>
    <definedName name="waterway" localSheetId="0">#REF!</definedName>
    <definedName name="waterway">#REF!</definedName>
    <definedName name="WAZU">#REF!</definedName>
    <definedName name="WBM">#REF!</definedName>
    <definedName name="WCP">#REF!</definedName>
    <definedName name="WCPY">#REF!</definedName>
    <definedName name="WCPY01">#REF!</definedName>
    <definedName name="WCPY01A">#REF!</definedName>
    <definedName name="WCPY01B">#REF!</definedName>
    <definedName name="we">NA()</definedName>
    <definedName name="WELD">#REF!</definedName>
    <definedName name="Welder">#REF!</definedName>
    <definedName name="welderhelper">#REF!</definedName>
    <definedName name="WELDH">#REF!</definedName>
    <definedName name="WELFARE" localSheetId="0">#REF!</definedName>
    <definedName name="WELFARE">#REF!</definedName>
    <definedName name="wid">#REF!</definedName>
    <definedName name="Winform">NA()</definedName>
    <definedName name="WIRE_GLASS">#REF!</definedName>
    <definedName name="wkg" localSheetId="0">[196]BAL.SHEET!#REF!</definedName>
    <definedName name="wkg">[196]BAL.SHEET!#REF!</definedName>
    <definedName name="WKS">NA()</definedName>
    <definedName name="WMM">#REF!</definedName>
    <definedName name="WMMP">#REF!</definedName>
    <definedName name="wmmplant">#REF!</definedName>
    <definedName name="WMP">#REF!</definedName>
    <definedName name="WONO">#REF!</definedName>
    <definedName name="word">[84]number!$A$50:$C$161</definedName>
    <definedName name="WORK01">#REF!</definedName>
    <definedName name="WORK01A">#REF!</definedName>
    <definedName name="WORK01B">#REF!</definedName>
    <definedName name="WORK01C">#REF!</definedName>
    <definedName name="WORK02">#REF!</definedName>
    <definedName name="WORK04">#REF!</definedName>
    <definedName name="Working" localSheetId="0">#REF!</definedName>
    <definedName name="Working">#REF!</definedName>
    <definedName name="WPC">#REF!</definedName>
    <definedName name="WPRN01">#REF!</definedName>
    <definedName name="WPRN02">#REF!</definedName>
    <definedName name="wqwewe" localSheetId="0">MOTARCAR</definedName>
    <definedName name="wqwewe">MOTARCAR</definedName>
    <definedName name="wrn.Accounts." localSheetId="0" hidden="1">{#N/A,#N/A,TRUE,"SCH99";#N/A,#N/A,TRUE,"BS99";"Groupings",#N/A,TRUE,"GROUP_99 ";"Groupings-Comparitive",#N/A,TRUE,"GROUP_99 ";#N/A,#N/A,TRUE,"SCH98_E";#N/A,#N/A,TRUE,"ASSET_99 "}</definedName>
    <definedName name="wrn.Accounts." hidden="1">{#N/A,#N/A,TRUE,"SCH99";#N/A,#N/A,TRUE,"BS99";"Groupings",#N/A,TRUE,"GROUP_99 ";"Groupings-Comparitive",#N/A,TRUE,"GROUP_99 ";#N/A,#N/A,TRUE,"SCH98_E";#N/A,#N/A,TRUE,"ASSET_99 "}</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udget." hidden="1">{"form-D1",#N/A,FALSE,"FORM-D1";"form-D1_amt",#N/A,FALSE,"FORM-D1"}</definedName>
    <definedName name="wrn.DETAILS." hidden="1">{#N/A,#N/A,FALSE,"Quantum Optima Details"}</definedName>
    <definedName name="wrn.EDAR." hidden="1">{"Datos",#N/A,TRUE,"Datos"}</definedName>
    <definedName name="wrn.EXPLOTACION." hidden="1">{"DATOS",#N/A,TRUE,"DATOS";"PRIMERA INSTALACION",#N/A,TRUE,"Primera Instalación";"PERSONAL",#N/A,TRUE,"Personal";"MANTENIMIENTO",#N/A,TRUE,"Mantenimiento";"ANALITICAS",#N/A,TRUE,"Analíticas";"AGUA",#N/A,TRUE,"Agua";"VARIOS",#N/A,TRUE,"Varios";"EQUIPOS ALTA",#N/A,TRUE,"EQUIPOS base ALTA";"EQUIPOS BAJA",#N/A,TRUE,"EQUIPOS base BAJA";"POTENCIA",#N/A,TRUE,"Potencia";"REACTIVOS",#N/A,TRUE,"Reactivos";"ELEMENTOS DE PROCESO",#N/A,TRUE,"Lámparas UV";"EVACUACION DE RESIDUOS",#N/A,TRUE,"Evacuacion";"ENERGIA",#N/A,TRUE,"Energia";"GASTOS",#N/A,TRUE,"GASTOS"}</definedName>
    <definedName name="wrn.Groupings." localSheetId="0" hidden="1">{"Groupings",#N/A,TRUE,"GROUP_99 ";"Groupings-Comparitive",#N/A,TRUE,"GROUP_99 "}</definedName>
    <definedName name="wrn.Groupings." hidden="1">{"Groupings",#N/A,TRUE,"GROUP_99 ";"Groupings-Comparitive",#N/A,TRUE,"GROUP_99 "}</definedName>
    <definedName name="wrn.MF6." hidden="1">{"MF-601",#N/A,TRUE,"MANT-EX-B(fJ)";"MF-602",#N/A,TRUE,"ELECTR-FJ(B)";"MF-603",#N/A,TRUE,"PERSONAL(FJ)B";"MF-604",#N/A,TRUE,"REACT-P(B)";"MF-6XX",#N/A,TRUE,"Resumen";"MF-605",#N/A,TRUE,"OTR-COS.FJ(B)"}</definedName>
    <definedName name="wrn.MF60X." hidden="1">{"MF-601",#N/A,TRUE,"MANT-EX-B(fJ)";"MF-602",#N/A,TRUE,"ELECTR-FJ(B)";"MF-603",#N/A,TRUE,"PERSONAL(FJ)B";"MF-604",#N/A,TRUE,"REACT-P(B)";"MF-605",#N/A,TRUE,"OTR-COS.FJ(B)";"MF-60X",#N/A,TRUE,"Resumen"}</definedName>
    <definedName name="wrn.working1." localSheetId="0" hidden="1">{#N/A,#N/A,FALSE,"A"}</definedName>
    <definedName name="wrn.working1." hidden="1">{#N/A,#N/A,FALSE,"A"}</definedName>
    <definedName name="WTANK">#REF!</definedName>
    <definedName name="WTANK1">#REF!</definedName>
    <definedName name="WTTSPG" localSheetId="0">#REF!</definedName>
    <definedName name="WTTSPG">#REF!</definedName>
    <definedName name="WW">#REF!</definedName>
    <definedName name="WW00">#REF!</definedName>
    <definedName name="WWW0">#REF!</definedName>
    <definedName name="www22b" hidden="1">{"Datos",#N/A,TRUE,"Datos"}</definedName>
    <definedName name="x" localSheetId="0">[49]BAL.SHEET!#REF!</definedName>
    <definedName name="x">[49]BAL.SHEET!#REF!</definedName>
    <definedName name="xd0.6" localSheetId="0">#REF!</definedName>
    <definedName name="xd0.6">#REF!</definedName>
    <definedName name="xd1.3" localSheetId="0">#REF!</definedName>
    <definedName name="xd1.3">#REF!</definedName>
    <definedName name="xd1.5" localSheetId="0">#REF!</definedName>
    <definedName name="xd1.5">#REF!</definedName>
    <definedName name="xk0.6" localSheetId="0">#REF!</definedName>
    <definedName name="xk0.6">#REF!</definedName>
    <definedName name="xk1.3" localSheetId="0">#REF!</definedName>
    <definedName name="xk1.3">#REF!</definedName>
    <definedName name="xk1.5" localSheetId="0">#REF!</definedName>
    <definedName name="xk1.5">#REF!</definedName>
    <definedName name="xl" localSheetId="0">#REF!</definedName>
    <definedName name="xl">#REF!</definedName>
    <definedName name="xlc" localSheetId="0">#REF!</definedName>
    <definedName name="xlc">#REF!</definedName>
    <definedName name="xlk" localSheetId="0">#REF!</definedName>
    <definedName name="xlk">#REF!</definedName>
    <definedName name="xlk1.4" localSheetId="0">#REF!</definedName>
    <definedName name="xlk1.4">#REF!</definedName>
    <definedName name="xn" localSheetId="0">#REF!</definedName>
    <definedName name="xn">#REF!</definedName>
    <definedName name="XREF_COLUMN_1" localSheetId="0" hidden="1">[197]Addns!#REF!</definedName>
    <definedName name="XREF_COLUMN_1" hidden="1">[197]Addns!#REF!</definedName>
    <definedName name="XREF_COLUMN_10" localSheetId="0" hidden="1">#REF!</definedName>
    <definedName name="XREF_COLUMN_10" hidden="1">#REF!</definedName>
    <definedName name="XREF_COLUMN_11" hidden="1">'[198]PL ON sale_woff'!$J$1:$J$65536</definedName>
    <definedName name="XREF_COLUMN_12" localSheetId="0" hidden="1">[197]Dep.Fund!#REF!</definedName>
    <definedName name="XREF_COLUMN_12" hidden="1">[197]Dep.Fund!#REF!</definedName>
    <definedName name="XREF_COLUMN_13" localSheetId="0" hidden="1">#REF!</definedName>
    <definedName name="XREF_COLUMN_13" hidden="1">#REF!</definedName>
    <definedName name="XREF_COLUMN_14" localSheetId="0" hidden="1">#REF!</definedName>
    <definedName name="XREF_COLUMN_14" hidden="1">#REF!</definedName>
    <definedName name="XREF_COLUMN_15" localSheetId="0" hidden="1">#REF!</definedName>
    <definedName name="XREF_COLUMN_15" hidden="1">#REF!</definedName>
    <definedName name="XREF_COLUMN_16" localSheetId="0" hidden="1">#REF!</definedName>
    <definedName name="XREF_COLUMN_16" hidden="1">#REF!</definedName>
    <definedName name="XREF_COLUMN_17" localSheetId="0" hidden="1">#REF!</definedName>
    <definedName name="XREF_COLUMN_17" hidden="1">#REF!</definedName>
    <definedName name="XREF_COLUMN_18" localSheetId="0" hidden="1">#REF!</definedName>
    <definedName name="XREF_COLUMN_18" hidden="1">#REF!</definedName>
    <definedName name="XREF_COLUMN_19" localSheetId="0" hidden="1">#REF!</definedName>
    <definedName name="XREF_COLUMN_19" hidden="1">#REF!</definedName>
    <definedName name="XREF_COLUMN_2" localSheetId="0" hidden="1">#REF!</definedName>
    <definedName name="XREF_COLUMN_2" hidden="1">#REF!</definedName>
    <definedName name="XREF_COLUMN_20" localSheetId="0" hidden="1">#REF!</definedName>
    <definedName name="XREF_COLUMN_20" hidden="1">#REF!</definedName>
    <definedName name="XREF_COLUMN_21" localSheetId="0" hidden="1">#REF!</definedName>
    <definedName name="XREF_COLUMN_21" hidden="1">#REF!</definedName>
    <definedName name="XREF_COLUMN_22" localSheetId="0" hidden="1">#REF!</definedName>
    <definedName name="XREF_COLUMN_22" hidden="1">#REF!</definedName>
    <definedName name="XREF_COLUMN_24" localSheetId="0" hidden="1">#REF!</definedName>
    <definedName name="XREF_COLUMN_24" hidden="1">#REF!</definedName>
    <definedName name="XREF_COLUMN_25" localSheetId="0" hidden="1">#REF!</definedName>
    <definedName name="XREF_COLUMN_25" hidden="1">#REF!</definedName>
    <definedName name="XREF_COLUMN_27" localSheetId="0" hidden="1">#REF!</definedName>
    <definedName name="XREF_COLUMN_27" hidden="1">#REF!</definedName>
    <definedName name="XREF_COLUMN_28" localSheetId="0" hidden="1">#REF!</definedName>
    <definedName name="XREF_COLUMN_28" hidden="1">#REF!</definedName>
    <definedName name="XREF_COLUMN_29" localSheetId="0" hidden="1">#REF!</definedName>
    <definedName name="XREF_COLUMN_29" hidden="1">#REF!</definedName>
    <definedName name="XREF_COLUMN_3" localSheetId="0" hidden="1">#REF!</definedName>
    <definedName name="XREF_COLUMN_3" hidden="1">#REF!</definedName>
    <definedName name="XREF_COLUMN_32" localSheetId="0" hidden="1">#REF!</definedName>
    <definedName name="XREF_COLUMN_32" hidden="1">#REF!</definedName>
    <definedName name="XREF_COLUMN_33" localSheetId="0" hidden="1">#REF!</definedName>
    <definedName name="XREF_COLUMN_33" hidden="1">#REF!</definedName>
    <definedName name="XREF_COLUMN_34" localSheetId="0" hidden="1">#REF!</definedName>
    <definedName name="XREF_COLUMN_34" hidden="1">#REF!</definedName>
    <definedName name="XREF_COLUMN_36" localSheetId="0" hidden="1">#REF!</definedName>
    <definedName name="XREF_COLUMN_36" hidden="1">#REF!</definedName>
    <definedName name="XREF_COLUMN_37" localSheetId="0" hidden="1">#REF!</definedName>
    <definedName name="XREF_COLUMN_37" hidden="1">#REF!</definedName>
    <definedName name="XREF_COLUMN_38" localSheetId="0" hidden="1">#REF!</definedName>
    <definedName name="XREF_COLUMN_38" hidden="1">#REF!</definedName>
    <definedName name="XREF_COLUMN_4" localSheetId="0" hidden="1">#REF!</definedName>
    <definedName name="XREF_COLUMN_4" hidden="1">#REF!</definedName>
    <definedName name="XREF_COLUMN_5" localSheetId="0" hidden="1">'[197]Trfr out'!#REF!</definedName>
    <definedName name="XREF_COLUMN_5" hidden="1">'[197]Trfr out'!#REF!</definedName>
    <definedName name="XREF_COLUMN_6" localSheetId="0" hidden="1">#REF!</definedName>
    <definedName name="XREF_COLUMN_6" hidden="1">#REF!</definedName>
    <definedName name="XREF_COLUMN_7" localSheetId="0" hidden="1">'[197]Tr In'!#REF!</definedName>
    <definedName name="XREF_COLUMN_7" hidden="1">'[197]Tr In'!#REF!</definedName>
    <definedName name="XREF_COLUMN_8" localSheetId="0" hidden="1">#REF!</definedName>
    <definedName name="XREF_COLUMN_8" hidden="1">#REF!</definedName>
    <definedName name="XREF_COLUMN_9" hidden="1">'[198]PL ON sale_woff'!$H$1:$H$65536</definedName>
    <definedName name="XRefActiveRow" localSheetId="0" hidden="1">#REF!</definedName>
    <definedName name="XRefActiveRow" hidden="1">#REF!</definedName>
    <definedName name="XRefColumnsCount" hidden="1">3</definedName>
    <definedName name="XRefCopy1" localSheetId="0" hidden="1">#REF!</definedName>
    <definedName name="XRefCopy1" hidden="1">#REF!</definedName>
    <definedName name="XRefCopy10" localSheetId="0" hidden="1">#REF!</definedName>
    <definedName name="XRefCopy10" hidden="1">#REF!</definedName>
    <definedName name="XRefCopy10Row" localSheetId="0" hidden="1">#REF!</definedName>
    <definedName name="XRefCopy10Row" hidden="1">#REF!</definedName>
    <definedName name="XRefCopy11Row" localSheetId="0" hidden="1">#REF!</definedName>
    <definedName name="XRefCopy11Row" hidden="1">#REF!</definedName>
    <definedName name="XRefCopy12" localSheetId="0" hidden="1">#REF!</definedName>
    <definedName name="XRefCopy12" hidden="1">#REF!</definedName>
    <definedName name="XRefCopy12Row" localSheetId="0" hidden="1">#REF!</definedName>
    <definedName name="XRefCopy12Row" hidden="1">#REF!</definedName>
    <definedName name="XRefCopy13" localSheetId="0" hidden="1">#REF!</definedName>
    <definedName name="XRefCopy13" hidden="1">#REF!</definedName>
    <definedName name="XRefCopy133" localSheetId="0" hidden="1">#REF!</definedName>
    <definedName name="XRefCopy133" hidden="1">#REF!</definedName>
    <definedName name="XRefCopy133Row" localSheetId="0" hidden="1">[199]XREF!#REF!</definedName>
    <definedName name="XRefCopy133Row" hidden="1">[199]XREF!#REF!</definedName>
    <definedName name="XRefCopy13Row" localSheetId="0" hidden="1">#REF!</definedName>
    <definedName name="XRefCopy13Row" hidden="1">#REF!</definedName>
    <definedName name="XRefCopy14" localSheetId="0" hidden="1">#REF!</definedName>
    <definedName name="XRefCopy14" hidden="1">#REF!</definedName>
    <definedName name="XRefCopy14Row" localSheetId="0" hidden="1">#REF!</definedName>
    <definedName name="XRefCopy14Row" hidden="1">#REF!</definedName>
    <definedName name="XRefCopy15" localSheetId="0" hidden="1">#REF!</definedName>
    <definedName name="XRefCopy15" hidden="1">#REF!</definedName>
    <definedName name="XRefCopy15Row" localSheetId="0" hidden="1">#REF!</definedName>
    <definedName name="XRefCopy15Row" hidden="1">#REF!</definedName>
    <definedName name="XRefCopy16" localSheetId="0" hidden="1">[188]BS!#REF!</definedName>
    <definedName name="XRefCopy16" hidden="1">[188]BS!#REF!</definedName>
    <definedName name="XRefCopy16Row" localSheetId="0" hidden="1">#REF!</definedName>
    <definedName name="XRefCopy16Row" hidden="1">#REF!</definedName>
    <definedName name="XRefCopy17" hidden="1">'[198]PL ON sale_woff'!$G$102</definedName>
    <definedName name="XRefCopy17Row" localSheetId="0" hidden="1">#REF!</definedName>
    <definedName name="XRefCopy17Row" hidden="1">#REF!</definedName>
    <definedName name="XRefCopy18" localSheetId="0" hidden="1">#REF!</definedName>
    <definedName name="XRefCopy18" hidden="1">#REF!</definedName>
    <definedName name="XRefCopy181" localSheetId="0" hidden="1">#REF!</definedName>
    <definedName name="XRefCopy181" hidden="1">#REF!</definedName>
    <definedName name="XRefCopy182" localSheetId="0" hidden="1">#REF!</definedName>
    <definedName name="XRefCopy182" hidden="1">#REF!</definedName>
    <definedName name="XRefCopy183" localSheetId="0" hidden="1">#REF!</definedName>
    <definedName name="XRefCopy183" hidden="1">#REF!</definedName>
    <definedName name="XRefCopy186" localSheetId="0" hidden="1">#REF!</definedName>
    <definedName name="XRefCopy186" hidden="1">#REF!</definedName>
    <definedName name="XRefCopy188" localSheetId="0" hidden="1">#REF!</definedName>
    <definedName name="XRefCopy188" hidden="1">#REF!</definedName>
    <definedName name="XRefCopy189" localSheetId="0" hidden="1">#REF!</definedName>
    <definedName name="XRefCopy189" hidden="1">#REF!</definedName>
    <definedName name="XRefCopy18Row" localSheetId="0" hidden="1">[200]XREF!#REF!</definedName>
    <definedName name="XRefCopy18Row" hidden="1">[200]XREF!#REF!</definedName>
    <definedName name="XRefCopy19" hidden="1">'[198]PL ON sale_woff'!$I$102</definedName>
    <definedName name="XRefCopy190" localSheetId="0" hidden="1">#REF!</definedName>
    <definedName name="XRefCopy190" hidden="1">#REF!</definedName>
    <definedName name="XRefCopy191" localSheetId="0" hidden="1">#REF!</definedName>
    <definedName name="XRefCopy191" hidden="1">#REF!</definedName>
    <definedName name="XRefCopy192" localSheetId="0" hidden="1">#REF!</definedName>
    <definedName name="XRefCopy192" hidden="1">#REF!</definedName>
    <definedName name="XRefCopy193" localSheetId="0" hidden="1">#REF!</definedName>
    <definedName name="XRefCopy193" hidden="1">#REF!</definedName>
    <definedName name="XRefCopy194" localSheetId="0" hidden="1">#REF!</definedName>
    <definedName name="XRefCopy194" hidden="1">#REF!</definedName>
    <definedName name="XRefCopy195" localSheetId="0" hidden="1">#REF!</definedName>
    <definedName name="XRefCopy195" hidden="1">#REF!</definedName>
    <definedName name="XRefCopy196" localSheetId="0" hidden="1">#REF!</definedName>
    <definedName name="XRefCopy196" hidden="1">#REF!</definedName>
    <definedName name="XRefCopy197" localSheetId="0" hidden="1">#REF!</definedName>
    <definedName name="XRefCopy197" hidden="1">#REF!</definedName>
    <definedName name="XRefCopy198" localSheetId="0" hidden="1">#REF!</definedName>
    <definedName name="XRefCopy198" hidden="1">#REF!</definedName>
    <definedName name="XRefCopy199" localSheetId="0" hidden="1">#REF!</definedName>
    <definedName name="XRefCopy199" hidden="1">#REF!</definedName>
    <definedName name="XRefCopy19Row" localSheetId="0" hidden="1">#REF!</definedName>
    <definedName name="XRefCopy19Row" hidden="1">#REF!</definedName>
    <definedName name="XRefCopy1Row" localSheetId="0" hidden="1">#REF!</definedName>
    <definedName name="XRefCopy1Row" hidden="1">#REF!</definedName>
    <definedName name="XRefCopy2" localSheetId="0" hidden="1">[188]BS!#REF!</definedName>
    <definedName name="XRefCopy2" hidden="1">[188]BS!#REF!</definedName>
    <definedName name="XRefCopy20" localSheetId="0" hidden="1">#REF!</definedName>
    <definedName name="XRefCopy20" hidden="1">#REF!</definedName>
    <definedName name="XRefCopy200" localSheetId="0" hidden="1">#REF!</definedName>
    <definedName name="XRefCopy200" hidden="1">#REF!</definedName>
    <definedName name="XRefCopy201" localSheetId="0" hidden="1">#REF!</definedName>
    <definedName name="XRefCopy201" hidden="1">#REF!</definedName>
    <definedName name="XRefCopy202" localSheetId="0" hidden="1">#REF!</definedName>
    <definedName name="XRefCopy202" hidden="1">#REF!</definedName>
    <definedName name="XRefCopy203" localSheetId="0" hidden="1">#REF!</definedName>
    <definedName name="XRefCopy203" hidden="1">#REF!</definedName>
    <definedName name="XRefCopy204" localSheetId="0" hidden="1">#REF!</definedName>
    <definedName name="XRefCopy204" hidden="1">#REF!</definedName>
    <definedName name="XRefCopy205" localSheetId="0" hidden="1">#REF!</definedName>
    <definedName name="XRefCopy205" hidden="1">#REF!</definedName>
    <definedName name="XRefCopy207" localSheetId="0" hidden="1">#REF!</definedName>
    <definedName name="XRefCopy207" hidden="1">#REF!</definedName>
    <definedName name="XRefCopy208" localSheetId="0" hidden="1">#REF!</definedName>
    <definedName name="XRefCopy208" hidden="1">#REF!</definedName>
    <definedName name="XRefCopy209" localSheetId="0" hidden="1">#REF!</definedName>
    <definedName name="XRefCopy209" hidden="1">#REF!</definedName>
    <definedName name="XRefCopy20Row" localSheetId="0" hidden="1">[200]XREF!#REF!</definedName>
    <definedName name="XRefCopy20Row" hidden="1">[200]XREF!#REF!</definedName>
    <definedName name="XRefCopy21" localSheetId="0" hidden="1">#REF!</definedName>
    <definedName name="XRefCopy21" hidden="1">#REF!</definedName>
    <definedName name="XRefCopy210" localSheetId="0" hidden="1">#REF!</definedName>
    <definedName name="XRefCopy210" hidden="1">#REF!</definedName>
    <definedName name="XRefCopy211" localSheetId="0" hidden="1">#REF!</definedName>
    <definedName name="XRefCopy211" hidden="1">#REF!</definedName>
    <definedName name="XRefCopy212" localSheetId="0" hidden="1">#REF!</definedName>
    <definedName name="XRefCopy212" hidden="1">#REF!</definedName>
    <definedName name="XRefCopy213" localSheetId="0" hidden="1">#REF!</definedName>
    <definedName name="XRefCopy213" hidden="1">#REF!</definedName>
    <definedName name="XRefCopy214" localSheetId="0" hidden="1">#REF!</definedName>
    <definedName name="XRefCopy214" hidden="1">#REF!</definedName>
    <definedName name="XRefCopy215" localSheetId="0" hidden="1">#REF!</definedName>
    <definedName name="XRefCopy215" hidden="1">#REF!</definedName>
    <definedName name="XRefCopy216" localSheetId="0" hidden="1">#REF!</definedName>
    <definedName name="XRefCopy216" hidden="1">#REF!</definedName>
    <definedName name="XRefCopy217" localSheetId="0" hidden="1">#REF!</definedName>
    <definedName name="XRefCopy217" hidden="1">#REF!</definedName>
    <definedName name="XRefCopy218" localSheetId="0" hidden="1">#REF!</definedName>
    <definedName name="XRefCopy218" hidden="1">#REF!</definedName>
    <definedName name="XRefCopy219" localSheetId="0" hidden="1">#REF!</definedName>
    <definedName name="XRefCopy219" hidden="1">#REF!</definedName>
    <definedName name="XRefCopy21Row" localSheetId="0" hidden="1">[200]XREF!#REF!</definedName>
    <definedName name="XRefCopy21Row" hidden="1">[200]XREF!#REF!</definedName>
    <definedName name="XRefCopy22" localSheetId="0" hidden="1">#REF!</definedName>
    <definedName name="XRefCopy22" hidden="1">#REF!</definedName>
    <definedName name="XRefCopy220" localSheetId="0" hidden="1">#REF!</definedName>
    <definedName name="XRefCopy220" hidden="1">#REF!</definedName>
    <definedName name="XRefCopy221" localSheetId="0" hidden="1">#REF!</definedName>
    <definedName name="XRefCopy221" hidden="1">#REF!</definedName>
    <definedName name="XRefCopy222" localSheetId="0" hidden="1">#REF!</definedName>
    <definedName name="XRefCopy222" hidden="1">#REF!</definedName>
    <definedName name="XRefCopy223" localSheetId="0" hidden="1">#REF!</definedName>
    <definedName name="XRefCopy223" hidden="1">#REF!</definedName>
    <definedName name="XRefCopy224" localSheetId="0" hidden="1">#REF!</definedName>
    <definedName name="XRefCopy224" hidden="1">#REF!</definedName>
    <definedName name="XRefCopy225" localSheetId="0" hidden="1">#REF!</definedName>
    <definedName name="XRefCopy225" hidden="1">#REF!</definedName>
    <definedName name="XRefCopy226" localSheetId="0" hidden="1">#REF!</definedName>
    <definedName name="XRefCopy226" hidden="1">#REF!</definedName>
    <definedName name="XRefCopy228" localSheetId="0" hidden="1">#REF!</definedName>
    <definedName name="XRefCopy228" hidden="1">#REF!</definedName>
    <definedName name="XRefCopy22Row" localSheetId="0" hidden="1">[200]XREF!#REF!</definedName>
    <definedName name="XRefCopy22Row" hidden="1">[200]XREF!#REF!</definedName>
    <definedName name="XRefCopy23" localSheetId="0" hidden="1">'[200]Cash flow details'!#REF!</definedName>
    <definedName name="XRefCopy23" hidden="1">'[200]Cash flow details'!#REF!</definedName>
    <definedName name="XRefCopy230" localSheetId="0" hidden="1">#REF!</definedName>
    <definedName name="XRefCopy230" hidden="1">#REF!</definedName>
    <definedName name="XRefCopy23Row" localSheetId="0" hidden="1">[200]XREF!#REF!</definedName>
    <definedName name="XRefCopy23Row" hidden="1">[200]XREF!#REF!</definedName>
    <definedName name="XRefCopy24" localSheetId="0" hidden="1">#REF!</definedName>
    <definedName name="XRefCopy24" hidden="1">#REF!</definedName>
    <definedName name="XRefCopy24Row" localSheetId="0" hidden="1">#REF!</definedName>
    <definedName name="XRefCopy24Row" hidden="1">#REF!</definedName>
    <definedName name="XRefCopy25" localSheetId="0" hidden="1">'[201]Cash flow details'!#REF!</definedName>
    <definedName name="XRefCopy25" hidden="1">'[201]Cash flow details'!#REF!</definedName>
    <definedName name="XRefCopy28" localSheetId="0" hidden="1">'[200]Cash flow details'!#REF!</definedName>
    <definedName name="XRefCopy28" hidden="1">'[200]Cash flow details'!#REF!</definedName>
    <definedName name="XRefCopy28Row" localSheetId="0" hidden="1">#REF!</definedName>
    <definedName name="XRefCopy28Row" hidden="1">#REF!</definedName>
    <definedName name="XRefCopy29" localSheetId="0" hidden="1">'[200]Cash flow details'!#REF!</definedName>
    <definedName name="XRefCopy29" hidden="1">'[200]Cash flow details'!#REF!</definedName>
    <definedName name="XRefCopy29Row" localSheetId="0" hidden="1">[200]XREF!#REF!</definedName>
    <definedName name="XRefCopy29Row" hidden="1">[200]XREF!#REF!</definedName>
    <definedName name="XRefCopy2Row" localSheetId="0" hidden="1">#REF!</definedName>
    <definedName name="XRefCopy2Row" hidden="1">#REF!</definedName>
    <definedName name="XRefCopy3" localSheetId="0" hidden="1">[188]BS!#REF!</definedName>
    <definedName name="XRefCopy3" hidden="1">[188]BS!#REF!</definedName>
    <definedName name="XRefCopy30" localSheetId="0" hidden="1">'[201]Cash flow details'!#REF!</definedName>
    <definedName name="XRefCopy30" hidden="1">'[201]Cash flow details'!#REF!</definedName>
    <definedName name="XRefCopy31" localSheetId="0" hidden="1">'[201]Cash flow details'!#REF!</definedName>
    <definedName name="XRefCopy31" hidden="1">'[201]Cash flow details'!#REF!</definedName>
    <definedName name="XRefCopy31Row" localSheetId="0" hidden="1">[200]XREF!#REF!</definedName>
    <definedName name="XRefCopy31Row" hidden="1">[200]XREF!#REF!</definedName>
    <definedName name="XRefCopy32" localSheetId="0" hidden="1">#REF!</definedName>
    <definedName name="XRefCopy32" hidden="1">#REF!</definedName>
    <definedName name="XRefCopy32Row" localSheetId="0" hidden="1">#REF!</definedName>
    <definedName name="XRefCopy32Row" hidden="1">#REF!</definedName>
    <definedName name="XRefCopy33" localSheetId="0" hidden="1">#REF!</definedName>
    <definedName name="XRefCopy33" hidden="1">#REF!</definedName>
    <definedName name="XRefCopy33Row" localSheetId="0" hidden="1">#REF!</definedName>
    <definedName name="XRefCopy33Row" hidden="1">#REF!</definedName>
    <definedName name="XRefCopy34" localSheetId="0" hidden="1">#REF!</definedName>
    <definedName name="XRefCopy34" hidden="1">#REF!</definedName>
    <definedName name="XRefCopy34Row" localSheetId="0" hidden="1">#REF!</definedName>
    <definedName name="XRefCopy34Row" hidden="1">#REF!</definedName>
    <definedName name="XRefCopy35" localSheetId="0" hidden="1">#REF!</definedName>
    <definedName name="XRefCopy35" hidden="1">#REF!</definedName>
    <definedName name="XRefCopy35Row" localSheetId="0" hidden="1">[200]XREF!#REF!</definedName>
    <definedName name="XRefCopy35Row" hidden="1">[200]XREF!#REF!</definedName>
    <definedName name="XRefCopy36" localSheetId="0" hidden="1">#REF!</definedName>
    <definedName name="XRefCopy36" hidden="1">#REF!</definedName>
    <definedName name="XRefCopy37" localSheetId="0" hidden="1">#REF!</definedName>
    <definedName name="XRefCopy37" hidden="1">#REF!</definedName>
    <definedName name="XRefCopy38" localSheetId="0" hidden="1">#REF!</definedName>
    <definedName name="XRefCopy38" hidden="1">#REF!</definedName>
    <definedName name="XRefCopy39" localSheetId="0" hidden="1">'[201]Cash flow details'!#REF!</definedName>
    <definedName name="XRefCopy39" hidden="1">'[201]Cash flow details'!#REF!</definedName>
    <definedName name="XRefCopy3Row" localSheetId="0" hidden="1">#REF!</definedName>
    <definedName name="XRefCopy3Row" hidden="1">#REF!</definedName>
    <definedName name="XRefCopy4" localSheetId="0" hidden="1">#REF!</definedName>
    <definedName name="XRefCopy4" hidden="1">#REF!</definedName>
    <definedName name="XRefCopy41Row" localSheetId="0" hidden="1">[200]XREF!#REF!</definedName>
    <definedName name="XRefCopy41Row" hidden="1">[200]XREF!#REF!</definedName>
    <definedName name="XRefCopy42Row" localSheetId="0" hidden="1">[200]XREF!#REF!</definedName>
    <definedName name="XRefCopy42Row" hidden="1">[200]XREF!#REF!</definedName>
    <definedName name="XRefCopy43" localSheetId="0" hidden="1">'[201]Cash flow details'!#REF!</definedName>
    <definedName name="XRefCopy43" hidden="1">'[201]Cash flow details'!#REF!</definedName>
    <definedName name="XRefCopy44" localSheetId="0" hidden="1">'[201]Cash flow details'!#REF!</definedName>
    <definedName name="XRefCopy44" hidden="1">'[201]Cash flow details'!#REF!</definedName>
    <definedName name="XRefCopy44Row" localSheetId="0" hidden="1">#REF!</definedName>
    <definedName name="XRefCopy44Row" hidden="1">#REF!</definedName>
    <definedName name="XRefCopy47" localSheetId="0" hidden="1">'[199]Breakup Value Working'!#REF!</definedName>
    <definedName name="XRefCopy47" hidden="1">'[199]Breakup Value Working'!#REF!</definedName>
    <definedName name="XRefCopy48Row" localSheetId="0" hidden="1">#REF!</definedName>
    <definedName name="XRefCopy48Row" hidden="1">#REF!</definedName>
    <definedName name="XRefCopy49" localSheetId="0" hidden="1">#REF!</definedName>
    <definedName name="XRefCopy49" hidden="1">#REF!</definedName>
    <definedName name="XRefCopy49Row" localSheetId="0" hidden="1">#REF!</definedName>
    <definedName name="XRefCopy49Row" hidden="1">#REF!</definedName>
    <definedName name="XRefCopy4Row" localSheetId="0" hidden="1">[202]XREF!#REF!</definedName>
    <definedName name="XRefCopy4Row" hidden="1">[202]XREF!#REF!</definedName>
    <definedName name="XRefCopy5" localSheetId="0" hidden="1">#REF!</definedName>
    <definedName name="XRefCopy5" hidden="1">#REF!</definedName>
    <definedName name="XRefCopy50" localSheetId="0" hidden="1">'[199]Breakup Value Working'!#REF!</definedName>
    <definedName name="XRefCopy50" hidden="1">'[199]Breakup Value Working'!#REF!</definedName>
    <definedName name="XRefCopy50Row" localSheetId="0" hidden="1">#REF!</definedName>
    <definedName name="XRefCopy50Row" hidden="1">#REF!</definedName>
    <definedName name="XRefCopy51" localSheetId="0" hidden="1">'[199]Breakup Value Working'!#REF!</definedName>
    <definedName name="XRefCopy51" hidden="1">'[199]Breakup Value Working'!#REF!</definedName>
    <definedName name="XRefCopy51Row" localSheetId="0" hidden="1">#REF!</definedName>
    <definedName name="XRefCopy51Row" hidden="1">#REF!</definedName>
    <definedName name="XRefCopy52" localSheetId="0" hidden="1">'[199]Breakup Value Working'!#REF!</definedName>
    <definedName name="XRefCopy52" hidden="1">'[199]Breakup Value Working'!#REF!</definedName>
    <definedName name="XRefCopy52Row" localSheetId="0" hidden="1">#REF!</definedName>
    <definedName name="XRefCopy52Row" hidden="1">#REF!</definedName>
    <definedName name="XRefCopy53" localSheetId="0" hidden="1">'[199]Breakup Value Working'!#REF!</definedName>
    <definedName name="XRefCopy53" hidden="1">'[199]Breakup Value Working'!#REF!</definedName>
    <definedName name="XRefCopy53Row" localSheetId="0" hidden="1">#REF!</definedName>
    <definedName name="XRefCopy53Row" hidden="1">#REF!</definedName>
    <definedName name="XRefCopy54" localSheetId="0" hidden="1">#REF!</definedName>
    <definedName name="XRefCopy54" hidden="1">#REF!</definedName>
    <definedName name="XRefCopy54Row" localSheetId="0" hidden="1">#REF!</definedName>
    <definedName name="XRefCopy54Row" hidden="1">#REF!</definedName>
    <definedName name="XRefCopy55" localSheetId="0" hidden="1">'[199]Breakup Value Working'!#REF!</definedName>
    <definedName name="XRefCopy55" hidden="1">'[199]Breakup Value Working'!#REF!</definedName>
    <definedName name="XRefCopy55Row" localSheetId="0" hidden="1">#REF!</definedName>
    <definedName name="XRefCopy55Row" hidden="1">#REF!</definedName>
    <definedName name="XRefCopy56" localSheetId="0" hidden="1">'[199]Breakup Value Working'!#REF!</definedName>
    <definedName name="XRefCopy56" hidden="1">'[199]Breakup Value Working'!#REF!</definedName>
    <definedName name="XRefCopy56Row" localSheetId="0" hidden="1">#REF!</definedName>
    <definedName name="XRefCopy56Row" hidden="1">#REF!</definedName>
    <definedName name="XRefCopy57" localSheetId="0" hidden="1">#REF!</definedName>
    <definedName name="XRefCopy57" hidden="1">#REF!</definedName>
    <definedName name="XRefCopy57Row" localSheetId="0" hidden="1">#REF!</definedName>
    <definedName name="XRefCopy57Row" hidden="1">#REF!</definedName>
    <definedName name="XRefCopy58" localSheetId="0" hidden="1">'[199]Breakup Value Working'!#REF!</definedName>
    <definedName name="XRefCopy58" hidden="1">'[199]Breakup Value Working'!#REF!</definedName>
    <definedName name="XRefCopy58Row" localSheetId="0" hidden="1">#REF!</definedName>
    <definedName name="XRefCopy58Row" hidden="1">#REF!</definedName>
    <definedName name="XRefCopy59" localSheetId="0" hidden="1">'[199]Breakup Value Working'!#REF!</definedName>
    <definedName name="XRefCopy59" hidden="1">'[199]Breakup Value Working'!#REF!</definedName>
    <definedName name="XRefCopy59Row" localSheetId="0" hidden="1">#REF!</definedName>
    <definedName name="XRefCopy59Row" hidden="1">#REF!</definedName>
    <definedName name="XRefCopy5Row" localSheetId="0" hidden="1">[202]XREF!#REF!</definedName>
    <definedName name="XRefCopy5Row" hidden="1">[202]XREF!#REF!</definedName>
    <definedName name="XRefCopy6" localSheetId="0" hidden="1">#REF!</definedName>
    <definedName name="XRefCopy6" hidden="1">#REF!</definedName>
    <definedName name="XRefCopy60Row" localSheetId="0" hidden="1">#REF!</definedName>
    <definedName name="XRefCopy60Row" hidden="1">#REF!</definedName>
    <definedName name="XRefCopy61Row" localSheetId="0" hidden="1">#REF!</definedName>
    <definedName name="XRefCopy61Row" hidden="1">#REF!</definedName>
    <definedName name="XRefCopy6Row" localSheetId="0" hidden="1">#REF!</definedName>
    <definedName name="XRefCopy6Row" hidden="1">#REF!</definedName>
    <definedName name="XRefCopy7" localSheetId="0" hidden="1">#REF!</definedName>
    <definedName name="XRefCopy7" hidden="1">#REF!</definedName>
    <definedName name="XRefCopy7Row" localSheetId="0" hidden="1">#REF!</definedName>
    <definedName name="XRefCopy7Row" hidden="1">#REF!</definedName>
    <definedName name="XRefCopy8" localSheetId="0" hidden="1">#REF!</definedName>
    <definedName name="XRefCopy8" hidden="1">#REF!</definedName>
    <definedName name="XRefCopy8Row" localSheetId="0" hidden="1">#REF!</definedName>
    <definedName name="XRefCopy8Row" hidden="1">#REF!</definedName>
    <definedName name="XRefCopy9" localSheetId="0" hidden="1">#REF!</definedName>
    <definedName name="XRefCopy9" hidden="1">#REF!</definedName>
    <definedName name="XRefCopy91" localSheetId="0" hidden="1">#REF!</definedName>
    <definedName name="XRefCopy91" hidden="1">#REF!</definedName>
    <definedName name="XRefCopy91Row" localSheetId="0" hidden="1">#REF!</definedName>
    <definedName name="XRefCopy91Row" hidden="1">#REF!</definedName>
    <definedName name="XRefCopy9Row" localSheetId="0" hidden="1">#REF!</definedName>
    <definedName name="XRefCopy9Row" hidden="1">#REF!</definedName>
    <definedName name="XRefCopyRangeCount" hidden="1">25</definedName>
    <definedName name="XRefPaste1" localSheetId="0" hidden="1">#REF!</definedName>
    <definedName name="XRefPaste1" hidden="1">#REF!</definedName>
    <definedName name="XRefPaste10" localSheetId="0" hidden="1">#REF!</definedName>
    <definedName name="XRefPaste10" hidden="1">#REF!</definedName>
    <definedName name="XRefPaste100" localSheetId="0" hidden="1">[188]BS!#REF!</definedName>
    <definedName name="XRefPaste100" hidden="1">[188]BS!#REF!</definedName>
    <definedName name="XRefPaste100Row" localSheetId="0" hidden="1">#REF!</definedName>
    <definedName name="XRefPaste100Row" hidden="1">#REF!</definedName>
    <definedName name="XRefPaste101" localSheetId="0" hidden="1">#REF!</definedName>
    <definedName name="XRefPaste101" hidden="1">#REF!</definedName>
    <definedName name="XRefPaste101Row" localSheetId="0" hidden="1">#REF!</definedName>
    <definedName name="XRefPaste101Row" hidden="1">#REF!</definedName>
    <definedName name="XRefPaste102" localSheetId="0" hidden="1">#REF!</definedName>
    <definedName name="XRefPaste102" hidden="1">#REF!</definedName>
    <definedName name="XRefPaste102Row" localSheetId="0" hidden="1">#REF!</definedName>
    <definedName name="XRefPaste102Row" hidden="1">#REF!</definedName>
    <definedName name="XRefPaste103" localSheetId="0" hidden="1">#REF!</definedName>
    <definedName name="XRefPaste103" hidden="1">#REF!</definedName>
    <definedName name="XRefPaste103Row" localSheetId="0" hidden="1">#REF!</definedName>
    <definedName name="XRefPaste103Row" hidden="1">#REF!</definedName>
    <definedName name="XRefPaste104Row" localSheetId="0" hidden="1">#REF!</definedName>
    <definedName name="XRefPaste104Row" hidden="1">#REF!</definedName>
    <definedName name="XRefPaste105Row" localSheetId="0" hidden="1">#REF!</definedName>
    <definedName name="XRefPaste105Row" hidden="1">#REF!</definedName>
    <definedName name="XRefPaste106" localSheetId="0" hidden="1">[188]BS!#REF!</definedName>
    <definedName name="XRefPaste106" hidden="1">[188]BS!#REF!</definedName>
    <definedName name="XRefPaste10Row" localSheetId="0" hidden="1">#REF!</definedName>
    <definedName name="XRefPaste10Row" hidden="1">#REF!</definedName>
    <definedName name="XRefPaste11" localSheetId="0" hidden="1">#REF!</definedName>
    <definedName name="XRefPaste11" hidden="1">#REF!</definedName>
    <definedName name="XRefPaste110Row" localSheetId="0" hidden="1">#REF!</definedName>
    <definedName name="XRefPaste110Row" hidden="1">#REF!</definedName>
    <definedName name="XRefPaste111Row" localSheetId="0" hidden="1">#REF!</definedName>
    <definedName name="XRefPaste111Row" hidden="1">#REF!</definedName>
    <definedName name="XRefPaste112Row" localSheetId="0" hidden="1">#REF!</definedName>
    <definedName name="XRefPaste112Row" hidden="1">#REF!</definedName>
    <definedName name="XRefPaste113Row" localSheetId="0" hidden="1">#REF!</definedName>
    <definedName name="XRefPaste113Row" hidden="1">#REF!</definedName>
    <definedName name="XRefPaste114" localSheetId="0" hidden="1">[188]BS!#REF!</definedName>
    <definedName name="XRefPaste114" hidden="1">[188]BS!#REF!</definedName>
    <definedName name="XRefPaste11Row" localSheetId="0" hidden="1">#REF!</definedName>
    <definedName name="XRefPaste11Row" hidden="1">#REF!</definedName>
    <definedName name="XRefPaste12" localSheetId="0" hidden="1">#REF!</definedName>
    <definedName name="XRefPaste12" hidden="1">#REF!</definedName>
    <definedName name="XRefPaste121Row" localSheetId="0" hidden="1">#REF!</definedName>
    <definedName name="XRefPaste121Row" hidden="1">#REF!</definedName>
    <definedName name="XRefPaste122Row" localSheetId="0" hidden="1">#REF!</definedName>
    <definedName name="XRefPaste122Row" hidden="1">#REF!</definedName>
    <definedName name="XRefPaste123Row" localSheetId="0" hidden="1">#REF!</definedName>
    <definedName name="XRefPaste123Row" hidden="1">#REF!</definedName>
    <definedName name="XRefPaste124Row" localSheetId="0" hidden="1">#REF!</definedName>
    <definedName name="XRefPaste124Row" hidden="1">#REF!</definedName>
    <definedName name="XRefPaste125Row" localSheetId="0" hidden="1">#REF!</definedName>
    <definedName name="XRefPaste125Row" hidden="1">#REF!</definedName>
    <definedName name="XRefPaste126" localSheetId="0" hidden="1">[188]BS!#REF!</definedName>
    <definedName name="XRefPaste126" hidden="1">[188]BS!#REF!</definedName>
    <definedName name="XRefPaste12Row" localSheetId="0" hidden="1">#REF!</definedName>
    <definedName name="XRefPaste12Row" hidden="1">#REF!</definedName>
    <definedName name="XRefPaste13" localSheetId="0" hidden="1">#REF!</definedName>
    <definedName name="XRefPaste13" hidden="1">#REF!</definedName>
    <definedName name="XRefPaste130Row" localSheetId="0" hidden="1">#REF!</definedName>
    <definedName name="XRefPaste130Row" hidden="1">#REF!</definedName>
    <definedName name="XRefPaste131" localSheetId="0" hidden="1">[188]BS!#REF!</definedName>
    <definedName name="XRefPaste131" hidden="1">[188]BS!#REF!</definedName>
    <definedName name="XRefPaste137Row" localSheetId="0" hidden="1">#REF!</definedName>
    <definedName name="XRefPaste137Row" hidden="1">#REF!</definedName>
    <definedName name="XRefPaste138Row" localSheetId="0" hidden="1">#REF!</definedName>
    <definedName name="XRefPaste138Row" hidden="1">#REF!</definedName>
    <definedName name="XRefPaste139Row" localSheetId="0" hidden="1">#REF!</definedName>
    <definedName name="XRefPaste139Row" hidden="1">#REF!</definedName>
    <definedName name="XRefPaste13Row" localSheetId="0" hidden="1">#REF!</definedName>
    <definedName name="XRefPaste13Row" hidden="1">#REF!</definedName>
    <definedName name="XRefPaste14" localSheetId="0" hidden="1">#REF!</definedName>
    <definedName name="XRefPaste14" hidden="1">#REF!</definedName>
    <definedName name="XRefPaste140Row" localSheetId="0" hidden="1">#REF!</definedName>
    <definedName name="XRefPaste140Row" hidden="1">#REF!</definedName>
    <definedName name="XRefPaste141Row" localSheetId="0" hidden="1">#REF!</definedName>
    <definedName name="XRefPaste141Row" hidden="1">#REF!</definedName>
    <definedName name="XRefPaste142" localSheetId="0" hidden="1">[188]BS!#REF!</definedName>
    <definedName name="XRefPaste142" hidden="1">[188]BS!#REF!</definedName>
    <definedName name="XRefPaste143" localSheetId="0" hidden="1">[188]BS!#REF!</definedName>
    <definedName name="XRefPaste143" hidden="1">[188]BS!#REF!</definedName>
    <definedName name="XRefPaste144" localSheetId="0" hidden="1">[188]BS!#REF!</definedName>
    <definedName name="XRefPaste144" hidden="1">[188]BS!#REF!</definedName>
    <definedName name="XRefPaste14Row" localSheetId="0" hidden="1">#REF!</definedName>
    <definedName name="XRefPaste14Row" hidden="1">#REF!</definedName>
    <definedName name="XRefPaste15" localSheetId="0" hidden="1">#REF!</definedName>
    <definedName name="XRefPaste15" hidden="1">#REF!</definedName>
    <definedName name="XRefPaste15Row" localSheetId="0" hidden="1">#REF!</definedName>
    <definedName name="XRefPaste15Row" hidden="1">#REF!</definedName>
    <definedName name="XRefPaste16" localSheetId="0" hidden="1">#REF!</definedName>
    <definedName name="XRefPaste16" hidden="1">#REF!</definedName>
    <definedName name="XRefPaste16Row" localSheetId="0" hidden="1">#REF!</definedName>
    <definedName name="XRefPaste16Row" hidden="1">#REF!</definedName>
    <definedName name="XRefPaste17" localSheetId="0" hidden="1">#REF!</definedName>
    <definedName name="XRefPaste17" hidden="1">#REF!</definedName>
    <definedName name="XRefPaste17Row" localSheetId="0" hidden="1">#REF!</definedName>
    <definedName name="XRefPaste17Row" hidden="1">#REF!</definedName>
    <definedName name="XRefPaste18" localSheetId="0" hidden="1">'[200]Cash flow details'!#REF!</definedName>
    <definedName name="XRefPaste18" hidden="1">'[200]Cash flow details'!#REF!</definedName>
    <definedName name="XRefPaste18Row" localSheetId="0" hidden="1">[200]XREF!#REF!</definedName>
    <definedName name="XRefPaste18Row" hidden="1">[200]XREF!#REF!</definedName>
    <definedName name="XRefPaste19" localSheetId="0" hidden="1">#REF!</definedName>
    <definedName name="XRefPaste19" hidden="1">#REF!</definedName>
    <definedName name="XRefPaste19Row" localSheetId="0" hidden="1">#REF!</definedName>
    <definedName name="XRefPaste19Row" hidden="1">#REF!</definedName>
    <definedName name="XRefPaste1Row" localSheetId="0" hidden="1">#REF!</definedName>
    <definedName name="XRefPaste1Row" hidden="1">#REF!</definedName>
    <definedName name="XRefPaste2" localSheetId="0" hidden="1">#REF!</definedName>
    <definedName name="XRefPaste2" hidden="1">#REF!</definedName>
    <definedName name="XRefPaste20" localSheetId="0" hidden="1">#REF!</definedName>
    <definedName name="XRefPaste20" hidden="1">#REF!</definedName>
    <definedName name="XRefPaste21" localSheetId="0" hidden="1">#REF!</definedName>
    <definedName name="XRefPaste21" hidden="1">#REF!</definedName>
    <definedName name="XRefPaste22" localSheetId="0" hidden="1">#REF!</definedName>
    <definedName name="XRefPaste22" hidden="1">#REF!</definedName>
    <definedName name="XRefPaste22Row" localSheetId="0" hidden="1">[200]XREF!#REF!</definedName>
    <definedName name="XRefPaste22Row" hidden="1">[200]XREF!#REF!</definedName>
    <definedName name="XRefPaste23" localSheetId="0" hidden="1">#REF!</definedName>
    <definedName name="XRefPaste23" hidden="1">#REF!</definedName>
    <definedName name="XRefPaste23Row" localSheetId="0" hidden="1">[200]XREF!#REF!</definedName>
    <definedName name="XRefPaste23Row" hidden="1">[200]XREF!#REF!</definedName>
    <definedName name="XRefPaste24" localSheetId="0" hidden="1">#REF!</definedName>
    <definedName name="XRefPaste24" hidden="1">#REF!</definedName>
    <definedName name="XRefPaste25" localSheetId="0" hidden="1">#REF!</definedName>
    <definedName name="XRefPaste25" hidden="1">#REF!</definedName>
    <definedName name="XRefPaste25Row" localSheetId="0" hidden="1">[200]XREF!#REF!</definedName>
    <definedName name="XRefPaste25Row" hidden="1">[200]XREF!#REF!</definedName>
    <definedName name="XRefPaste26" localSheetId="0" hidden="1">#REF!</definedName>
    <definedName name="XRefPaste26" hidden="1">#REF!</definedName>
    <definedName name="XRefPaste26Row" localSheetId="0" hidden="1">#REF!</definedName>
    <definedName name="XRefPaste26Row" hidden="1">#REF!</definedName>
    <definedName name="XRefPaste27" localSheetId="0" hidden="1">#REF!</definedName>
    <definedName name="XRefPaste27" hidden="1">#REF!</definedName>
    <definedName name="XRefPaste27Row" localSheetId="0" hidden="1">#REF!</definedName>
    <definedName name="XRefPaste27Row" hidden="1">#REF!</definedName>
    <definedName name="XRefPaste28" localSheetId="0" hidden="1">[188]BS!#REF!</definedName>
    <definedName name="XRefPaste28" hidden="1">[188]BS!#REF!</definedName>
    <definedName name="XRefPaste29" localSheetId="0" hidden="1">#REF!</definedName>
    <definedName name="XRefPaste29" hidden="1">#REF!</definedName>
    <definedName name="XRefPaste2Row" localSheetId="0" hidden="1">#REF!</definedName>
    <definedName name="XRefPaste2Row" hidden="1">#REF!</definedName>
    <definedName name="XRefPaste3" localSheetId="0" hidden="1">#REF!</definedName>
    <definedName name="XRefPaste3" hidden="1">#REF!</definedName>
    <definedName name="XRefPaste30" localSheetId="0" hidden="1">#REF!</definedName>
    <definedName name="XRefPaste30" hidden="1">#REF!</definedName>
    <definedName name="XRefPaste31" localSheetId="0" hidden="1">[188]BS!#REF!</definedName>
    <definedName name="XRefPaste31" hidden="1">[188]BS!#REF!</definedName>
    <definedName name="XRefPaste31Row" localSheetId="0" hidden="1">[200]XREF!#REF!</definedName>
    <definedName name="XRefPaste31Row" hidden="1">[200]XREF!#REF!</definedName>
    <definedName name="XRefPaste32" localSheetId="0" hidden="1">#REF!</definedName>
    <definedName name="XRefPaste32" hidden="1">#REF!</definedName>
    <definedName name="XRefPaste32Row" localSheetId="0" hidden="1">[200]XREF!#REF!</definedName>
    <definedName name="XRefPaste32Row" hidden="1">[200]XREF!#REF!</definedName>
    <definedName name="XRefPaste33" localSheetId="0" hidden="1">#REF!</definedName>
    <definedName name="XRefPaste33" hidden="1">#REF!</definedName>
    <definedName name="XRefPaste34" localSheetId="0" hidden="1">#REF!</definedName>
    <definedName name="XRefPaste34" hidden="1">#REF!</definedName>
    <definedName name="XRefPaste34Row" localSheetId="0" hidden="1">#REF!</definedName>
    <definedName name="XRefPaste34Row" hidden="1">#REF!</definedName>
    <definedName name="XRefPaste35" localSheetId="0" hidden="1">'[199]Breakup Value Working'!#REF!</definedName>
    <definedName name="XRefPaste35" hidden="1">'[199]Breakup Value Working'!#REF!</definedName>
    <definedName name="XRefPaste35Row" localSheetId="0" hidden="1">#REF!</definedName>
    <definedName name="XRefPaste35Row" hidden="1">#REF!</definedName>
    <definedName name="XRefPaste36" localSheetId="0" hidden="1">#REF!</definedName>
    <definedName name="XRefPaste36" hidden="1">#REF!</definedName>
    <definedName name="XRefPaste36Row" localSheetId="0" hidden="1">#REF!</definedName>
    <definedName name="XRefPaste36Row" hidden="1">#REF!</definedName>
    <definedName name="XRefPaste37" localSheetId="0" hidden="1">#REF!</definedName>
    <definedName name="XRefPaste37" hidden="1">#REF!</definedName>
    <definedName name="XRefPaste37Row" localSheetId="0" hidden="1">#REF!</definedName>
    <definedName name="XRefPaste37Row" hidden="1">#REF!</definedName>
    <definedName name="XRefPaste38" localSheetId="0" hidden="1">[188]BS!#REF!</definedName>
    <definedName name="XRefPaste38" hidden="1">[188]BS!#REF!</definedName>
    <definedName name="XRefPaste38Row" localSheetId="0" hidden="1">#REF!</definedName>
    <definedName name="XRefPaste38Row" hidden="1">#REF!</definedName>
    <definedName name="XRefPaste3Row" localSheetId="0" hidden="1">#REF!</definedName>
    <definedName name="XRefPaste3Row" hidden="1">#REF!</definedName>
    <definedName name="XRefPaste4" localSheetId="0" hidden="1">'[199]Breakup Value Working'!#REF!</definedName>
    <definedName name="XRefPaste4" hidden="1">'[199]Breakup Value Working'!#REF!</definedName>
    <definedName name="XRefPaste43" localSheetId="0" hidden="1">[188]BS!#REF!</definedName>
    <definedName name="XRefPaste43" hidden="1">[188]BS!#REF!</definedName>
    <definedName name="XRefPaste44" localSheetId="0" hidden="1">[188]BS!#REF!</definedName>
    <definedName name="XRefPaste44" hidden="1">[188]BS!#REF!</definedName>
    <definedName name="XRefPaste45" localSheetId="0" hidden="1">[188]BS!#REF!</definedName>
    <definedName name="XRefPaste45" hidden="1">[188]BS!#REF!</definedName>
    <definedName name="XRefPaste46" localSheetId="0" hidden="1">[188]BS!#REF!</definedName>
    <definedName name="XRefPaste46" hidden="1">[188]BS!#REF!</definedName>
    <definedName name="XRefPaste47" localSheetId="0" hidden="1">[188]BS!#REF!</definedName>
    <definedName name="XRefPaste47" hidden="1">[188]BS!#REF!</definedName>
    <definedName name="XRefPaste4Row" localSheetId="0" hidden="1">[202]XREF!#REF!</definedName>
    <definedName name="XRefPaste4Row" hidden="1">[202]XREF!#REF!</definedName>
    <definedName name="XRefPaste5" localSheetId="0" hidden="1">[188]BS!#REF!</definedName>
    <definedName name="XRefPaste5" hidden="1">[188]BS!#REF!</definedName>
    <definedName name="XRefPaste50" localSheetId="0" hidden="1">[188]BS!#REF!</definedName>
    <definedName name="XRefPaste50" hidden="1">[188]BS!#REF!</definedName>
    <definedName name="XRefPaste54" localSheetId="0" hidden="1">[188]BS!#REF!</definedName>
    <definedName name="XRefPaste54" hidden="1">[188]BS!#REF!</definedName>
    <definedName name="XRefPaste58Row" localSheetId="0" hidden="1">#REF!</definedName>
    <definedName name="XRefPaste58Row" hidden="1">#REF!</definedName>
    <definedName name="XRefPaste59Row" localSheetId="0" hidden="1">#REF!</definedName>
    <definedName name="XRefPaste59Row" hidden="1">#REF!</definedName>
    <definedName name="XRefPaste5Row" localSheetId="0" hidden="1">#REF!</definedName>
    <definedName name="XRefPaste5Row" hidden="1">#REF!</definedName>
    <definedName name="XRefPaste6" localSheetId="0" hidden="1">#REF!</definedName>
    <definedName name="XRefPaste6" hidden="1">#REF!</definedName>
    <definedName name="XRefPaste60Row" localSheetId="0" hidden="1">#REF!</definedName>
    <definedName name="XRefPaste60Row" hidden="1">#REF!</definedName>
    <definedName name="XRefPaste61Row" localSheetId="0" hidden="1">#REF!</definedName>
    <definedName name="XRefPaste61Row" hidden="1">#REF!</definedName>
    <definedName name="XRefPaste62Row" localSheetId="0" hidden="1">#REF!</definedName>
    <definedName name="XRefPaste62Row" hidden="1">#REF!</definedName>
    <definedName name="XRefPaste63Row" localSheetId="0" hidden="1">#REF!</definedName>
    <definedName name="XRefPaste63Row" hidden="1">#REF!</definedName>
    <definedName name="XRefPaste64" localSheetId="0" hidden="1">[188]BS!#REF!</definedName>
    <definedName name="XRefPaste64" hidden="1">[188]BS!#REF!</definedName>
    <definedName name="XRefPaste6Row" localSheetId="0" hidden="1">#REF!</definedName>
    <definedName name="XRefPaste6Row" hidden="1">#REF!</definedName>
    <definedName name="XRefPaste7" localSheetId="0" hidden="1">#REF!</definedName>
    <definedName name="XRefPaste7" hidden="1">#REF!</definedName>
    <definedName name="XRefPaste75" localSheetId="0" hidden="1">[188]BS!#REF!</definedName>
    <definedName name="XRefPaste75" hidden="1">[188]BS!#REF!</definedName>
    <definedName name="XRefPaste76" localSheetId="0" hidden="1">[188]BS!#REF!</definedName>
    <definedName name="XRefPaste76" hidden="1">[188]BS!#REF!</definedName>
    <definedName name="XRefPaste77" localSheetId="0" hidden="1">[188]BS!#REF!</definedName>
    <definedName name="XRefPaste77" hidden="1">[188]BS!#REF!</definedName>
    <definedName name="XRefPaste78" localSheetId="0" hidden="1">[188]BS!#REF!</definedName>
    <definedName name="XRefPaste78" hidden="1">[188]BS!#REF!</definedName>
    <definedName name="XRefPaste79" localSheetId="0" hidden="1">#REF!</definedName>
    <definedName name="XRefPaste79" hidden="1">#REF!</definedName>
    <definedName name="XRefPaste7Row" localSheetId="0" hidden="1">#REF!</definedName>
    <definedName name="XRefPaste7Row" hidden="1">#REF!</definedName>
    <definedName name="XRefPaste8" localSheetId="0" hidden="1">#REF!</definedName>
    <definedName name="XRefPaste8" hidden="1">#REF!</definedName>
    <definedName name="XRefPaste85" localSheetId="0" hidden="1">#REF!</definedName>
    <definedName name="XRefPaste85" hidden="1">#REF!</definedName>
    <definedName name="XRefPaste86" localSheetId="0" hidden="1">#REF!</definedName>
    <definedName name="XRefPaste86" hidden="1">#REF!</definedName>
    <definedName name="XRefPaste87" localSheetId="0" hidden="1">#REF!</definedName>
    <definedName name="XRefPaste87" hidden="1">#REF!</definedName>
    <definedName name="XRefPaste88" localSheetId="0" hidden="1">#REF!</definedName>
    <definedName name="XRefPaste88" hidden="1">#REF!</definedName>
    <definedName name="XRefPaste89" localSheetId="0" hidden="1">#REF!</definedName>
    <definedName name="XRefPaste89" hidden="1">#REF!</definedName>
    <definedName name="XRefPaste8Row" localSheetId="0" hidden="1">#REF!</definedName>
    <definedName name="XRefPaste8Row" hidden="1">#REF!</definedName>
    <definedName name="XRefPaste9" localSheetId="0" hidden="1">#REF!</definedName>
    <definedName name="XRefPaste9" hidden="1">#REF!</definedName>
    <definedName name="XRefPaste90" localSheetId="0" hidden="1">#REF!</definedName>
    <definedName name="XRefPaste90" hidden="1">#REF!</definedName>
    <definedName name="XRefPaste91" localSheetId="0" hidden="1">#REF!</definedName>
    <definedName name="XRefPaste91" hidden="1">#REF!</definedName>
    <definedName name="XRefPaste93" localSheetId="0" hidden="1">#REF!</definedName>
    <definedName name="XRefPaste93" hidden="1">#REF!</definedName>
    <definedName name="XRefPaste93Row" localSheetId="0" hidden="1">#REF!</definedName>
    <definedName name="XRefPaste93Row" hidden="1">#REF!</definedName>
    <definedName name="XRefPaste94" localSheetId="0" hidden="1">#REF!</definedName>
    <definedName name="XRefPaste94" hidden="1">#REF!</definedName>
    <definedName name="XRefPaste94Row" localSheetId="0" hidden="1">#REF!</definedName>
    <definedName name="XRefPaste94Row" hidden="1">#REF!</definedName>
    <definedName name="XRefPaste95" localSheetId="0" hidden="1">#REF!</definedName>
    <definedName name="XRefPaste95" hidden="1">#REF!</definedName>
    <definedName name="XRefPaste95Row" localSheetId="0" hidden="1">#REF!</definedName>
    <definedName name="XRefPaste95Row" hidden="1">#REF!</definedName>
    <definedName name="XRefPaste96" localSheetId="0" hidden="1">#REF!</definedName>
    <definedName name="XRefPaste96" hidden="1">#REF!</definedName>
    <definedName name="XRefPaste96Row" localSheetId="0" hidden="1">#REF!</definedName>
    <definedName name="XRefPaste96Row" hidden="1">#REF!</definedName>
    <definedName name="XRefPaste97" localSheetId="0" hidden="1">#REF!</definedName>
    <definedName name="XRefPaste97" hidden="1">#REF!</definedName>
    <definedName name="XRefPaste97Row" localSheetId="0" hidden="1">#REF!</definedName>
    <definedName name="XRefPaste97Row" hidden="1">#REF!</definedName>
    <definedName name="XRefPaste98" localSheetId="0" hidden="1">[188]BS!#REF!</definedName>
    <definedName name="XRefPaste98" hidden="1">[188]BS!#REF!</definedName>
    <definedName name="XRefPaste98Row" localSheetId="0" hidden="1">#REF!</definedName>
    <definedName name="XRefPaste98Row" hidden="1">#REF!</definedName>
    <definedName name="XRefPaste99" localSheetId="0" hidden="1">[188]BS!#REF!</definedName>
    <definedName name="XRefPaste99" hidden="1">[188]BS!#REF!</definedName>
    <definedName name="XRefPaste99Row" localSheetId="0" hidden="1">#REF!</definedName>
    <definedName name="XRefPaste99Row" hidden="1">#REF!</definedName>
    <definedName name="XRefPaste9Row" localSheetId="0" hidden="1">#REF!</definedName>
    <definedName name="XRefPaste9Row" hidden="1">#REF!</definedName>
    <definedName name="XRefPasteRangeCount" hidden="1">8</definedName>
    <definedName name="xta???92.?TBr13c7r41c30TBr1" localSheetId="0">'[203]?????'!#REF!</definedName>
    <definedName name="xta???92.?TBr13c7r41c30TBr1">'[203]?????'!#REF!</definedName>
    <definedName name="xta92??.?TBr23c13r23c36TBr13" localSheetId="0">'[203]?????'!#REF!</definedName>
    <definedName name="xta92??.?TBr23c13r23c36TBr13">'[203]?????'!#REF!</definedName>
    <definedName name="xta92경전.서TBr23c13r23c36TBr13" localSheetId="0">[128]유통망계획!#REF!</definedName>
    <definedName name="xta92경전.서TBr23c13r23c36TBr13">[128]유통망계획!#REF!</definedName>
    <definedName name="xta경영계92.서TBr13c7r41c30TBr1" localSheetId="0">[128]유통망계획!#REF!</definedName>
    <definedName name="xta경영계92.서TBr13c7r41c30TBr1">[128]유통망계획!#REF!</definedName>
    <definedName name="xx" localSheetId="0">#REF!</definedName>
    <definedName name="xx">#REF!</definedName>
    <definedName name="xxx" localSheetId="0" hidden="1">'[204]0399'!#REF!</definedName>
    <definedName name="xxx" hidden="1">'[204]0399'!#REF!</definedName>
    <definedName name="XXX_18">NA()</definedName>
    <definedName name="XXX_3">NA()</definedName>
    <definedName name="xxxx">#REF!</definedName>
    <definedName name="xyz" localSheetId="0">[205]BAL.SHEET!#REF!</definedName>
    <definedName name="xyz">[205]BAL.SHEET!#REF!</definedName>
    <definedName name="XZFDDF" localSheetId="0">MOTARCAR</definedName>
    <definedName name="XZFDDF">MOTARCAR</definedName>
    <definedName name="y" localSheetId="0">#REF!</definedName>
    <definedName name="y">#REF!</definedName>
    <definedName name="YSTable">'[77]YS-Bud'!$A$11:$Y$133</definedName>
    <definedName name="YTD_Local_currency" localSheetId="0">#REF!</definedName>
    <definedName name="YTD_Local_currency">#REF!</definedName>
    <definedName name="YU">'[206]MASTER-DOC'!$B$11:$N$27</definedName>
    <definedName name="YY">#REF!</definedName>
    <definedName name="yyy" localSheetId="0" hidden="1">'[204]0399'!#REF!</definedName>
    <definedName name="yyy" hidden="1">'[204]0399'!#REF!</definedName>
    <definedName name="YYY01">#REF!</definedName>
    <definedName name="z" localSheetId="0">[49]BAL.SHEET!#REF!</definedName>
    <definedName name="z">[49]BAL.SHEET!#REF!</definedName>
    <definedName name="Z_FF8EC7E3_3EF6_40AF_85FD_6FE5C25E1EA4_.wvu.Rows" hidden="1">#REF!,#REF!</definedName>
    <definedName name="ZAHL_ERH_FW">#REF!</definedName>
    <definedName name="ZAHL_ERH_FWP">#REF!</definedName>
    <definedName name="ZAHL_ERH_HW">#REF!</definedName>
    <definedName name="ZAHL_ERH_HWP">#REF!</definedName>
    <definedName name="ZAHL_ERH_TXT">#REF!</definedName>
    <definedName name="ZAHL_PER">#REF!</definedName>
    <definedName name="ZAHL_PER_WRT">#REF!</definedName>
    <definedName name="ZDZS">#REF!</definedName>
    <definedName name="Zero">#REF!</definedName>
    <definedName name="ZIELLAND">#REF!</definedName>
    <definedName name="Zins_Garantee">#REF!</definedName>
    <definedName name="Zins_Monat">#REF!</definedName>
    <definedName name="Zinz_ÖKB">#REF!</definedName>
    <definedName name="ZUSCHL">#REF!</definedName>
    <definedName name="ZUSCHL_DB">#REF!</definedName>
    <definedName name="zxgsdfg" hidden="1">{"'Bill No. 7'!$A$1:$G$32"}</definedName>
    <definedName name="ZYX" localSheetId="0">#REF!</definedName>
    <definedName name="ZYX">#REF!</definedName>
    <definedName name="zz">'[207]14 _MLD'!#REF!</definedName>
    <definedName name="ZZZ" localSheetId="0">#REF!</definedName>
    <definedName name="ZZZ">#REF!</definedName>
    <definedName name="ZZZZ">NA()</definedName>
    <definedName name="もりた" localSheetId="0">#REF!</definedName>
    <definedName name="もりた">#REF!</definedName>
    <definedName name="고_경_간_감">#REF!</definedName>
    <definedName name="고_경_간_기">#REF!</definedName>
    <definedName name="고_경_간_전">#REF!</definedName>
    <definedName name="고_계">#REF!</definedName>
    <definedName name="고_노_간">#REF!</definedName>
    <definedName name="구매간접비">#REF!</definedName>
    <definedName name="구성비">#REF!</definedName>
    <definedName name="구성비율">#REF!</definedName>
    <definedName name="기술감리_설치">#REF!</definedName>
    <definedName name="기술감리_시운전">#REF!</definedName>
    <definedName name="기술감리소계">#REF!</definedName>
    <definedName name="기업투자" localSheetId="0">#REF!</definedName>
    <definedName name="기업투자">#REF!</definedName>
    <definedName name="기타_경비">#REF!</definedName>
    <definedName name="단가___kW">#REF!</definedName>
    <definedName name="단위_백만원" localSheetId="0">#REF!</definedName>
    <definedName name="단위_백만원">#REF!</definedName>
    <definedName name="두달반">#REF!</definedName>
    <definedName name="매출">[208]SALE!$A$7:$X$161</definedName>
    <definedName name="변_경_간_기">#REF!</definedName>
    <definedName name="변_경_간_전">#REF!</definedName>
    <definedName name="변_경_직">#REF!</definedName>
    <definedName name="변_계">#REF!</definedName>
    <definedName name="변_노_간">#REF!</definedName>
    <definedName name="변_노_직">#REF!</definedName>
    <definedName name="변_재_간">#REF!</definedName>
    <definedName name="변_재_직">#REF!</definedName>
    <definedName name="사업관리비">#REF!</definedName>
    <definedName name="성능_시험">#REF!</definedName>
    <definedName name="여섯달">#REF!</definedName>
    <definedName name="열교환기_Royalty">#REF!</definedName>
    <definedName name="열교환기류_소계">#REF!</definedName>
    <definedName name="월_판매" localSheetId="0">#REF!</definedName>
    <definedName name="월_판매">#REF!</definedName>
    <definedName name="잠정_금액_소계">#REF!</definedName>
    <definedName name="전장" localSheetId="0">#REF!</definedName>
    <definedName name="전장">#REF!</definedName>
    <definedName name="제_조_원_가__2_Units">#REF!</definedName>
    <definedName name="제원" localSheetId="0">#REF!</definedName>
    <definedName name="제원">#REF!</definedName>
    <definedName name="제조원가" localSheetId="0">#REF!</definedName>
    <definedName name="제조원가">#REF!</definedName>
    <definedName name="취수설비_T.W.S">#REF!</definedName>
    <definedName name="표지" localSheetId="0">'[209]외화금융(97-03)'!#REF!</definedName>
    <definedName name="표지">'[209]외화금융(97-03)'!#REF!</definedName>
    <definedName name="합계">#REF!</definedName>
    <definedName name="항목">#REF!</definedName>
    <definedName name="확정_금액_소계">#REF!</definedName>
    <definedName name="ㅏㅏㅏ" localSheetId="0">'[210]산출기준(파견전산실)'!#REF!</definedName>
    <definedName name="ㅏㅏㅏ">'[210]산출기준(파견전산실)'!#REF!</definedName>
    <definedName name="ㅠ" localSheetId="0">#REF!</definedName>
    <definedName name="ㅠ">#REF!</definedName>
    <definedName name="勝" localSheetId="0">#REF!</definedName>
    <definedName name="勝">#REF!</definedName>
    <definedName name="工事" localSheetId="0">#REF!</definedName>
    <definedName name="工事">#REF!</definedName>
    <definedName name="現代綜合商事經由分" localSheetId="0">#REF!</definedName>
    <definedName name="現代綜合商事經由分">#REF!</definedName>
    <definedName name="現法" localSheetId="0">#REF!</definedName>
    <definedName name="現法">#REF!</definedName>
    <definedName name="直轄" localSheetId="0">#REF!</definedName>
    <definedName name="直轄">#REF!</definedName>
  </definedNames>
  <calcPr calcId="162913"/>
</workbook>
</file>

<file path=xl/calcChain.xml><?xml version="1.0" encoding="utf-8"?>
<calcChain xmlns="http://schemas.openxmlformats.org/spreadsheetml/2006/main">
  <c r="CU123" i="3" l="1"/>
  <c r="CT123" i="3"/>
  <c r="DE124" i="3" s="1"/>
  <c r="CS123" i="3"/>
  <c r="CR123" i="3"/>
  <c r="CQ123" i="3"/>
  <c r="CP123" i="3"/>
  <c r="DD123" i="3"/>
  <c r="DC123" i="3"/>
  <c r="DB123" i="3"/>
  <c r="DA123" i="3"/>
  <c r="CZ123" i="3"/>
  <c r="CY123" i="3"/>
  <c r="CX123" i="3"/>
  <c r="CW123" i="3"/>
  <c r="DE123" i="3"/>
  <c r="DC120" i="3"/>
  <c r="DD120" i="3" s="1"/>
  <c r="DC117" i="3"/>
  <c r="DD117" i="3" s="1"/>
  <c r="DC116" i="3"/>
  <c r="DD116" i="3" s="1"/>
  <c r="DB120" i="3"/>
  <c r="DB119" i="3"/>
  <c r="DC119" i="3" s="1"/>
  <c r="DD119" i="3" s="1"/>
  <c r="DB118" i="3"/>
  <c r="DC118" i="3" s="1"/>
  <c r="DD118" i="3" s="1"/>
  <c r="DB117" i="3"/>
  <c r="DB116" i="3"/>
  <c r="DB115" i="3"/>
  <c r="DC115" i="3" s="1"/>
  <c r="DD115" i="3" s="1"/>
  <c r="DB114" i="3"/>
  <c r="DC114" i="3" s="1"/>
  <c r="DD114" i="3" s="1"/>
  <c r="CT119" i="3"/>
  <c r="CT118" i="3"/>
  <c r="DE118" i="3" s="1"/>
  <c r="CT115" i="3"/>
  <c r="DE115" i="3" s="1"/>
  <c r="CT114" i="3"/>
  <c r="CR120" i="3"/>
  <c r="CT120" i="3" s="1"/>
  <c r="DE120" i="3" s="1"/>
  <c r="CR119" i="3"/>
  <c r="CR118" i="3"/>
  <c r="CR117" i="3"/>
  <c r="CT117" i="3" s="1"/>
  <c r="DE117" i="3" s="1"/>
  <c r="CR116" i="3"/>
  <c r="CT116" i="3" s="1"/>
  <c r="DE116" i="3" s="1"/>
  <c r="CR115" i="3"/>
  <c r="CR114" i="3"/>
  <c r="N123" i="3"/>
  <c r="P123" i="3"/>
  <c r="R123" i="3"/>
  <c r="S123" i="3"/>
  <c r="AF123" i="3"/>
  <c r="AI123" i="3"/>
  <c r="AV123" i="3"/>
  <c r="AY123" i="3"/>
  <c r="BL123" i="3"/>
  <c r="BM123" i="3"/>
  <c r="BP123" i="3"/>
  <c r="BS123" i="3"/>
  <c r="CC123" i="3"/>
  <c r="CF123" i="3"/>
  <c r="CI123" i="3"/>
  <c r="CV123" i="3"/>
  <c r="DE119" i="3" l="1"/>
  <c r="DE114" i="3"/>
  <c r="CZ112" i="3" l="1"/>
  <c r="CU112" i="3"/>
  <c r="DD112" i="3" s="1"/>
  <c r="CQ112" i="3"/>
  <c r="CT112" i="3" s="1"/>
  <c r="DE112" i="3" l="1"/>
  <c r="CW112" i="3"/>
  <c r="CX112" i="3"/>
  <c r="DB112" i="3" s="1"/>
  <c r="CZ111" i="3"/>
  <c r="CZ110" i="3"/>
  <c r="CZ109" i="3"/>
  <c r="CZ108" i="3"/>
  <c r="CZ107" i="3"/>
  <c r="CZ106" i="3"/>
  <c r="CZ105" i="3"/>
  <c r="CE106" i="3" l="1"/>
  <c r="CE107" i="3"/>
  <c r="CE108" i="3"/>
  <c r="CE109" i="3"/>
  <c r="CE110" i="3"/>
  <c r="CE111" i="3"/>
  <c r="CE105" i="3"/>
  <c r="CA106" i="3"/>
  <c r="CD106" i="3" s="1"/>
  <c r="CA107" i="3"/>
  <c r="CD107" i="3" s="1"/>
  <c r="CA108" i="3"/>
  <c r="CD108" i="3" s="1"/>
  <c r="CA109" i="3"/>
  <c r="CD109" i="3" s="1"/>
  <c r="CA110" i="3"/>
  <c r="CD110" i="3" s="1"/>
  <c r="CA111" i="3"/>
  <c r="CD111" i="3" s="1"/>
  <c r="CA105" i="3"/>
  <c r="CD105" i="3" s="1"/>
  <c r="CH105" i="3" l="1"/>
  <c r="CQ105" i="3"/>
  <c r="CT105" i="3" s="1"/>
  <c r="CQ108" i="3"/>
  <c r="CT108" i="3" s="1"/>
  <c r="CQ110" i="3"/>
  <c r="CT110" i="3" s="1"/>
  <c r="CQ106" i="3"/>
  <c r="CT106" i="3" s="1"/>
  <c r="CN111" i="3"/>
  <c r="CU111" i="3" s="1"/>
  <c r="DD111" i="3" s="1"/>
  <c r="CN109" i="3"/>
  <c r="CU109" i="3" s="1"/>
  <c r="DD109" i="3" s="1"/>
  <c r="CN107" i="3"/>
  <c r="CU107" i="3" s="1"/>
  <c r="DD107" i="3" s="1"/>
  <c r="CH111" i="3"/>
  <c r="CL111" i="3" s="1"/>
  <c r="CQ111" i="3"/>
  <c r="CT111" i="3" s="1"/>
  <c r="CH109" i="3"/>
  <c r="CL109" i="3" s="1"/>
  <c r="CQ109" i="3"/>
  <c r="CT109" i="3" s="1"/>
  <c r="CH107" i="3"/>
  <c r="CL107" i="3" s="1"/>
  <c r="CQ107" i="3"/>
  <c r="CT107" i="3" s="1"/>
  <c r="CL105" i="3"/>
  <c r="CN105" i="3"/>
  <c r="CU105" i="3" s="1"/>
  <c r="DD105" i="3" s="1"/>
  <c r="CN110" i="3"/>
  <c r="CU110" i="3" s="1"/>
  <c r="DD110" i="3" s="1"/>
  <c r="CN108" i="3"/>
  <c r="CU108" i="3" s="1"/>
  <c r="DD108" i="3" s="1"/>
  <c r="CN106" i="3"/>
  <c r="CU106" i="3" s="1"/>
  <c r="DD106" i="3" s="1"/>
  <c r="DE106" i="3" s="1"/>
  <c r="CG105" i="3"/>
  <c r="CH106" i="3"/>
  <c r="CL106" i="3" s="1"/>
  <c r="CH108" i="3"/>
  <c r="CL108" i="3" s="1"/>
  <c r="CH110" i="3"/>
  <c r="CL110" i="3" s="1"/>
  <c r="CG106" i="3"/>
  <c r="CG107" i="3"/>
  <c r="CG108" i="3"/>
  <c r="CG109" i="3"/>
  <c r="CG110" i="3"/>
  <c r="CG111" i="3"/>
  <c r="CO107" i="3" l="1"/>
  <c r="CO109" i="3"/>
  <c r="DE108" i="3"/>
  <c r="DE105" i="3"/>
  <c r="CO111" i="3"/>
  <c r="CX107" i="3"/>
  <c r="DB107" i="3" s="1"/>
  <c r="CW107" i="3"/>
  <c r="CX111" i="3"/>
  <c r="DB111" i="3" s="1"/>
  <c r="DE111" i="3"/>
  <c r="CW111" i="3"/>
  <c r="CW106" i="3"/>
  <c r="CX106" i="3"/>
  <c r="DB106" i="3" s="1"/>
  <c r="DE110" i="3"/>
  <c r="CW110" i="3"/>
  <c r="CX110" i="3"/>
  <c r="DB110" i="3" s="1"/>
  <c r="CW108" i="3"/>
  <c r="CX108" i="3"/>
  <c r="DB108" i="3" s="1"/>
  <c r="CX105" i="3"/>
  <c r="DB105" i="3" s="1"/>
  <c r="CW105" i="3"/>
  <c r="DE109" i="3"/>
  <c r="CX109" i="3"/>
  <c r="DB109" i="3" s="1"/>
  <c r="CW109" i="3"/>
  <c r="DE107" i="3"/>
  <c r="CO106" i="3"/>
  <c r="CO110" i="3"/>
  <c r="CO108" i="3"/>
  <c r="CO105" i="3"/>
  <c r="CZ103" i="3"/>
  <c r="CZ101" i="3"/>
  <c r="CZ100" i="3"/>
  <c r="CZ98" i="3"/>
  <c r="CZ97" i="3"/>
  <c r="CZ95" i="3"/>
  <c r="CZ91" i="3"/>
  <c r="CZ90" i="3"/>
  <c r="CZ89" i="3"/>
  <c r="CZ88" i="3"/>
  <c r="CZ87" i="3"/>
  <c r="CZ86" i="3"/>
  <c r="CZ85" i="3"/>
  <c r="CZ84" i="3"/>
  <c r="CZ82" i="3"/>
  <c r="CZ81" i="3"/>
  <c r="CZ80" i="3"/>
  <c r="CZ79" i="3"/>
  <c r="CZ78" i="3"/>
  <c r="CZ77" i="3"/>
  <c r="CZ76" i="3"/>
  <c r="CZ75" i="3"/>
  <c r="CZ74" i="3"/>
  <c r="CZ73" i="3"/>
  <c r="CZ72" i="3"/>
  <c r="CZ71" i="3"/>
  <c r="CZ70" i="3"/>
  <c r="CZ69" i="3"/>
  <c r="CZ68" i="3"/>
  <c r="CZ67" i="3"/>
  <c r="CZ66" i="3"/>
  <c r="CZ65" i="3"/>
  <c r="CZ64" i="3"/>
  <c r="CZ63" i="3"/>
  <c r="CZ62" i="3"/>
  <c r="CZ61" i="3"/>
  <c r="CZ60" i="3"/>
  <c r="CZ59" i="3"/>
  <c r="CZ58" i="3"/>
  <c r="CZ56" i="3"/>
  <c r="CZ55" i="3"/>
  <c r="CZ54" i="3"/>
  <c r="CZ52" i="3"/>
  <c r="CZ51" i="3"/>
  <c r="CZ50" i="3"/>
  <c r="CZ49" i="3"/>
  <c r="CZ48" i="3"/>
  <c r="CZ47" i="3"/>
  <c r="CZ45" i="3"/>
  <c r="CZ44" i="3"/>
  <c r="CZ43" i="3"/>
  <c r="CZ42" i="3"/>
  <c r="CZ41" i="3"/>
  <c r="CZ39" i="3"/>
  <c r="CZ38" i="3"/>
  <c r="CZ37" i="3"/>
  <c r="CZ36" i="3"/>
  <c r="CZ35" i="3"/>
  <c r="CZ34" i="3"/>
  <c r="CZ33" i="3"/>
  <c r="CZ32" i="3"/>
  <c r="CZ31" i="3"/>
  <c r="CZ30" i="3"/>
  <c r="CZ29" i="3"/>
  <c r="CZ28" i="3"/>
  <c r="CZ27" i="3"/>
  <c r="CZ26" i="3"/>
  <c r="CZ24" i="3"/>
  <c r="CZ23" i="3"/>
  <c r="CZ22" i="3"/>
  <c r="CZ21" i="3"/>
  <c r="CZ19" i="3"/>
  <c r="CZ18" i="3"/>
  <c r="CZ17" i="3"/>
  <c r="CZ16" i="3"/>
  <c r="CZ15" i="3"/>
  <c r="CZ13" i="3"/>
  <c r="CZ12" i="3"/>
  <c r="CZ11" i="3"/>
  <c r="CZ10" i="3"/>
  <c r="CZ9" i="3"/>
  <c r="CZ8" i="3"/>
  <c r="CZ7" i="3"/>
  <c r="CZ6" i="3"/>
  <c r="CZ5" i="3"/>
  <c r="CU3" i="3"/>
  <c r="CJ103" i="3" l="1"/>
  <c r="CK103" i="3" s="1"/>
  <c r="BT103" i="3"/>
  <c r="BU103" i="3" s="1"/>
  <c r="BC103" i="3"/>
  <c r="BD103" i="3" s="1"/>
  <c r="AU103" i="3"/>
  <c r="AN103" i="3"/>
  <c r="AM103" i="3"/>
  <c r="AE103" i="3"/>
  <c r="AG103" i="3" s="1"/>
  <c r="CJ102" i="3"/>
  <c r="CK102" i="3" s="1"/>
  <c r="BT102" i="3"/>
  <c r="BU102" i="3" s="1"/>
  <c r="BD102" i="3"/>
  <c r="AU102" i="3"/>
  <c r="AE102" i="3"/>
  <c r="AG102" i="3" s="1"/>
  <c r="CJ101" i="3"/>
  <c r="CK101" i="3" s="1"/>
  <c r="BT101" i="3"/>
  <c r="BU101" i="3" s="1"/>
  <c r="BC101" i="3"/>
  <c r="BD101" i="3" s="1"/>
  <c r="AU101" i="3"/>
  <c r="AN101" i="3"/>
  <c r="AM101" i="3"/>
  <c r="AE101" i="3"/>
  <c r="AG101" i="3" s="1"/>
  <c r="CJ100" i="3"/>
  <c r="CK100" i="3" s="1"/>
  <c r="BT100" i="3"/>
  <c r="BU100" i="3" s="1"/>
  <c r="BC100" i="3"/>
  <c r="BD100" i="3" s="1"/>
  <c r="AU100" i="3"/>
  <c r="AN100" i="3"/>
  <c r="AM100" i="3"/>
  <c r="AE100" i="3"/>
  <c r="AG100" i="3" s="1"/>
  <c r="AK100" i="3" s="1"/>
  <c r="AO100" i="3" s="1"/>
  <c r="CJ99" i="3"/>
  <c r="CK99" i="3" s="1"/>
  <c r="BT99" i="3"/>
  <c r="BU99" i="3" s="1"/>
  <c r="BD99" i="3"/>
  <c r="AU99" i="3"/>
  <c r="AE99" i="3"/>
  <c r="AG99" i="3" s="1"/>
  <c r="CJ98" i="3"/>
  <c r="CK98" i="3" s="1"/>
  <c r="BT98" i="3"/>
  <c r="BU98" i="3" s="1"/>
  <c r="BC98" i="3"/>
  <c r="BD98" i="3" s="1"/>
  <c r="AU98" i="3"/>
  <c r="AN98" i="3"/>
  <c r="AM98" i="3"/>
  <c r="AE98" i="3"/>
  <c r="AG98" i="3" s="1"/>
  <c r="CJ97" i="3"/>
  <c r="CK97" i="3" s="1"/>
  <c r="BT97" i="3"/>
  <c r="BU97" i="3" s="1"/>
  <c r="BC97" i="3"/>
  <c r="BD97" i="3" s="1"/>
  <c r="AU97" i="3"/>
  <c r="AN97" i="3"/>
  <c r="AM97" i="3"/>
  <c r="AE97" i="3"/>
  <c r="AG97" i="3" s="1"/>
  <c r="AK97" i="3" s="1"/>
  <c r="AO97" i="3" s="1"/>
  <c r="CJ96" i="3"/>
  <c r="CK96" i="3" s="1"/>
  <c r="BT96" i="3"/>
  <c r="BU96" i="3" s="1"/>
  <c r="BD96" i="3"/>
  <c r="AU96" i="3"/>
  <c r="AE96" i="3"/>
  <c r="AG96" i="3" s="1"/>
  <c r="CJ95" i="3"/>
  <c r="CK95" i="3" s="1"/>
  <c r="BT95" i="3"/>
  <c r="BU95" i="3" s="1"/>
  <c r="BC95" i="3"/>
  <c r="BD95" i="3" s="1"/>
  <c r="AU95" i="3"/>
  <c r="AN95" i="3"/>
  <c r="AM95" i="3"/>
  <c r="AE95" i="3"/>
  <c r="AG95" i="3" s="1"/>
  <c r="AK95" i="3" s="1"/>
  <c r="AO95" i="3" s="1"/>
  <c r="CJ94" i="3"/>
  <c r="CK94" i="3" s="1"/>
  <c r="BT94" i="3"/>
  <c r="BU94" i="3" s="1"/>
  <c r="BD94" i="3"/>
  <c r="AU94" i="3"/>
  <c r="AE94" i="3"/>
  <c r="AG94" i="3" s="1"/>
  <c r="CJ93" i="3"/>
  <c r="CK93" i="3" s="1"/>
  <c r="BT93" i="3"/>
  <c r="BU93" i="3" s="1"/>
  <c r="BD93" i="3"/>
  <c r="AU93" i="3"/>
  <c r="AE93" i="3"/>
  <c r="AG93" i="3" s="1"/>
  <c r="AK93" i="3" s="1"/>
  <c r="AO93" i="3" s="1"/>
  <c r="AP93" i="3" s="1"/>
  <c r="AQ93" i="3" s="1"/>
  <c r="CJ92" i="3"/>
  <c r="CK92" i="3" s="1"/>
  <c r="BT92" i="3"/>
  <c r="BU92" i="3" s="1"/>
  <c r="BD92" i="3"/>
  <c r="AU92" i="3"/>
  <c r="AU123" i="3" s="1"/>
  <c r="AE92" i="3"/>
  <c r="CJ91" i="3"/>
  <c r="CK91" i="3" s="1"/>
  <c r="BT91" i="3"/>
  <c r="BU91" i="3" s="1"/>
  <c r="BC91" i="3"/>
  <c r="BD91" i="3" s="1"/>
  <c r="AM91" i="3"/>
  <c r="AN91" i="3" s="1"/>
  <c r="X91" i="3"/>
  <c r="V91" i="3"/>
  <c r="W91" i="3" s="1"/>
  <c r="O91" i="3"/>
  <c r="Q91" i="3" s="1"/>
  <c r="CJ90" i="3"/>
  <c r="CK90" i="3" s="1"/>
  <c r="BT90" i="3"/>
  <c r="BU90" i="3" s="1"/>
  <c r="BC90" i="3"/>
  <c r="BD90" i="3" s="1"/>
  <c r="AM90" i="3"/>
  <c r="AN90" i="3" s="1"/>
  <c r="X90" i="3"/>
  <c r="V90" i="3"/>
  <c r="W90" i="3" s="1"/>
  <c r="O90" i="3"/>
  <c r="Q90" i="3" s="1"/>
  <c r="CJ89" i="3"/>
  <c r="CK89" i="3" s="1"/>
  <c r="BT89" i="3"/>
  <c r="BU89" i="3" s="1"/>
  <c r="BC89" i="3"/>
  <c r="BD89" i="3" s="1"/>
  <c r="AM89" i="3"/>
  <c r="AN89" i="3" s="1"/>
  <c r="X89" i="3"/>
  <c r="V89" i="3"/>
  <c r="W89" i="3" s="1"/>
  <c r="O89" i="3"/>
  <c r="Q89" i="3" s="1"/>
  <c r="CJ88" i="3"/>
  <c r="CK88" i="3" s="1"/>
  <c r="BT88" i="3"/>
  <c r="BU88" i="3" s="1"/>
  <c r="BC88" i="3"/>
  <c r="BD88" i="3" s="1"/>
  <c r="AM88" i="3"/>
  <c r="AN88" i="3" s="1"/>
  <c r="X88" i="3"/>
  <c r="V88" i="3"/>
  <c r="W88" i="3" s="1"/>
  <c r="O88" i="3"/>
  <c r="Q88" i="3" s="1"/>
  <c r="CJ87" i="3"/>
  <c r="CK87" i="3" s="1"/>
  <c r="BT87" i="3"/>
  <c r="BU87" i="3" s="1"/>
  <c r="BC87" i="3"/>
  <c r="BD87" i="3" s="1"/>
  <c r="AM87" i="3"/>
  <c r="AN87" i="3" s="1"/>
  <c r="X87" i="3"/>
  <c r="V87" i="3"/>
  <c r="W87" i="3" s="1"/>
  <c r="O87" i="3"/>
  <c r="Q87" i="3" s="1"/>
  <c r="CJ86" i="3"/>
  <c r="CK86" i="3" s="1"/>
  <c r="BT86" i="3"/>
  <c r="BU86" i="3" s="1"/>
  <c r="BC86" i="3"/>
  <c r="BD86" i="3" s="1"/>
  <c r="AM86" i="3"/>
  <c r="AN86" i="3" s="1"/>
  <c r="X86" i="3"/>
  <c r="V86" i="3"/>
  <c r="W86" i="3" s="1"/>
  <c r="O86" i="3"/>
  <c r="Q86" i="3" s="1"/>
  <c r="CJ85" i="3"/>
  <c r="CK85" i="3" s="1"/>
  <c r="BT85" i="3"/>
  <c r="BU85" i="3" s="1"/>
  <c r="BC85" i="3"/>
  <c r="BD85" i="3" s="1"/>
  <c r="AM85" i="3"/>
  <c r="AN85" i="3" s="1"/>
  <c r="X85" i="3"/>
  <c r="V85" i="3"/>
  <c r="W85" i="3" s="1"/>
  <c r="O85" i="3"/>
  <c r="Q85" i="3" s="1"/>
  <c r="CJ84" i="3"/>
  <c r="CK84" i="3" s="1"/>
  <c r="BT84" i="3"/>
  <c r="BU84" i="3" s="1"/>
  <c r="BC84" i="3"/>
  <c r="BD84" i="3" s="1"/>
  <c r="AM84" i="3"/>
  <c r="AN84" i="3" s="1"/>
  <c r="X84" i="3"/>
  <c r="V84" i="3"/>
  <c r="W84" i="3" s="1"/>
  <c r="O84" i="3"/>
  <c r="Q84" i="3" s="1"/>
  <c r="CJ83" i="3"/>
  <c r="CK83" i="3" s="1"/>
  <c r="BT83" i="3"/>
  <c r="BU83" i="3" s="1"/>
  <c r="BD83" i="3"/>
  <c r="O83" i="3"/>
  <c r="Q83" i="3" s="1"/>
  <c r="CJ82" i="3"/>
  <c r="CK82" i="3" s="1"/>
  <c r="BT82" i="3"/>
  <c r="BU82" i="3" s="1"/>
  <c r="BC82" i="3"/>
  <c r="BD82" i="3" s="1"/>
  <c r="AM82" i="3"/>
  <c r="AN82" i="3" s="1"/>
  <c r="X82" i="3"/>
  <c r="V82" i="3"/>
  <c r="W82" i="3" s="1"/>
  <c r="O82" i="3"/>
  <c r="Q82" i="3" s="1"/>
  <c r="CJ81" i="3"/>
  <c r="CK81" i="3" s="1"/>
  <c r="BT81" i="3"/>
  <c r="BU81" i="3" s="1"/>
  <c r="BC81" i="3"/>
  <c r="BD81" i="3" s="1"/>
  <c r="AM81" i="3"/>
  <c r="AN81" i="3" s="1"/>
  <c r="X81" i="3"/>
  <c r="V81" i="3"/>
  <c r="W81" i="3" s="1"/>
  <c r="O81" i="3"/>
  <c r="Q81" i="3" s="1"/>
  <c r="CJ80" i="3"/>
  <c r="CK80" i="3" s="1"/>
  <c r="BT80" i="3"/>
  <c r="BU80" i="3" s="1"/>
  <c r="BC80" i="3"/>
  <c r="BD80" i="3" s="1"/>
  <c r="AM80" i="3"/>
  <c r="AN80" i="3" s="1"/>
  <c r="X80" i="3"/>
  <c r="V80" i="3"/>
  <c r="W80" i="3" s="1"/>
  <c r="O80" i="3"/>
  <c r="Q80" i="3" s="1"/>
  <c r="CJ79" i="3"/>
  <c r="CK79" i="3" s="1"/>
  <c r="BT79" i="3"/>
  <c r="BU79" i="3" s="1"/>
  <c r="BC79" i="3"/>
  <c r="BD79" i="3" s="1"/>
  <c r="AM79" i="3"/>
  <c r="AN79" i="3" s="1"/>
  <c r="X79" i="3"/>
  <c r="V79" i="3"/>
  <c r="W79" i="3" s="1"/>
  <c r="O79" i="3"/>
  <c r="Q79" i="3" s="1"/>
  <c r="CJ78" i="3"/>
  <c r="CK78" i="3" s="1"/>
  <c r="BT78" i="3"/>
  <c r="BU78" i="3" s="1"/>
  <c r="BC78" i="3"/>
  <c r="BD78" i="3" s="1"/>
  <c r="AM78" i="3"/>
  <c r="AN78" i="3" s="1"/>
  <c r="X78" i="3"/>
  <c r="V78" i="3"/>
  <c r="W78" i="3" s="1"/>
  <c r="O78" i="3"/>
  <c r="Q78" i="3" s="1"/>
  <c r="CJ77" i="3"/>
  <c r="CK77" i="3" s="1"/>
  <c r="BT77" i="3"/>
  <c r="BU77" i="3" s="1"/>
  <c r="BC77" i="3"/>
  <c r="BD77" i="3" s="1"/>
  <c r="AM77" i="3"/>
  <c r="AN77" i="3" s="1"/>
  <c r="X77" i="3"/>
  <c r="V77" i="3"/>
  <c r="W77" i="3" s="1"/>
  <c r="O77" i="3"/>
  <c r="Q77" i="3" s="1"/>
  <c r="CJ76" i="3"/>
  <c r="CK76" i="3" s="1"/>
  <c r="BT76" i="3"/>
  <c r="BU76" i="3" s="1"/>
  <c r="BC76" i="3"/>
  <c r="BD76" i="3" s="1"/>
  <c r="AM76" i="3"/>
  <c r="AN76" i="3" s="1"/>
  <c r="X76" i="3"/>
  <c r="V76" i="3"/>
  <c r="W76" i="3" s="1"/>
  <c r="O76" i="3"/>
  <c r="Q76" i="3" s="1"/>
  <c r="CJ75" i="3"/>
  <c r="CK75" i="3" s="1"/>
  <c r="BT75" i="3"/>
  <c r="BU75" i="3" s="1"/>
  <c r="BC75" i="3"/>
  <c r="BD75" i="3" s="1"/>
  <c r="AM75" i="3"/>
  <c r="AN75" i="3" s="1"/>
  <c r="X75" i="3"/>
  <c r="V75" i="3"/>
  <c r="W75" i="3" s="1"/>
  <c r="O75" i="3"/>
  <c r="Q75" i="3" s="1"/>
  <c r="CJ74" i="3"/>
  <c r="CK74" i="3" s="1"/>
  <c r="BT74" i="3"/>
  <c r="BU74" i="3" s="1"/>
  <c r="BC74" i="3"/>
  <c r="BD74" i="3" s="1"/>
  <c r="AM74" i="3"/>
  <c r="AN74" i="3" s="1"/>
  <c r="X74" i="3"/>
  <c r="V74" i="3"/>
  <c r="W74" i="3" s="1"/>
  <c r="O74" i="3"/>
  <c r="Q74" i="3" s="1"/>
  <c r="CJ73" i="3"/>
  <c r="CK73" i="3" s="1"/>
  <c r="BT73" i="3"/>
  <c r="BU73" i="3" s="1"/>
  <c r="BC73" i="3"/>
  <c r="BD73" i="3" s="1"/>
  <c r="AM73" i="3"/>
  <c r="AN73" i="3" s="1"/>
  <c r="X73" i="3"/>
  <c r="V73" i="3"/>
  <c r="W73" i="3" s="1"/>
  <c r="O73" i="3"/>
  <c r="Q73" i="3" s="1"/>
  <c r="CJ72" i="3"/>
  <c r="CK72" i="3" s="1"/>
  <c r="BT72" i="3"/>
  <c r="BU72" i="3" s="1"/>
  <c r="BC72" i="3"/>
  <c r="BD72" i="3" s="1"/>
  <c r="AM72" i="3"/>
  <c r="AN72" i="3" s="1"/>
  <c r="X72" i="3"/>
  <c r="V72" i="3"/>
  <c r="W72" i="3" s="1"/>
  <c r="O72" i="3"/>
  <c r="Q72" i="3" s="1"/>
  <c r="CJ71" i="3"/>
  <c r="CK71" i="3" s="1"/>
  <c r="BT71" i="3"/>
  <c r="BU71" i="3" s="1"/>
  <c r="BC71" i="3"/>
  <c r="BD71" i="3" s="1"/>
  <c r="AM71" i="3"/>
  <c r="AN71" i="3" s="1"/>
  <c r="X71" i="3"/>
  <c r="V71" i="3"/>
  <c r="W71" i="3" s="1"/>
  <c r="O71" i="3"/>
  <c r="Q71" i="3" s="1"/>
  <c r="CJ70" i="3"/>
  <c r="CK70" i="3" s="1"/>
  <c r="BT70" i="3"/>
  <c r="BU70" i="3" s="1"/>
  <c r="BC70" i="3"/>
  <c r="BD70" i="3" s="1"/>
  <c r="AM70" i="3"/>
  <c r="AN70" i="3" s="1"/>
  <c r="X70" i="3"/>
  <c r="V70" i="3"/>
  <c r="W70" i="3" s="1"/>
  <c r="O70" i="3"/>
  <c r="Q70" i="3" s="1"/>
  <c r="CJ69" i="3"/>
  <c r="CK69" i="3" s="1"/>
  <c r="BT69" i="3"/>
  <c r="BU69" i="3" s="1"/>
  <c r="BC69" i="3"/>
  <c r="BD69" i="3" s="1"/>
  <c r="AM69" i="3"/>
  <c r="AN69" i="3" s="1"/>
  <c r="X69" i="3"/>
  <c r="V69" i="3"/>
  <c r="W69" i="3" s="1"/>
  <c r="O69" i="3"/>
  <c r="Q69" i="3" s="1"/>
  <c r="CJ68" i="3"/>
  <c r="CK68" i="3" s="1"/>
  <c r="BT68" i="3"/>
  <c r="BU68" i="3" s="1"/>
  <c r="BC68" i="3"/>
  <c r="BD68" i="3" s="1"/>
  <c r="AM68" i="3"/>
  <c r="AN68" i="3" s="1"/>
  <c r="X68" i="3"/>
  <c r="V68" i="3"/>
  <c r="W68" i="3" s="1"/>
  <c r="O68" i="3"/>
  <c r="Q68" i="3" s="1"/>
  <c r="CJ67" i="3"/>
  <c r="CK67" i="3" s="1"/>
  <c r="BT67" i="3"/>
  <c r="BU67" i="3" s="1"/>
  <c r="BC67" i="3"/>
  <c r="BD67" i="3" s="1"/>
  <c r="AM67" i="3"/>
  <c r="AN67" i="3" s="1"/>
  <c r="X67" i="3"/>
  <c r="W67" i="3"/>
  <c r="V67" i="3"/>
  <c r="O67" i="3"/>
  <c r="Q67" i="3" s="1"/>
  <c r="CJ66" i="3"/>
  <c r="CK66" i="3" s="1"/>
  <c r="BT66" i="3"/>
  <c r="BU66" i="3" s="1"/>
  <c r="BC66" i="3"/>
  <c r="BD66" i="3" s="1"/>
  <c r="AM66" i="3"/>
  <c r="AN66" i="3" s="1"/>
  <c r="X66" i="3"/>
  <c r="V66" i="3"/>
  <c r="W66" i="3" s="1"/>
  <c r="O66" i="3"/>
  <c r="Q66" i="3" s="1"/>
  <c r="CJ65" i="3"/>
  <c r="CK65" i="3" s="1"/>
  <c r="BT65" i="3"/>
  <c r="BU65" i="3" s="1"/>
  <c r="BC65" i="3"/>
  <c r="BD65" i="3" s="1"/>
  <c r="AM65" i="3"/>
  <c r="AN65" i="3" s="1"/>
  <c r="X65" i="3"/>
  <c r="V65" i="3"/>
  <c r="W65" i="3" s="1"/>
  <c r="O65" i="3"/>
  <c r="Q65" i="3" s="1"/>
  <c r="CJ64" i="3"/>
  <c r="CK64" i="3" s="1"/>
  <c r="BT64" i="3"/>
  <c r="BU64" i="3" s="1"/>
  <c r="BC64" i="3"/>
  <c r="BD64" i="3" s="1"/>
  <c r="AM64" i="3"/>
  <c r="AN64" i="3" s="1"/>
  <c r="X64" i="3"/>
  <c r="V64" i="3"/>
  <c r="W64" i="3" s="1"/>
  <c r="O64" i="3"/>
  <c r="Q64" i="3" s="1"/>
  <c r="CJ63" i="3"/>
  <c r="CK63" i="3" s="1"/>
  <c r="BT63" i="3"/>
  <c r="BU63" i="3" s="1"/>
  <c r="BC63" i="3"/>
  <c r="BD63" i="3" s="1"/>
  <c r="AM63" i="3"/>
  <c r="AN63" i="3" s="1"/>
  <c r="X63" i="3"/>
  <c r="V63" i="3"/>
  <c r="W63" i="3" s="1"/>
  <c r="O63" i="3"/>
  <c r="Q63" i="3" s="1"/>
  <c r="CJ62" i="3"/>
  <c r="CK62" i="3" s="1"/>
  <c r="BT62" i="3"/>
  <c r="BU62" i="3" s="1"/>
  <c r="BC62" i="3"/>
  <c r="BD62" i="3" s="1"/>
  <c r="AM62" i="3"/>
  <c r="AN62" i="3" s="1"/>
  <c r="X62" i="3"/>
  <c r="V62" i="3"/>
  <c r="W62" i="3" s="1"/>
  <c r="O62" i="3"/>
  <c r="Q62" i="3" s="1"/>
  <c r="CJ61" i="3"/>
  <c r="CK61" i="3" s="1"/>
  <c r="BT61" i="3"/>
  <c r="BU61" i="3" s="1"/>
  <c r="BC61" i="3"/>
  <c r="BD61" i="3" s="1"/>
  <c r="AM61" i="3"/>
  <c r="AN61" i="3" s="1"/>
  <c r="X61" i="3"/>
  <c r="V61" i="3"/>
  <c r="W61" i="3" s="1"/>
  <c r="O61" i="3"/>
  <c r="Q61" i="3" s="1"/>
  <c r="AD61" i="3" s="1"/>
  <c r="AG61" i="3" s="1"/>
  <c r="CJ60" i="3"/>
  <c r="CK60" i="3" s="1"/>
  <c r="BT60" i="3"/>
  <c r="BU60" i="3" s="1"/>
  <c r="BC60" i="3"/>
  <c r="BD60" i="3" s="1"/>
  <c r="AM60" i="3"/>
  <c r="AN60" i="3" s="1"/>
  <c r="X60" i="3"/>
  <c r="V60" i="3"/>
  <c r="W60" i="3" s="1"/>
  <c r="O60" i="3"/>
  <c r="Q60" i="3" s="1"/>
  <c r="CJ59" i="3"/>
  <c r="CK59" i="3" s="1"/>
  <c r="BT59" i="3"/>
  <c r="BU59" i="3" s="1"/>
  <c r="BC59" i="3"/>
  <c r="BD59" i="3" s="1"/>
  <c r="AM59" i="3"/>
  <c r="AN59" i="3" s="1"/>
  <c r="X59" i="3"/>
  <c r="V59" i="3"/>
  <c r="W59" i="3" s="1"/>
  <c r="O59" i="3"/>
  <c r="Q59" i="3" s="1"/>
  <c r="AD59" i="3" s="1"/>
  <c r="AG59" i="3" s="1"/>
  <c r="CJ58" i="3"/>
  <c r="CK58" i="3" s="1"/>
  <c r="BT58" i="3"/>
  <c r="BU58" i="3" s="1"/>
  <c r="BC58" i="3"/>
  <c r="BD58" i="3" s="1"/>
  <c r="AM58" i="3"/>
  <c r="AN58" i="3" s="1"/>
  <c r="X58" i="3"/>
  <c r="V58" i="3"/>
  <c r="W58" i="3" s="1"/>
  <c r="O58" i="3"/>
  <c r="Q58" i="3" s="1"/>
  <c r="CJ57" i="3"/>
  <c r="CK57" i="3" s="1"/>
  <c r="BT57" i="3"/>
  <c r="BU57" i="3" s="1"/>
  <c r="BD57" i="3"/>
  <c r="O57" i="3"/>
  <c r="Q57" i="3" s="1"/>
  <c r="T57" i="3" s="1"/>
  <c r="CJ56" i="3"/>
  <c r="CK56" i="3" s="1"/>
  <c r="BT56" i="3"/>
  <c r="BU56" i="3" s="1"/>
  <c r="BC56" i="3"/>
  <c r="BD56" i="3" s="1"/>
  <c r="AM56" i="3"/>
  <c r="AN56" i="3" s="1"/>
  <c r="X56" i="3"/>
  <c r="V56" i="3"/>
  <c r="W56" i="3" s="1"/>
  <c r="O56" i="3"/>
  <c r="Q56" i="3" s="1"/>
  <c r="T56" i="3" s="1"/>
  <c r="CJ55" i="3"/>
  <c r="CK55" i="3" s="1"/>
  <c r="BT55" i="3"/>
  <c r="BU55" i="3" s="1"/>
  <c r="BC55" i="3"/>
  <c r="BD55" i="3" s="1"/>
  <c r="AM55" i="3"/>
  <c r="AN55" i="3" s="1"/>
  <c r="X55" i="3"/>
  <c r="V55" i="3"/>
  <c r="W55" i="3" s="1"/>
  <c r="O55" i="3"/>
  <c r="Q55" i="3" s="1"/>
  <c r="T55" i="3" s="1"/>
  <c r="CJ54" i="3"/>
  <c r="CK54" i="3" s="1"/>
  <c r="BT54" i="3"/>
  <c r="BU54" i="3" s="1"/>
  <c r="BC54" i="3"/>
  <c r="BD54" i="3" s="1"/>
  <c r="AM54" i="3"/>
  <c r="AN54" i="3" s="1"/>
  <c r="X54" i="3"/>
  <c r="V54" i="3"/>
  <c r="W54" i="3" s="1"/>
  <c r="O54" i="3"/>
  <c r="Q54" i="3" s="1"/>
  <c r="T54" i="3" s="1"/>
  <c r="CJ53" i="3"/>
  <c r="CK53" i="3" s="1"/>
  <c r="BT53" i="3"/>
  <c r="BU53" i="3" s="1"/>
  <c r="BD53" i="3"/>
  <c r="O53" i="3"/>
  <c r="Q53" i="3" s="1"/>
  <c r="CJ52" i="3"/>
  <c r="CK52" i="3" s="1"/>
  <c r="BT52" i="3"/>
  <c r="BU52" i="3" s="1"/>
  <c r="BC52" i="3"/>
  <c r="BD52" i="3" s="1"/>
  <c r="AM52" i="3"/>
  <c r="AN52" i="3" s="1"/>
  <c r="X52" i="3"/>
  <c r="V52" i="3"/>
  <c r="W52" i="3" s="1"/>
  <c r="O52" i="3"/>
  <c r="Q52" i="3" s="1"/>
  <c r="CJ51" i="3"/>
  <c r="CK51" i="3" s="1"/>
  <c r="BT51" i="3"/>
  <c r="BU51" i="3" s="1"/>
  <c r="BC51" i="3"/>
  <c r="BD51" i="3" s="1"/>
  <c r="AM51" i="3"/>
  <c r="AN51" i="3" s="1"/>
  <c r="X51" i="3"/>
  <c r="V51" i="3"/>
  <c r="W51" i="3" s="1"/>
  <c r="O51" i="3"/>
  <c r="Q51" i="3" s="1"/>
  <c r="CJ50" i="3"/>
  <c r="CK50" i="3" s="1"/>
  <c r="BT50" i="3"/>
  <c r="BU50" i="3" s="1"/>
  <c r="BC50" i="3"/>
  <c r="BD50" i="3" s="1"/>
  <c r="AM50" i="3"/>
  <c r="AN50" i="3" s="1"/>
  <c r="X50" i="3"/>
  <c r="V50" i="3"/>
  <c r="W50" i="3" s="1"/>
  <c r="O50" i="3"/>
  <c r="Q50" i="3" s="1"/>
  <c r="CJ49" i="3"/>
  <c r="CK49" i="3" s="1"/>
  <c r="BT49" i="3"/>
  <c r="BU49" i="3" s="1"/>
  <c r="BC49" i="3"/>
  <c r="BD49" i="3" s="1"/>
  <c r="O49" i="3"/>
  <c r="Q49" i="3" s="1"/>
  <c r="U49" i="3" s="1"/>
  <c r="Y49" i="3" s="1"/>
  <c r="Z49" i="3" s="1"/>
  <c r="AA49" i="3" s="1"/>
  <c r="CJ48" i="3"/>
  <c r="CK48" i="3" s="1"/>
  <c r="BT48" i="3"/>
  <c r="BU48" i="3" s="1"/>
  <c r="BC48" i="3"/>
  <c r="BD48" i="3" s="1"/>
  <c r="AM48" i="3"/>
  <c r="AN48" i="3" s="1"/>
  <c r="X48" i="3"/>
  <c r="V48" i="3"/>
  <c r="W48" i="3" s="1"/>
  <c r="O48" i="3"/>
  <c r="Q48" i="3" s="1"/>
  <c r="AD48" i="3" s="1"/>
  <c r="AG48" i="3" s="1"/>
  <c r="CJ47" i="3"/>
  <c r="CK47" i="3" s="1"/>
  <c r="BT47" i="3"/>
  <c r="BU47" i="3" s="1"/>
  <c r="BC47" i="3"/>
  <c r="BD47" i="3" s="1"/>
  <c r="AM47" i="3"/>
  <c r="AN47" i="3" s="1"/>
  <c r="X47" i="3"/>
  <c r="V47" i="3"/>
  <c r="W47" i="3" s="1"/>
  <c r="O47" i="3"/>
  <c r="Q47" i="3" s="1"/>
  <c r="CJ46" i="3"/>
  <c r="CK46" i="3" s="1"/>
  <c r="BT46" i="3"/>
  <c r="BU46" i="3" s="1"/>
  <c r="BD46" i="3"/>
  <c r="O46" i="3"/>
  <c r="Q46" i="3" s="1"/>
  <c r="T46" i="3" s="1"/>
  <c r="CJ45" i="3"/>
  <c r="CK45" i="3" s="1"/>
  <c r="BT45" i="3"/>
  <c r="BU45" i="3" s="1"/>
  <c r="BC45" i="3"/>
  <c r="BD45" i="3" s="1"/>
  <c r="AM45" i="3"/>
  <c r="AN45" i="3" s="1"/>
  <c r="X45" i="3"/>
  <c r="V45" i="3"/>
  <c r="W45" i="3" s="1"/>
  <c r="O45" i="3"/>
  <c r="Q45" i="3" s="1"/>
  <c r="T45" i="3" s="1"/>
  <c r="CJ44" i="3"/>
  <c r="CK44" i="3" s="1"/>
  <c r="BT44" i="3"/>
  <c r="BU44" i="3" s="1"/>
  <c r="BC44" i="3"/>
  <c r="BD44" i="3" s="1"/>
  <c r="AM44" i="3"/>
  <c r="AN44" i="3" s="1"/>
  <c r="X44" i="3"/>
  <c r="V44" i="3"/>
  <c r="W44" i="3" s="1"/>
  <c r="O44" i="3"/>
  <c r="Q44" i="3" s="1"/>
  <c r="T44" i="3" s="1"/>
  <c r="CJ43" i="3"/>
  <c r="CK43" i="3" s="1"/>
  <c r="BT43" i="3"/>
  <c r="BU43" i="3" s="1"/>
  <c r="BC43" i="3"/>
  <c r="BD43" i="3" s="1"/>
  <c r="AM43" i="3"/>
  <c r="AN43" i="3" s="1"/>
  <c r="X43" i="3"/>
  <c r="V43" i="3"/>
  <c r="W43" i="3" s="1"/>
  <c r="O43" i="3"/>
  <c r="Q43" i="3" s="1"/>
  <c r="T43" i="3" s="1"/>
  <c r="CJ42" i="3"/>
  <c r="CK42" i="3" s="1"/>
  <c r="BT42" i="3"/>
  <c r="BU42" i="3" s="1"/>
  <c r="BC42" i="3"/>
  <c r="BD42" i="3" s="1"/>
  <c r="AM42" i="3"/>
  <c r="AN42" i="3" s="1"/>
  <c r="X42" i="3"/>
  <c r="V42" i="3"/>
  <c r="W42" i="3" s="1"/>
  <c r="O42" i="3"/>
  <c r="Q42" i="3" s="1"/>
  <c r="T42" i="3" s="1"/>
  <c r="CJ41" i="3"/>
  <c r="CK41" i="3" s="1"/>
  <c r="BT41" i="3"/>
  <c r="BU41" i="3" s="1"/>
  <c r="BC41" i="3"/>
  <c r="BD41" i="3" s="1"/>
  <c r="AM41" i="3"/>
  <c r="AN41" i="3" s="1"/>
  <c r="X41" i="3"/>
  <c r="V41" i="3"/>
  <c r="W41" i="3" s="1"/>
  <c r="O41" i="3"/>
  <c r="Q41" i="3" s="1"/>
  <c r="T41" i="3" s="1"/>
  <c r="CJ40" i="3"/>
  <c r="CK40" i="3" s="1"/>
  <c r="BT40" i="3"/>
  <c r="BU40" i="3" s="1"/>
  <c r="BD40" i="3"/>
  <c r="O40" i="3"/>
  <c r="Q40" i="3" s="1"/>
  <c r="CJ39" i="3"/>
  <c r="CK39" i="3" s="1"/>
  <c r="BT39" i="3"/>
  <c r="BU39" i="3" s="1"/>
  <c r="BC39" i="3"/>
  <c r="BD39" i="3" s="1"/>
  <c r="AM39" i="3"/>
  <c r="AN39" i="3" s="1"/>
  <c r="X39" i="3"/>
  <c r="V39" i="3"/>
  <c r="W39" i="3" s="1"/>
  <c r="O39" i="3"/>
  <c r="Q39" i="3" s="1"/>
  <c r="CJ38" i="3"/>
  <c r="CK38" i="3" s="1"/>
  <c r="BT38" i="3"/>
  <c r="BU38" i="3" s="1"/>
  <c r="BC38" i="3"/>
  <c r="BD38" i="3" s="1"/>
  <c r="AM38" i="3"/>
  <c r="AN38" i="3" s="1"/>
  <c r="X38" i="3"/>
  <c r="V38" i="3"/>
  <c r="W38" i="3" s="1"/>
  <c r="O38" i="3"/>
  <c r="Q38" i="3" s="1"/>
  <c r="CJ37" i="3"/>
  <c r="CK37" i="3" s="1"/>
  <c r="BT37" i="3"/>
  <c r="BU37" i="3" s="1"/>
  <c r="BC37" i="3"/>
  <c r="BD37" i="3" s="1"/>
  <c r="AM37" i="3"/>
  <c r="AN37" i="3" s="1"/>
  <c r="X37" i="3"/>
  <c r="V37" i="3"/>
  <c r="W37" i="3" s="1"/>
  <c r="O37" i="3"/>
  <c r="Q37" i="3" s="1"/>
  <c r="CJ36" i="3"/>
  <c r="CK36" i="3" s="1"/>
  <c r="BT36" i="3"/>
  <c r="BU36" i="3" s="1"/>
  <c r="BC36" i="3"/>
  <c r="BD36" i="3" s="1"/>
  <c r="AM36" i="3"/>
  <c r="AN36" i="3" s="1"/>
  <c r="X36" i="3"/>
  <c r="V36" i="3"/>
  <c r="W36" i="3" s="1"/>
  <c r="O36" i="3"/>
  <c r="Q36" i="3" s="1"/>
  <c r="CJ35" i="3"/>
  <c r="CK35" i="3" s="1"/>
  <c r="BT35" i="3"/>
  <c r="BU35" i="3" s="1"/>
  <c r="BC35" i="3"/>
  <c r="BD35" i="3" s="1"/>
  <c r="AM35" i="3"/>
  <c r="AN35" i="3" s="1"/>
  <c r="X35" i="3"/>
  <c r="V35" i="3"/>
  <c r="W35" i="3" s="1"/>
  <c r="O35" i="3"/>
  <c r="Q35" i="3" s="1"/>
  <c r="CJ34" i="3"/>
  <c r="CK34" i="3" s="1"/>
  <c r="BT34" i="3"/>
  <c r="BU34" i="3" s="1"/>
  <c r="BC34" i="3"/>
  <c r="BD34" i="3" s="1"/>
  <c r="AM34" i="3"/>
  <c r="AN34" i="3" s="1"/>
  <c r="X34" i="3"/>
  <c r="V34" i="3"/>
  <c r="W34" i="3" s="1"/>
  <c r="O34" i="3"/>
  <c r="Q34" i="3" s="1"/>
  <c r="CJ33" i="3"/>
  <c r="CK33" i="3" s="1"/>
  <c r="BT33" i="3"/>
  <c r="BU33" i="3" s="1"/>
  <c r="BC33" i="3"/>
  <c r="BD33" i="3" s="1"/>
  <c r="AM33" i="3"/>
  <c r="AN33" i="3" s="1"/>
  <c r="X33" i="3"/>
  <c r="V33" i="3"/>
  <c r="W33" i="3" s="1"/>
  <c r="O33" i="3"/>
  <c r="Q33" i="3" s="1"/>
  <c r="CJ32" i="3"/>
  <c r="CK32" i="3" s="1"/>
  <c r="BT32" i="3"/>
  <c r="BU32" i="3" s="1"/>
  <c r="BC32" i="3"/>
  <c r="BD32" i="3" s="1"/>
  <c r="AM32" i="3"/>
  <c r="AN32" i="3" s="1"/>
  <c r="X32" i="3"/>
  <c r="V32" i="3"/>
  <c r="W32" i="3" s="1"/>
  <c r="O32" i="3"/>
  <c r="Q32" i="3" s="1"/>
  <c r="CJ31" i="3"/>
  <c r="CK31" i="3" s="1"/>
  <c r="BT31" i="3"/>
  <c r="BU31" i="3" s="1"/>
  <c r="BC31" i="3"/>
  <c r="BD31" i="3" s="1"/>
  <c r="AM31" i="3"/>
  <c r="AN31" i="3" s="1"/>
  <c r="X31" i="3"/>
  <c r="V31" i="3"/>
  <c r="W31" i="3" s="1"/>
  <c r="O31" i="3"/>
  <c r="Q31" i="3" s="1"/>
  <c r="CJ30" i="3"/>
  <c r="CK30" i="3" s="1"/>
  <c r="BT30" i="3"/>
  <c r="BU30" i="3" s="1"/>
  <c r="BC30" i="3"/>
  <c r="BD30" i="3" s="1"/>
  <c r="AM30" i="3"/>
  <c r="AN30" i="3" s="1"/>
  <c r="X30" i="3"/>
  <c r="V30" i="3"/>
  <c r="W30" i="3" s="1"/>
  <c r="O30" i="3"/>
  <c r="Q30" i="3" s="1"/>
  <c r="CJ29" i="3"/>
  <c r="CK29" i="3" s="1"/>
  <c r="BT29" i="3"/>
  <c r="BU29" i="3" s="1"/>
  <c r="BC29" i="3"/>
  <c r="BD29" i="3" s="1"/>
  <c r="AM29" i="3"/>
  <c r="AN29" i="3" s="1"/>
  <c r="X29" i="3"/>
  <c r="V29" i="3"/>
  <c r="W29" i="3" s="1"/>
  <c r="O29" i="3"/>
  <c r="Q29" i="3" s="1"/>
  <c r="CJ28" i="3"/>
  <c r="CK28" i="3" s="1"/>
  <c r="BT28" i="3"/>
  <c r="BU28" i="3" s="1"/>
  <c r="BC28" i="3"/>
  <c r="BD28" i="3" s="1"/>
  <c r="AM28" i="3"/>
  <c r="AN28" i="3" s="1"/>
  <c r="X28" i="3"/>
  <c r="V28" i="3"/>
  <c r="W28" i="3" s="1"/>
  <c r="O28" i="3"/>
  <c r="Q28" i="3" s="1"/>
  <c r="CJ27" i="3"/>
  <c r="CK27" i="3" s="1"/>
  <c r="BT27" i="3"/>
  <c r="BU27" i="3" s="1"/>
  <c r="BC27" i="3"/>
  <c r="BD27" i="3" s="1"/>
  <c r="AM27" i="3"/>
  <c r="AN27" i="3" s="1"/>
  <c r="X27" i="3"/>
  <c r="V27" i="3"/>
  <c r="W27" i="3" s="1"/>
  <c r="O27" i="3"/>
  <c r="Q27" i="3" s="1"/>
  <c r="CJ26" i="3"/>
  <c r="CK26" i="3" s="1"/>
  <c r="BT26" i="3"/>
  <c r="BU26" i="3" s="1"/>
  <c r="BC26" i="3"/>
  <c r="BD26" i="3" s="1"/>
  <c r="AM26" i="3"/>
  <c r="AN26" i="3" s="1"/>
  <c r="X26" i="3"/>
  <c r="V26" i="3"/>
  <c r="W26" i="3" s="1"/>
  <c r="O26" i="3"/>
  <c r="Q26" i="3" s="1"/>
  <c r="CJ25" i="3"/>
  <c r="CK25" i="3" s="1"/>
  <c r="BT25" i="3"/>
  <c r="BU25" i="3" s="1"/>
  <c r="BD25" i="3"/>
  <c r="O25" i="3"/>
  <c r="Q25" i="3" s="1"/>
  <c r="AD25" i="3" s="1"/>
  <c r="AG25" i="3" s="1"/>
  <c r="CJ24" i="3"/>
  <c r="CK24" i="3" s="1"/>
  <c r="BT24" i="3"/>
  <c r="BU24" i="3" s="1"/>
  <c r="BC24" i="3"/>
  <c r="BD24" i="3" s="1"/>
  <c r="AM24" i="3"/>
  <c r="AN24" i="3" s="1"/>
  <c r="X24" i="3"/>
  <c r="V24" i="3"/>
  <c r="W24" i="3" s="1"/>
  <c r="O24" i="3"/>
  <c r="Q24" i="3" s="1"/>
  <c r="CJ23" i="3"/>
  <c r="CK23" i="3" s="1"/>
  <c r="BT23" i="3"/>
  <c r="BU23" i="3" s="1"/>
  <c r="BC23" i="3"/>
  <c r="BD23" i="3" s="1"/>
  <c r="AM23" i="3"/>
  <c r="AN23" i="3" s="1"/>
  <c r="X23" i="3"/>
  <c r="V23" i="3"/>
  <c r="W23" i="3" s="1"/>
  <c r="O23" i="3"/>
  <c r="Q23" i="3" s="1"/>
  <c r="CJ22" i="3"/>
  <c r="CK22" i="3" s="1"/>
  <c r="BT22" i="3"/>
  <c r="BU22" i="3" s="1"/>
  <c r="BC22" i="3"/>
  <c r="BD22" i="3" s="1"/>
  <c r="AM22" i="3"/>
  <c r="AN22" i="3" s="1"/>
  <c r="X22" i="3"/>
  <c r="V22" i="3"/>
  <c r="W22" i="3" s="1"/>
  <c r="O22" i="3"/>
  <c r="Q22" i="3" s="1"/>
  <c r="CJ21" i="3"/>
  <c r="CK21" i="3" s="1"/>
  <c r="BT21" i="3"/>
  <c r="BU21" i="3" s="1"/>
  <c r="BC21" i="3"/>
  <c r="BD21" i="3" s="1"/>
  <c r="AM21" i="3"/>
  <c r="AN21" i="3" s="1"/>
  <c r="X21" i="3"/>
  <c r="V21" i="3"/>
  <c r="W21" i="3" s="1"/>
  <c r="O21" i="3"/>
  <c r="Q21" i="3" s="1"/>
  <c r="CJ20" i="3"/>
  <c r="CK20" i="3" s="1"/>
  <c r="BT20" i="3"/>
  <c r="BU20" i="3" s="1"/>
  <c r="BD20" i="3"/>
  <c r="O20" i="3"/>
  <c r="Q20" i="3" s="1"/>
  <c r="CJ19" i="3"/>
  <c r="CK19" i="3" s="1"/>
  <c r="BT19" i="3"/>
  <c r="BU19" i="3" s="1"/>
  <c r="BC19" i="3"/>
  <c r="BD19" i="3" s="1"/>
  <c r="AM19" i="3"/>
  <c r="AN19" i="3" s="1"/>
  <c r="X19" i="3"/>
  <c r="V19" i="3"/>
  <c r="W19" i="3" s="1"/>
  <c r="O19" i="3"/>
  <c r="Q19" i="3" s="1"/>
  <c r="CJ18" i="3"/>
  <c r="CK18" i="3" s="1"/>
  <c r="BT18" i="3"/>
  <c r="BU18" i="3" s="1"/>
  <c r="BC18" i="3"/>
  <c r="BD18" i="3" s="1"/>
  <c r="AM18" i="3"/>
  <c r="AN18" i="3" s="1"/>
  <c r="X18" i="3"/>
  <c r="V18" i="3"/>
  <c r="W18" i="3" s="1"/>
  <c r="O18" i="3"/>
  <c r="Q18" i="3" s="1"/>
  <c r="CJ17" i="3"/>
  <c r="CK17" i="3" s="1"/>
  <c r="BT17" i="3"/>
  <c r="BU17" i="3" s="1"/>
  <c r="BC17" i="3"/>
  <c r="BD17" i="3" s="1"/>
  <c r="AM17" i="3"/>
  <c r="AN17" i="3" s="1"/>
  <c r="X17" i="3"/>
  <c r="V17" i="3"/>
  <c r="W17" i="3" s="1"/>
  <c r="O17" i="3"/>
  <c r="Q17" i="3" s="1"/>
  <c r="CJ16" i="3"/>
  <c r="CK16" i="3" s="1"/>
  <c r="BT16" i="3"/>
  <c r="BU16" i="3" s="1"/>
  <c r="BC16" i="3"/>
  <c r="BD16" i="3" s="1"/>
  <c r="AM16" i="3"/>
  <c r="AN16" i="3" s="1"/>
  <c r="X16" i="3"/>
  <c r="V16" i="3"/>
  <c r="W16" i="3" s="1"/>
  <c r="O16" i="3"/>
  <c r="Q16" i="3" s="1"/>
  <c r="CJ15" i="3"/>
  <c r="CK15" i="3" s="1"/>
  <c r="BT15" i="3"/>
  <c r="BU15" i="3" s="1"/>
  <c r="BC15" i="3"/>
  <c r="BD15" i="3" s="1"/>
  <c r="AM15" i="3"/>
  <c r="AN15" i="3" s="1"/>
  <c r="X15" i="3"/>
  <c r="V15" i="3"/>
  <c r="W15" i="3" s="1"/>
  <c r="O15" i="3"/>
  <c r="Q15" i="3" s="1"/>
  <c r="CJ14" i="3"/>
  <c r="CK14" i="3" s="1"/>
  <c r="BT14" i="3"/>
  <c r="BU14" i="3" s="1"/>
  <c r="BD14" i="3"/>
  <c r="O14" i="3"/>
  <c r="Q14" i="3" s="1"/>
  <c r="AD14" i="3" s="1"/>
  <c r="AG14" i="3" s="1"/>
  <c r="CJ13" i="3"/>
  <c r="CK13" i="3" s="1"/>
  <c r="BT13" i="3"/>
  <c r="BU13" i="3" s="1"/>
  <c r="BC13" i="3"/>
  <c r="BD13" i="3" s="1"/>
  <c r="AM13" i="3"/>
  <c r="AN13" i="3" s="1"/>
  <c r="X13" i="3"/>
  <c r="V13" i="3"/>
  <c r="W13" i="3" s="1"/>
  <c r="O13" i="3"/>
  <c r="Q13" i="3" s="1"/>
  <c r="CJ12" i="3"/>
  <c r="CK12" i="3" s="1"/>
  <c r="BT12" i="3"/>
  <c r="BU12" i="3" s="1"/>
  <c r="BC12" i="3"/>
  <c r="BD12" i="3" s="1"/>
  <c r="AM12" i="3"/>
  <c r="AN12" i="3" s="1"/>
  <c r="X12" i="3"/>
  <c r="V12" i="3"/>
  <c r="W12" i="3" s="1"/>
  <c r="O12" i="3"/>
  <c r="Q12" i="3" s="1"/>
  <c r="CJ11" i="3"/>
  <c r="CK11" i="3" s="1"/>
  <c r="BT11" i="3"/>
  <c r="BU11" i="3" s="1"/>
  <c r="BC11" i="3"/>
  <c r="BD11" i="3" s="1"/>
  <c r="AM11" i="3"/>
  <c r="AN11" i="3" s="1"/>
  <c r="X11" i="3"/>
  <c r="V11" i="3"/>
  <c r="W11" i="3" s="1"/>
  <c r="O11" i="3"/>
  <c r="Q11" i="3" s="1"/>
  <c r="CJ10" i="3"/>
  <c r="CK10" i="3" s="1"/>
  <c r="BT10" i="3"/>
  <c r="BU10" i="3" s="1"/>
  <c r="BC10" i="3"/>
  <c r="BD10" i="3" s="1"/>
  <c r="AM10" i="3"/>
  <c r="AN10" i="3" s="1"/>
  <c r="X10" i="3"/>
  <c r="V10" i="3"/>
  <c r="W10" i="3" s="1"/>
  <c r="O10" i="3"/>
  <c r="Q10" i="3" s="1"/>
  <c r="CJ9" i="3"/>
  <c r="CK9" i="3" s="1"/>
  <c r="BT9" i="3"/>
  <c r="BU9" i="3" s="1"/>
  <c r="BC9" i="3"/>
  <c r="BD9" i="3" s="1"/>
  <c r="AM9" i="3"/>
  <c r="AN9" i="3" s="1"/>
  <c r="X9" i="3"/>
  <c r="V9" i="3"/>
  <c r="W9" i="3" s="1"/>
  <c r="O9" i="3"/>
  <c r="Q9" i="3" s="1"/>
  <c r="CJ8" i="3"/>
  <c r="CK8" i="3" s="1"/>
  <c r="BT8" i="3"/>
  <c r="BU8" i="3" s="1"/>
  <c r="BC8" i="3"/>
  <c r="BD8" i="3" s="1"/>
  <c r="AM8" i="3"/>
  <c r="AN8" i="3" s="1"/>
  <c r="X8" i="3"/>
  <c r="V8" i="3"/>
  <c r="W8" i="3" s="1"/>
  <c r="O8" i="3"/>
  <c r="Q8" i="3" s="1"/>
  <c r="CJ7" i="3"/>
  <c r="CK7" i="3" s="1"/>
  <c r="BT7" i="3"/>
  <c r="BU7" i="3" s="1"/>
  <c r="BC7" i="3"/>
  <c r="BD7" i="3" s="1"/>
  <c r="AM7" i="3"/>
  <c r="AN7" i="3" s="1"/>
  <c r="X7" i="3"/>
  <c r="V7" i="3"/>
  <c r="W7" i="3" s="1"/>
  <c r="O7" i="3"/>
  <c r="Q7" i="3" s="1"/>
  <c r="CJ6" i="3"/>
  <c r="BT6" i="3"/>
  <c r="BC6" i="3"/>
  <c r="BD6" i="3" s="1"/>
  <c r="AM6" i="3"/>
  <c r="AN6" i="3" s="1"/>
  <c r="X6" i="3"/>
  <c r="V6" i="3"/>
  <c r="W6" i="3" s="1"/>
  <c r="O6" i="3"/>
  <c r="Q6" i="3" s="1"/>
  <c r="CJ5" i="3"/>
  <c r="BT5" i="3"/>
  <c r="BC5" i="3"/>
  <c r="BD5" i="3" s="1"/>
  <c r="AM5" i="3"/>
  <c r="AN5" i="3" s="1"/>
  <c r="X5" i="3"/>
  <c r="V5" i="3"/>
  <c r="O5" i="3"/>
  <c r="O123" i="3" s="1"/>
  <c r="CE3" i="3"/>
  <c r="CD3" i="3"/>
  <c r="BW3" i="3"/>
  <c r="BO3" i="3"/>
  <c r="BN3" i="3"/>
  <c r="BX3" i="3" s="1"/>
  <c r="BY3" i="3" s="1"/>
  <c r="BH3" i="3"/>
  <c r="BI3" i="3" s="1"/>
  <c r="AX3" i="3"/>
  <c r="AQ3" i="3"/>
  <c r="AR3" i="3" s="1"/>
  <c r="AH3" i="3"/>
  <c r="AA3" i="3"/>
  <c r="AB3" i="3" s="1"/>
  <c r="R3" i="3"/>
  <c r="CM1" i="3"/>
  <c r="BW1" i="3"/>
  <c r="BF1" i="3"/>
  <c r="C1" i="3"/>
  <c r="V123" i="3" l="1"/>
  <c r="AE123" i="3"/>
  <c r="CK6" i="3"/>
  <c r="CJ123" i="3"/>
  <c r="BU6" i="3"/>
  <c r="BT123" i="3"/>
  <c r="X123" i="3"/>
  <c r="CK5" i="3"/>
  <c r="Q5" i="3"/>
  <c r="Q123" i="3" s="1"/>
  <c r="W5" i="3"/>
  <c r="W123" i="3" s="1"/>
  <c r="BU5" i="3"/>
  <c r="AD47" i="3"/>
  <c r="AG47" i="3" s="1"/>
  <c r="AK47" i="3" s="1"/>
  <c r="U47" i="3"/>
  <c r="Y47" i="3" s="1"/>
  <c r="Z47" i="3" s="1"/>
  <c r="AA47" i="3" s="1"/>
  <c r="AH47" i="3" s="1"/>
  <c r="AD60" i="3"/>
  <c r="AG60" i="3" s="1"/>
  <c r="AT60" i="3" s="1"/>
  <c r="AW60" i="3" s="1"/>
  <c r="U60" i="3"/>
  <c r="Y60" i="3" s="1"/>
  <c r="Z60" i="3" s="1"/>
  <c r="AA60" i="3" s="1"/>
  <c r="AH60" i="3" s="1"/>
  <c r="AD58" i="3"/>
  <c r="AG58" i="3" s="1"/>
  <c r="AT58" i="3" s="1"/>
  <c r="AW58" i="3" s="1"/>
  <c r="U58" i="3"/>
  <c r="Y58" i="3" s="1"/>
  <c r="AD62" i="3"/>
  <c r="AG62" i="3" s="1"/>
  <c r="AJ62" i="3" s="1"/>
  <c r="U62" i="3"/>
  <c r="Y62" i="3" s="1"/>
  <c r="Z62" i="3" s="1"/>
  <c r="AA62" i="3" s="1"/>
  <c r="AH62" i="3" s="1"/>
  <c r="U48" i="3"/>
  <c r="Y48" i="3" s="1"/>
  <c r="U59" i="3"/>
  <c r="Y59" i="3" s="1"/>
  <c r="Z59" i="3" s="1"/>
  <c r="AA59" i="3" s="1"/>
  <c r="AH59" i="3" s="1"/>
  <c r="U61" i="3"/>
  <c r="Y61" i="3" s="1"/>
  <c r="AK14" i="3"/>
  <c r="AT14" i="3"/>
  <c r="AW14" i="3" s="1"/>
  <c r="AJ14" i="3"/>
  <c r="AD15" i="3"/>
  <c r="AG15" i="3" s="1"/>
  <c r="U15" i="3"/>
  <c r="Y15" i="3" s="1"/>
  <c r="Z15" i="3" s="1"/>
  <c r="AA15" i="3" s="1"/>
  <c r="AH15" i="3" s="1"/>
  <c r="T15" i="3"/>
  <c r="AD16" i="3"/>
  <c r="AG16" i="3" s="1"/>
  <c r="U16" i="3"/>
  <c r="Y16" i="3" s="1"/>
  <c r="Z16" i="3" s="1"/>
  <c r="AA16" i="3" s="1"/>
  <c r="AH16" i="3" s="1"/>
  <c r="T16" i="3"/>
  <c r="AD17" i="3"/>
  <c r="AG17" i="3" s="1"/>
  <c r="U17" i="3"/>
  <c r="Y17" i="3" s="1"/>
  <c r="Z17" i="3" s="1"/>
  <c r="AA17" i="3" s="1"/>
  <c r="AH17" i="3" s="1"/>
  <c r="T17" i="3"/>
  <c r="AD18" i="3"/>
  <c r="AG18" i="3" s="1"/>
  <c r="U18" i="3"/>
  <c r="Y18" i="3" s="1"/>
  <c r="Z18" i="3" s="1"/>
  <c r="AA18" i="3" s="1"/>
  <c r="AH18" i="3" s="1"/>
  <c r="T18" i="3"/>
  <c r="AD19" i="3"/>
  <c r="AG19" i="3" s="1"/>
  <c r="U19" i="3"/>
  <c r="Y19" i="3" s="1"/>
  <c r="Z19" i="3" s="1"/>
  <c r="AA19" i="3" s="1"/>
  <c r="AH19" i="3" s="1"/>
  <c r="T19" i="3"/>
  <c r="U20" i="3"/>
  <c r="Y20" i="3" s="1"/>
  <c r="Z20" i="3" s="1"/>
  <c r="AA20" i="3" s="1"/>
  <c r="AH20" i="3" s="1"/>
  <c r="AD20" i="3"/>
  <c r="AG20" i="3" s="1"/>
  <c r="T20" i="3"/>
  <c r="AK25" i="3"/>
  <c r="AT25" i="3"/>
  <c r="AW25" i="3" s="1"/>
  <c r="AJ25" i="3"/>
  <c r="AH49" i="3"/>
  <c r="AB49" i="3"/>
  <c r="U6" i="3"/>
  <c r="Y6" i="3" s="1"/>
  <c r="Z6" i="3" s="1"/>
  <c r="AA6" i="3" s="1"/>
  <c r="AD6" i="3"/>
  <c r="AG6" i="3" s="1"/>
  <c r="U7" i="3"/>
  <c r="Y7" i="3" s="1"/>
  <c r="Z7" i="3" s="1"/>
  <c r="AA7" i="3" s="1"/>
  <c r="AH7" i="3" s="1"/>
  <c r="AD7" i="3"/>
  <c r="AG7" i="3" s="1"/>
  <c r="U8" i="3"/>
  <c r="Y8" i="3" s="1"/>
  <c r="Z8" i="3" s="1"/>
  <c r="AA8" i="3" s="1"/>
  <c r="AD8" i="3"/>
  <c r="AG8" i="3" s="1"/>
  <c r="U9" i="3"/>
  <c r="Y9" i="3" s="1"/>
  <c r="Z9" i="3" s="1"/>
  <c r="AA9" i="3" s="1"/>
  <c r="AH9" i="3" s="1"/>
  <c r="AD9" i="3"/>
  <c r="AG9" i="3" s="1"/>
  <c r="U10" i="3"/>
  <c r="Y10" i="3" s="1"/>
  <c r="Z10" i="3" s="1"/>
  <c r="AA10" i="3" s="1"/>
  <c r="AD10" i="3"/>
  <c r="AG10" i="3" s="1"/>
  <c r="U11" i="3"/>
  <c r="Y11" i="3" s="1"/>
  <c r="Z11" i="3" s="1"/>
  <c r="AA11" i="3" s="1"/>
  <c r="AH11" i="3" s="1"/>
  <c r="AD11" i="3"/>
  <c r="AG11" i="3" s="1"/>
  <c r="U12" i="3"/>
  <c r="Y12" i="3" s="1"/>
  <c r="Z12" i="3" s="1"/>
  <c r="AA12" i="3" s="1"/>
  <c r="AD12" i="3"/>
  <c r="AG12" i="3" s="1"/>
  <c r="U13" i="3"/>
  <c r="Y13" i="3" s="1"/>
  <c r="Z13" i="3" s="1"/>
  <c r="AA13" i="3" s="1"/>
  <c r="AH13" i="3" s="1"/>
  <c r="AD13" i="3"/>
  <c r="AG13" i="3" s="1"/>
  <c r="U14" i="3"/>
  <c r="Y14" i="3" s="1"/>
  <c r="Z14" i="3" s="1"/>
  <c r="AA14" i="3" s="1"/>
  <c r="AH14" i="3" s="1"/>
  <c r="U21" i="3"/>
  <c r="Y21" i="3" s="1"/>
  <c r="Z21" i="3" s="1"/>
  <c r="AA21" i="3" s="1"/>
  <c r="AD21" i="3"/>
  <c r="AG21" i="3" s="1"/>
  <c r="U22" i="3"/>
  <c r="Y22" i="3" s="1"/>
  <c r="Z22" i="3" s="1"/>
  <c r="AA22" i="3" s="1"/>
  <c r="AD22" i="3"/>
  <c r="AG22" i="3" s="1"/>
  <c r="U23" i="3"/>
  <c r="Y23" i="3" s="1"/>
  <c r="Z23" i="3" s="1"/>
  <c r="AA23" i="3" s="1"/>
  <c r="AD23" i="3"/>
  <c r="AG23" i="3" s="1"/>
  <c r="U24" i="3"/>
  <c r="Y24" i="3" s="1"/>
  <c r="Z24" i="3" s="1"/>
  <c r="AA24" i="3" s="1"/>
  <c r="AD24" i="3"/>
  <c r="AG24" i="3" s="1"/>
  <c r="U25" i="3"/>
  <c r="Y25" i="3" s="1"/>
  <c r="Z25" i="3" s="1"/>
  <c r="AA25" i="3" s="1"/>
  <c r="AH25" i="3" s="1"/>
  <c r="T26" i="3"/>
  <c r="T27" i="3"/>
  <c r="T28" i="3"/>
  <c r="T29" i="3"/>
  <c r="T30" i="3"/>
  <c r="T31" i="3"/>
  <c r="T32" i="3"/>
  <c r="T33" i="3"/>
  <c r="T34" i="3"/>
  <c r="T35" i="3"/>
  <c r="T36" i="3"/>
  <c r="T37" i="3"/>
  <c r="T38" i="3"/>
  <c r="T39" i="3"/>
  <c r="AD40" i="3"/>
  <c r="AG40" i="3" s="1"/>
  <c r="T40" i="3"/>
  <c r="AJ47" i="3"/>
  <c r="AT48" i="3"/>
  <c r="AW48" i="3" s="1"/>
  <c r="AJ48" i="3"/>
  <c r="AK48" i="3"/>
  <c r="T50" i="3"/>
  <c r="T51" i="3"/>
  <c r="T52" i="3"/>
  <c r="AD53" i="3"/>
  <c r="AG53" i="3" s="1"/>
  <c r="T53" i="3"/>
  <c r="AK58" i="3"/>
  <c r="AT59" i="3"/>
  <c r="AW59" i="3" s="1"/>
  <c r="AJ59" i="3"/>
  <c r="AK59" i="3"/>
  <c r="AJ60" i="3"/>
  <c r="AT61" i="3"/>
  <c r="AW61" i="3" s="1"/>
  <c r="AJ61" i="3"/>
  <c r="AK61" i="3"/>
  <c r="T63" i="3"/>
  <c r="AD63" i="3"/>
  <c r="AG63" i="3" s="1"/>
  <c r="U63" i="3"/>
  <c r="Y63" i="3" s="1"/>
  <c r="Z63" i="3" s="1"/>
  <c r="AA63" i="3" s="1"/>
  <c r="AH63" i="3" s="1"/>
  <c r="T64" i="3"/>
  <c r="AD64" i="3"/>
  <c r="AG64" i="3" s="1"/>
  <c r="U64" i="3"/>
  <c r="Y64" i="3" s="1"/>
  <c r="Z64" i="3" s="1"/>
  <c r="AA64" i="3" s="1"/>
  <c r="AH64" i="3" s="1"/>
  <c r="T65" i="3"/>
  <c r="AD65" i="3"/>
  <c r="AG65" i="3" s="1"/>
  <c r="U65" i="3"/>
  <c r="Y65" i="3" s="1"/>
  <c r="T66" i="3"/>
  <c r="AD66" i="3"/>
  <c r="AG66" i="3" s="1"/>
  <c r="U66" i="3"/>
  <c r="Y66" i="3" s="1"/>
  <c r="T67" i="3"/>
  <c r="AD67" i="3"/>
  <c r="AG67" i="3" s="1"/>
  <c r="U67" i="3"/>
  <c r="Y67" i="3" s="1"/>
  <c r="T68" i="3"/>
  <c r="AD68" i="3"/>
  <c r="AG68" i="3" s="1"/>
  <c r="U68" i="3"/>
  <c r="Y68" i="3" s="1"/>
  <c r="Z68" i="3" s="1"/>
  <c r="AA68" i="3" s="1"/>
  <c r="AH68" i="3" s="1"/>
  <c r="T69" i="3"/>
  <c r="AD69" i="3"/>
  <c r="AG69" i="3" s="1"/>
  <c r="U69" i="3"/>
  <c r="Y69" i="3" s="1"/>
  <c r="Z69" i="3" s="1"/>
  <c r="AA69" i="3" s="1"/>
  <c r="AH69" i="3" s="1"/>
  <c r="T70" i="3"/>
  <c r="AD70" i="3"/>
  <c r="AG70" i="3" s="1"/>
  <c r="U70" i="3"/>
  <c r="Y70" i="3" s="1"/>
  <c r="T71" i="3"/>
  <c r="AD71" i="3"/>
  <c r="AG71" i="3" s="1"/>
  <c r="U71" i="3"/>
  <c r="Y71" i="3" s="1"/>
  <c r="Z71" i="3" s="1"/>
  <c r="AA71" i="3" s="1"/>
  <c r="AH71" i="3" s="1"/>
  <c r="T72" i="3"/>
  <c r="AD72" i="3"/>
  <c r="AG72" i="3" s="1"/>
  <c r="U72" i="3"/>
  <c r="Y72" i="3" s="1"/>
  <c r="Z72" i="3" s="1"/>
  <c r="AA72" i="3" s="1"/>
  <c r="AH72" i="3" s="1"/>
  <c r="T73" i="3"/>
  <c r="AD73" i="3"/>
  <c r="AG73" i="3" s="1"/>
  <c r="U73" i="3"/>
  <c r="Y73" i="3" s="1"/>
  <c r="T74" i="3"/>
  <c r="AD74" i="3"/>
  <c r="AG74" i="3" s="1"/>
  <c r="U74" i="3"/>
  <c r="Y74" i="3" s="1"/>
  <c r="T75" i="3"/>
  <c r="AD75" i="3"/>
  <c r="AG75" i="3" s="1"/>
  <c r="U75" i="3"/>
  <c r="Y75" i="3" s="1"/>
  <c r="Z75" i="3" s="1"/>
  <c r="AA75" i="3" s="1"/>
  <c r="AH75" i="3" s="1"/>
  <c r="T76" i="3"/>
  <c r="AD76" i="3"/>
  <c r="AG76" i="3" s="1"/>
  <c r="U76" i="3"/>
  <c r="Y76" i="3" s="1"/>
  <c r="Z76" i="3" s="1"/>
  <c r="AA76" i="3" s="1"/>
  <c r="AH76" i="3" s="1"/>
  <c r="T77" i="3"/>
  <c r="AD77" i="3"/>
  <c r="AG77" i="3" s="1"/>
  <c r="U77" i="3"/>
  <c r="Y77" i="3" s="1"/>
  <c r="T78" i="3"/>
  <c r="AD78" i="3"/>
  <c r="AG78" i="3" s="1"/>
  <c r="U78" i="3"/>
  <c r="Y78" i="3" s="1"/>
  <c r="T79" i="3"/>
  <c r="AD79" i="3"/>
  <c r="AG79" i="3" s="1"/>
  <c r="U79" i="3"/>
  <c r="Y79" i="3" s="1"/>
  <c r="Z79" i="3" s="1"/>
  <c r="AA79" i="3" s="1"/>
  <c r="AH79" i="3" s="1"/>
  <c r="T80" i="3"/>
  <c r="AD80" i="3"/>
  <c r="AG80" i="3" s="1"/>
  <c r="U80" i="3"/>
  <c r="Y80" i="3" s="1"/>
  <c r="Z80" i="3" s="1"/>
  <c r="AA80" i="3" s="1"/>
  <c r="AH80" i="3" s="1"/>
  <c r="T81" i="3"/>
  <c r="AD81" i="3"/>
  <c r="AG81" i="3" s="1"/>
  <c r="U81" i="3"/>
  <c r="Y81" i="3" s="1"/>
  <c r="T82" i="3"/>
  <c r="AD82" i="3"/>
  <c r="AG82" i="3" s="1"/>
  <c r="U82" i="3"/>
  <c r="Y82" i="3" s="1"/>
  <c r="AD83" i="3"/>
  <c r="AG83" i="3" s="1"/>
  <c r="T83" i="3"/>
  <c r="U83" i="3"/>
  <c r="Y83" i="3" s="1"/>
  <c r="Z83" i="3" s="1"/>
  <c r="AA83" i="3" s="1"/>
  <c r="AH83" i="3" s="1"/>
  <c r="AT102" i="3"/>
  <c r="AW102" i="3" s="1"/>
  <c r="AJ102" i="3"/>
  <c r="AK102" i="3"/>
  <c r="AO102" i="3" s="1"/>
  <c r="AP102" i="3" s="1"/>
  <c r="AQ102" i="3" s="1"/>
  <c r="AX102" i="3" s="1"/>
  <c r="AT103" i="3"/>
  <c r="AW103" i="3" s="1"/>
  <c r="AJ103" i="3"/>
  <c r="AK103" i="3"/>
  <c r="AO103" i="3" s="1"/>
  <c r="AP103" i="3" s="1"/>
  <c r="AQ103" i="3" s="1"/>
  <c r="AX103" i="3" s="1"/>
  <c r="T6" i="3"/>
  <c r="T7" i="3"/>
  <c r="T8" i="3"/>
  <c r="T9" i="3"/>
  <c r="T10" i="3"/>
  <c r="T11" i="3"/>
  <c r="T12" i="3"/>
  <c r="T13" i="3"/>
  <c r="T14" i="3"/>
  <c r="T21" i="3"/>
  <c r="T22" i="3"/>
  <c r="T23" i="3"/>
  <c r="T24" i="3"/>
  <c r="T25" i="3"/>
  <c r="U26" i="3"/>
  <c r="Y26" i="3" s="1"/>
  <c r="Z26" i="3" s="1"/>
  <c r="AA26" i="3" s="1"/>
  <c r="AD26" i="3"/>
  <c r="AG26" i="3" s="1"/>
  <c r="U27" i="3"/>
  <c r="Y27" i="3" s="1"/>
  <c r="Z27" i="3" s="1"/>
  <c r="AA27" i="3" s="1"/>
  <c r="AD27" i="3"/>
  <c r="AG27" i="3" s="1"/>
  <c r="U28" i="3"/>
  <c r="Y28" i="3" s="1"/>
  <c r="Z28" i="3" s="1"/>
  <c r="AA28" i="3" s="1"/>
  <c r="AD28" i="3"/>
  <c r="AG28" i="3" s="1"/>
  <c r="U29" i="3"/>
  <c r="Y29" i="3" s="1"/>
  <c r="Z29" i="3" s="1"/>
  <c r="AA29" i="3" s="1"/>
  <c r="AD29" i="3"/>
  <c r="AG29" i="3" s="1"/>
  <c r="U30" i="3"/>
  <c r="Y30" i="3" s="1"/>
  <c r="Z30" i="3" s="1"/>
  <c r="AA30" i="3" s="1"/>
  <c r="AD30" i="3"/>
  <c r="AG30" i="3" s="1"/>
  <c r="U31" i="3"/>
  <c r="Y31" i="3" s="1"/>
  <c r="Z31" i="3" s="1"/>
  <c r="AA31" i="3" s="1"/>
  <c r="AD31" i="3"/>
  <c r="AG31" i="3" s="1"/>
  <c r="U32" i="3"/>
  <c r="Y32" i="3" s="1"/>
  <c r="Z32" i="3" s="1"/>
  <c r="AA32" i="3" s="1"/>
  <c r="AD32" i="3"/>
  <c r="AG32" i="3" s="1"/>
  <c r="U33" i="3"/>
  <c r="Y33" i="3" s="1"/>
  <c r="Z33" i="3" s="1"/>
  <c r="AA33" i="3" s="1"/>
  <c r="AD33" i="3"/>
  <c r="AG33" i="3" s="1"/>
  <c r="U34" i="3"/>
  <c r="Y34" i="3" s="1"/>
  <c r="Z34" i="3" s="1"/>
  <c r="AA34" i="3" s="1"/>
  <c r="AD34" i="3"/>
  <c r="AG34" i="3" s="1"/>
  <c r="U35" i="3"/>
  <c r="Y35" i="3" s="1"/>
  <c r="Z35" i="3" s="1"/>
  <c r="AA35" i="3" s="1"/>
  <c r="AD35" i="3"/>
  <c r="AG35" i="3" s="1"/>
  <c r="U36" i="3"/>
  <c r="Y36" i="3" s="1"/>
  <c r="Z36" i="3" s="1"/>
  <c r="AA36" i="3" s="1"/>
  <c r="AD36" i="3"/>
  <c r="AG36" i="3" s="1"/>
  <c r="U37" i="3"/>
  <c r="Y37" i="3" s="1"/>
  <c r="Z37" i="3" s="1"/>
  <c r="AA37" i="3" s="1"/>
  <c r="AD37" i="3"/>
  <c r="AG37" i="3" s="1"/>
  <c r="U38" i="3"/>
  <c r="Y38" i="3" s="1"/>
  <c r="Z38" i="3" s="1"/>
  <c r="AA38" i="3" s="1"/>
  <c r="AD38" i="3"/>
  <c r="AG38" i="3" s="1"/>
  <c r="U39" i="3"/>
  <c r="Y39" i="3" s="1"/>
  <c r="Z39" i="3" s="1"/>
  <c r="AA39" i="3" s="1"/>
  <c r="AD39" i="3"/>
  <c r="AG39" i="3" s="1"/>
  <c r="U40" i="3"/>
  <c r="Y40" i="3" s="1"/>
  <c r="Z40" i="3" s="1"/>
  <c r="AA40" i="3" s="1"/>
  <c r="AH40" i="3" s="1"/>
  <c r="AD41" i="3"/>
  <c r="AG41" i="3" s="1"/>
  <c r="U41" i="3"/>
  <c r="Y41" i="3" s="1"/>
  <c r="Z41" i="3" s="1"/>
  <c r="AA41" i="3" s="1"/>
  <c r="AD42" i="3"/>
  <c r="AG42" i="3" s="1"/>
  <c r="U42" i="3"/>
  <c r="Y42" i="3" s="1"/>
  <c r="Z42" i="3" s="1"/>
  <c r="AA42" i="3" s="1"/>
  <c r="AD43" i="3"/>
  <c r="AG43" i="3" s="1"/>
  <c r="U43" i="3"/>
  <c r="Y43" i="3" s="1"/>
  <c r="Z43" i="3" s="1"/>
  <c r="AA43" i="3" s="1"/>
  <c r="AD44" i="3"/>
  <c r="AG44" i="3" s="1"/>
  <c r="U44" i="3"/>
  <c r="Y44" i="3" s="1"/>
  <c r="Z44" i="3" s="1"/>
  <c r="AA44" i="3" s="1"/>
  <c r="AD45" i="3"/>
  <c r="AG45" i="3" s="1"/>
  <c r="U45" i="3"/>
  <c r="Y45" i="3" s="1"/>
  <c r="Z45" i="3" s="1"/>
  <c r="AA45" i="3" s="1"/>
  <c r="U46" i="3"/>
  <c r="Y46" i="3" s="1"/>
  <c r="Z46" i="3" s="1"/>
  <c r="AA46" i="3" s="1"/>
  <c r="AH46" i="3" s="1"/>
  <c r="AD46" i="3"/>
  <c r="AG46" i="3" s="1"/>
  <c r="T47" i="3"/>
  <c r="T48" i="3"/>
  <c r="Z48" i="3"/>
  <c r="AA48" i="3" s="1"/>
  <c r="AH48" i="3" s="1"/>
  <c r="AD49" i="3"/>
  <c r="AG49" i="3" s="1"/>
  <c r="T49" i="3"/>
  <c r="U50" i="3"/>
  <c r="Y50" i="3" s="1"/>
  <c r="Z50" i="3" s="1"/>
  <c r="AA50" i="3" s="1"/>
  <c r="AD50" i="3"/>
  <c r="AG50" i="3" s="1"/>
  <c r="U51" i="3"/>
  <c r="Y51" i="3" s="1"/>
  <c r="Z51" i="3" s="1"/>
  <c r="AA51" i="3" s="1"/>
  <c r="AD51" i="3"/>
  <c r="AG51" i="3" s="1"/>
  <c r="U52" i="3"/>
  <c r="Y52" i="3" s="1"/>
  <c r="Z52" i="3" s="1"/>
  <c r="AA52" i="3" s="1"/>
  <c r="AD52" i="3"/>
  <c r="AG52" i="3" s="1"/>
  <c r="U53" i="3"/>
  <c r="Y53" i="3" s="1"/>
  <c r="Z53" i="3" s="1"/>
  <c r="AA53" i="3" s="1"/>
  <c r="AH53" i="3" s="1"/>
  <c r="AD54" i="3"/>
  <c r="AG54" i="3" s="1"/>
  <c r="U54" i="3"/>
  <c r="Y54" i="3" s="1"/>
  <c r="Z54" i="3" s="1"/>
  <c r="AA54" i="3" s="1"/>
  <c r="AD55" i="3"/>
  <c r="AG55" i="3" s="1"/>
  <c r="U55" i="3"/>
  <c r="Y55" i="3" s="1"/>
  <c r="Z55" i="3" s="1"/>
  <c r="AA55" i="3" s="1"/>
  <c r="AD56" i="3"/>
  <c r="AG56" i="3" s="1"/>
  <c r="U56" i="3"/>
  <c r="Y56" i="3" s="1"/>
  <c r="Z56" i="3" s="1"/>
  <c r="AA56" i="3" s="1"/>
  <c r="U57" i="3"/>
  <c r="Y57" i="3" s="1"/>
  <c r="Z57" i="3" s="1"/>
  <c r="AA57" i="3" s="1"/>
  <c r="AH57" i="3" s="1"/>
  <c r="AD57" i="3"/>
  <c r="AG57" i="3" s="1"/>
  <c r="T58" i="3"/>
  <c r="Z58" i="3"/>
  <c r="AA58" i="3" s="1"/>
  <c r="AH58" i="3" s="1"/>
  <c r="T59" i="3"/>
  <c r="T60" i="3"/>
  <c r="T61" i="3"/>
  <c r="Z61" i="3"/>
  <c r="AA61" i="3" s="1"/>
  <c r="AH61" i="3" s="1"/>
  <c r="T62" i="3"/>
  <c r="Z65" i="3"/>
  <c r="AA65" i="3" s="1"/>
  <c r="AH65" i="3" s="1"/>
  <c r="Z66" i="3"/>
  <c r="AA66" i="3" s="1"/>
  <c r="AH66" i="3" s="1"/>
  <c r="Z67" i="3"/>
  <c r="AA67" i="3" s="1"/>
  <c r="AH67" i="3" s="1"/>
  <c r="Z70" i="3"/>
  <c r="AA70" i="3" s="1"/>
  <c r="AH70" i="3" s="1"/>
  <c r="Z73" i="3"/>
  <c r="AA73" i="3" s="1"/>
  <c r="AH73" i="3" s="1"/>
  <c r="Z74" i="3"/>
  <c r="AA74" i="3" s="1"/>
  <c r="AH74" i="3" s="1"/>
  <c r="Z77" i="3"/>
  <c r="AA77" i="3" s="1"/>
  <c r="AH77" i="3" s="1"/>
  <c r="Z78" i="3"/>
  <c r="AA78" i="3" s="1"/>
  <c r="AH78" i="3" s="1"/>
  <c r="Z81" i="3"/>
  <c r="AA81" i="3" s="1"/>
  <c r="AH81" i="3" s="1"/>
  <c r="Z82" i="3"/>
  <c r="AA82" i="3" s="1"/>
  <c r="AH82" i="3" s="1"/>
  <c r="AD84" i="3"/>
  <c r="AG84" i="3" s="1"/>
  <c r="U84" i="3"/>
  <c r="Y84" i="3" s="1"/>
  <c r="Z84" i="3" s="1"/>
  <c r="AA84" i="3" s="1"/>
  <c r="AH84" i="3" s="1"/>
  <c r="T84" i="3"/>
  <c r="AD85" i="3"/>
  <c r="AG85" i="3" s="1"/>
  <c r="U85" i="3"/>
  <c r="Y85" i="3" s="1"/>
  <c r="Z85" i="3" s="1"/>
  <c r="AA85" i="3" s="1"/>
  <c r="AH85" i="3" s="1"/>
  <c r="T85" i="3"/>
  <c r="AD86" i="3"/>
  <c r="AG86" i="3" s="1"/>
  <c r="U86" i="3"/>
  <c r="Y86" i="3" s="1"/>
  <c r="Z86" i="3" s="1"/>
  <c r="AA86" i="3" s="1"/>
  <c r="AH86" i="3" s="1"/>
  <c r="T86" i="3"/>
  <c r="AD87" i="3"/>
  <c r="AG87" i="3" s="1"/>
  <c r="U87" i="3"/>
  <c r="Y87" i="3" s="1"/>
  <c r="Z87" i="3" s="1"/>
  <c r="AA87" i="3" s="1"/>
  <c r="AH87" i="3" s="1"/>
  <c r="T87" i="3"/>
  <c r="AD88" i="3"/>
  <c r="AG88" i="3" s="1"/>
  <c r="U88" i="3"/>
  <c r="Y88" i="3" s="1"/>
  <c r="Z88" i="3" s="1"/>
  <c r="AA88" i="3" s="1"/>
  <c r="AH88" i="3" s="1"/>
  <c r="T88" i="3"/>
  <c r="AD89" i="3"/>
  <c r="AG89" i="3" s="1"/>
  <c r="U89" i="3"/>
  <c r="Y89" i="3" s="1"/>
  <c r="Z89" i="3" s="1"/>
  <c r="AA89" i="3" s="1"/>
  <c r="AH89" i="3" s="1"/>
  <c r="T89" i="3"/>
  <c r="AD90" i="3"/>
  <c r="AG90" i="3" s="1"/>
  <c r="U90" i="3"/>
  <c r="Y90" i="3" s="1"/>
  <c r="Z90" i="3" s="1"/>
  <c r="AA90" i="3" s="1"/>
  <c r="AH90" i="3" s="1"/>
  <c r="T90" i="3"/>
  <c r="AD91" i="3"/>
  <c r="AG91" i="3" s="1"/>
  <c r="U91" i="3"/>
  <c r="Y91" i="3" s="1"/>
  <c r="Z91" i="3" s="1"/>
  <c r="AA91" i="3" s="1"/>
  <c r="AH91" i="3" s="1"/>
  <c r="T91" i="3"/>
  <c r="AG92" i="3"/>
  <c r="AX93" i="3"/>
  <c r="AR93" i="3"/>
  <c r="AK94" i="3"/>
  <c r="AO94" i="3" s="1"/>
  <c r="AP94" i="3" s="1"/>
  <c r="AQ94" i="3" s="1"/>
  <c r="AX94" i="3" s="1"/>
  <c r="AJ94" i="3"/>
  <c r="AT94" i="3"/>
  <c r="AW94" i="3" s="1"/>
  <c r="AP95" i="3"/>
  <c r="AQ95" i="3" s="1"/>
  <c r="AK96" i="3"/>
  <c r="AO96" i="3" s="1"/>
  <c r="AP96" i="3" s="1"/>
  <c r="AQ96" i="3" s="1"/>
  <c r="AX96" i="3" s="1"/>
  <c r="AJ96" i="3"/>
  <c r="AT96" i="3"/>
  <c r="AW96" i="3" s="1"/>
  <c r="AP97" i="3"/>
  <c r="AQ97" i="3" s="1"/>
  <c r="AK98" i="3"/>
  <c r="AO98" i="3" s="1"/>
  <c r="AP98" i="3" s="1"/>
  <c r="AQ98" i="3" s="1"/>
  <c r="AJ98" i="3"/>
  <c r="AT98" i="3"/>
  <c r="AW98" i="3" s="1"/>
  <c r="AT93" i="3"/>
  <c r="AW93" i="3" s="1"/>
  <c r="AJ93" i="3"/>
  <c r="AT95" i="3"/>
  <c r="AW95" i="3" s="1"/>
  <c r="AJ95" i="3"/>
  <c r="AT97" i="3"/>
  <c r="AW97" i="3" s="1"/>
  <c r="AJ97" i="3"/>
  <c r="AK99" i="3"/>
  <c r="AO99" i="3" s="1"/>
  <c r="AP99" i="3" s="1"/>
  <c r="AQ99" i="3" s="1"/>
  <c r="AX99" i="3" s="1"/>
  <c r="AJ99" i="3"/>
  <c r="AT99" i="3"/>
  <c r="AW99" i="3" s="1"/>
  <c r="AP100" i="3"/>
  <c r="AQ100" i="3" s="1"/>
  <c r="AK101" i="3"/>
  <c r="AO101" i="3" s="1"/>
  <c r="AP101" i="3" s="1"/>
  <c r="AQ101" i="3" s="1"/>
  <c r="AX101" i="3" s="1"/>
  <c r="AJ101" i="3"/>
  <c r="AT101" i="3"/>
  <c r="AW101" i="3" s="1"/>
  <c r="AT100" i="3"/>
  <c r="AW100" i="3" s="1"/>
  <c r="AJ100" i="3"/>
  <c r="AJ58" i="3" l="1"/>
  <c r="AT47" i="3"/>
  <c r="AW47" i="3" s="1"/>
  <c r="AT62" i="3"/>
  <c r="AW62" i="3" s="1"/>
  <c r="BA62" i="3" s="1"/>
  <c r="AK60" i="3"/>
  <c r="AO60" i="3" s="1"/>
  <c r="AP60" i="3" s="1"/>
  <c r="AQ60" i="3" s="1"/>
  <c r="BU123" i="3"/>
  <c r="AK62" i="3"/>
  <c r="T5" i="3"/>
  <c r="T123" i="3" s="1"/>
  <c r="U5" i="3"/>
  <c r="AR96" i="3"/>
  <c r="AB90" i="3"/>
  <c r="AD5" i="3"/>
  <c r="AD123" i="3" s="1"/>
  <c r="AR101" i="3"/>
  <c r="AB86" i="3"/>
  <c r="AR102" i="3"/>
  <c r="AB83" i="3"/>
  <c r="AB88" i="3"/>
  <c r="AB84" i="3"/>
  <c r="AB53" i="3"/>
  <c r="AB40" i="3"/>
  <c r="AB81" i="3"/>
  <c r="AB77" i="3"/>
  <c r="AB73" i="3"/>
  <c r="AB69" i="3"/>
  <c r="AB65" i="3"/>
  <c r="AB20" i="3"/>
  <c r="AB79" i="3"/>
  <c r="AB75" i="3"/>
  <c r="AB71" i="3"/>
  <c r="AB67" i="3"/>
  <c r="AB63" i="3"/>
  <c r="AX98" i="3"/>
  <c r="AR98" i="3"/>
  <c r="AH56" i="3"/>
  <c r="AB56" i="3"/>
  <c r="AH55" i="3"/>
  <c r="AB55" i="3"/>
  <c r="AH54" i="3"/>
  <c r="AB54" i="3"/>
  <c r="AH45" i="3"/>
  <c r="AB45" i="3"/>
  <c r="AH44" i="3"/>
  <c r="AB44" i="3"/>
  <c r="AH43" i="3"/>
  <c r="AB43" i="3"/>
  <c r="AH42" i="3"/>
  <c r="AB42" i="3"/>
  <c r="AH41" i="3"/>
  <c r="AB41" i="3"/>
  <c r="AH24" i="3"/>
  <c r="AB24" i="3"/>
  <c r="AH22" i="3"/>
  <c r="AB22" i="3"/>
  <c r="AH12" i="3"/>
  <c r="AB12" i="3"/>
  <c r="AH10" i="3"/>
  <c r="AB10" i="3"/>
  <c r="AH8" i="3"/>
  <c r="AB8" i="3"/>
  <c r="AH6" i="3"/>
  <c r="AB6" i="3"/>
  <c r="AH52" i="3"/>
  <c r="AB52" i="3"/>
  <c r="AH51" i="3"/>
  <c r="AB51" i="3"/>
  <c r="AH50" i="3"/>
  <c r="AB50" i="3"/>
  <c r="AH39" i="3"/>
  <c r="AB39" i="3"/>
  <c r="AH38" i="3"/>
  <c r="AB38" i="3"/>
  <c r="AH37" i="3"/>
  <c r="AB37" i="3"/>
  <c r="AH36" i="3"/>
  <c r="AB36" i="3"/>
  <c r="AH35" i="3"/>
  <c r="AB35" i="3"/>
  <c r="AH34" i="3"/>
  <c r="AB34" i="3"/>
  <c r="AH33" i="3"/>
  <c r="AB33" i="3"/>
  <c r="AH32" i="3"/>
  <c r="AB32" i="3"/>
  <c r="AH31" i="3"/>
  <c r="AB31" i="3"/>
  <c r="AH30" i="3"/>
  <c r="AB30" i="3"/>
  <c r="AH29" i="3"/>
  <c r="AB29" i="3"/>
  <c r="AH28" i="3"/>
  <c r="AB28" i="3"/>
  <c r="AH27" i="3"/>
  <c r="AB27" i="3"/>
  <c r="AH26" i="3"/>
  <c r="AB26" i="3"/>
  <c r="AH23" i="3"/>
  <c r="AB23" i="3"/>
  <c r="AH21" i="3"/>
  <c r="AB21" i="3"/>
  <c r="AZ100" i="3"/>
  <c r="BK100" i="3"/>
  <c r="BN100" i="3" s="1"/>
  <c r="BA100" i="3"/>
  <c r="AX100" i="3"/>
  <c r="AR100" i="3"/>
  <c r="AK88" i="3"/>
  <c r="AO88" i="3" s="1"/>
  <c r="AP88" i="3" s="1"/>
  <c r="AQ88" i="3" s="1"/>
  <c r="AT88" i="3"/>
  <c r="AW88" i="3" s="1"/>
  <c r="AJ88" i="3"/>
  <c r="AK86" i="3"/>
  <c r="AO86" i="3" s="1"/>
  <c r="AP86" i="3" s="1"/>
  <c r="AQ86" i="3" s="1"/>
  <c r="AX86" i="3" s="1"/>
  <c r="AT86" i="3"/>
  <c r="AW86" i="3" s="1"/>
  <c r="AJ86" i="3"/>
  <c r="AK84" i="3"/>
  <c r="AT84" i="3"/>
  <c r="AW84" i="3" s="1"/>
  <c r="AJ84" i="3"/>
  <c r="AT52" i="3"/>
  <c r="AW52" i="3" s="1"/>
  <c r="AJ52" i="3"/>
  <c r="AK52" i="3"/>
  <c r="AT50" i="3"/>
  <c r="AW50" i="3" s="1"/>
  <c r="AJ50" i="3"/>
  <c r="AK50" i="3"/>
  <c r="AT38" i="3"/>
  <c r="AW38" i="3" s="1"/>
  <c r="AJ38" i="3"/>
  <c r="AK38" i="3"/>
  <c r="AT36" i="3"/>
  <c r="AW36" i="3" s="1"/>
  <c r="AJ36" i="3"/>
  <c r="AK36" i="3"/>
  <c r="AT34" i="3"/>
  <c r="AW34" i="3" s="1"/>
  <c r="AJ34" i="3"/>
  <c r="AK34" i="3"/>
  <c r="AT32" i="3"/>
  <c r="AW32" i="3" s="1"/>
  <c r="AJ32" i="3"/>
  <c r="AK32" i="3"/>
  <c r="AT30" i="3"/>
  <c r="AW30" i="3" s="1"/>
  <c r="AJ30" i="3"/>
  <c r="AK30" i="3"/>
  <c r="AT28" i="3"/>
  <c r="AW28" i="3" s="1"/>
  <c r="AJ28" i="3"/>
  <c r="AK28" i="3"/>
  <c r="AT26" i="3"/>
  <c r="AW26" i="3" s="1"/>
  <c r="AJ26" i="3"/>
  <c r="AK26" i="3"/>
  <c r="AR103" i="3"/>
  <c r="AZ103" i="3"/>
  <c r="BK103" i="3"/>
  <c r="BN103" i="3" s="1"/>
  <c r="BA103" i="3"/>
  <c r="BE103" i="3" s="1"/>
  <c r="BF103" i="3" s="1"/>
  <c r="BK102" i="3"/>
  <c r="BN102" i="3" s="1"/>
  <c r="AZ102" i="3"/>
  <c r="BA102" i="3"/>
  <c r="BE102" i="3" s="1"/>
  <c r="BF102" i="3" s="1"/>
  <c r="AK83" i="3"/>
  <c r="AO83" i="3" s="1"/>
  <c r="AP83" i="3" s="1"/>
  <c r="AQ83" i="3" s="1"/>
  <c r="AJ83" i="3"/>
  <c r="AT83" i="3"/>
  <c r="AW83" i="3" s="1"/>
  <c r="AT81" i="3"/>
  <c r="AW81" i="3" s="1"/>
  <c r="AJ81" i="3"/>
  <c r="AK81" i="3"/>
  <c r="AO81" i="3" s="1"/>
  <c r="AP81" i="3" s="1"/>
  <c r="AQ81" i="3" s="1"/>
  <c r="AX81" i="3" s="1"/>
  <c r="AT79" i="3"/>
  <c r="AW79" i="3" s="1"/>
  <c r="AJ79" i="3"/>
  <c r="AK79" i="3"/>
  <c r="AO79" i="3" s="1"/>
  <c r="AP79" i="3" s="1"/>
  <c r="AQ79" i="3" s="1"/>
  <c r="AX79" i="3" s="1"/>
  <c r="AT77" i="3"/>
  <c r="AW77" i="3" s="1"/>
  <c r="AJ77" i="3"/>
  <c r="AK77" i="3"/>
  <c r="AO77" i="3" s="1"/>
  <c r="AP77" i="3" s="1"/>
  <c r="AQ77" i="3" s="1"/>
  <c r="AX77" i="3" s="1"/>
  <c r="AT75" i="3"/>
  <c r="AW75" i="3" s="1"/>
  <c r="AJ75" i="3"/>
  <c r="AK75" i="3"/>
  <c r="AO75" i="3" s="1"/>
  <c r="AP75" i="3" s="1"/>
  <c r="AQ75" i="3" s="1"/>
  <c r="AX75" i="3" s="1"/>
  <c r="AT73" i="3"/>
  <c r="AW73" i="3" s="1"/>
  <c r="AJ73" i="3"/>
  <c r="AK73" i="3"/>
  <c r="AO73" i="3" s="1"/>
  <c r="AP73" i="3" s="1"/>
  <c r="AQ73" i="3" s="1"/>
  <c r="AX73" i="3" s="1"/>
  <c r="AT71" i="3"/>
  <c r="AW71" i="3" s="1"/>
  <c r="AJ71" i="3"/>
  <c r="AK71" i="3"/>
  <c r="AO71" i="3" s="1"/>
  <c r="AP71" i="3" s="1"/>
  <c r="AQ71" i="3" s="1"/>
  <c r="AX71" i="3" s="1"/>
  <c r="AT69" i="3"/>
  <c r="AW69" i="3" s="1"/>
  <c r="AJ69" i="3"/>
  <c r="AK69" i="3"/>
  <c r="AO69" i="3" s="1"/>
  <c r="AP69" i="3" s="1"/>
  <c r="AQ69" i="3" s="1"/>
  <c r="AX69" i="3" s="1"/>
  <c r="AT67" i="3"/>
  <c r="AW67" i="3" s="1"/>
  <c r="AJ67" i="3"/>
  <c r="AK67" i="3"/>
  <c r="AO67" i="3" s="1"/>
  <c r="AP67" i="3" s="1"/>
  <c r="AQ67" i="3" s="1"/>
  <c r="AX67" i="3" s="1"/>
  <c r="AT65" i="3"/>
  <c r="AW65" i="3" s="1"/>
  <c r="AJ65" i="3"/>
  <c r="AK65" i="3"/>
  <c r="AO65" i="3" s="1"/>
  <c r="AP65" i="3" s="1"/>
  <c r="AQ65" i="3" s="1"/>
  <c r="AX65" i="3" s="1"/>
  <c r="AT63" i="3"/>
  <c r="AW63" i="3" s="1"/>
  <c r="AJ63" i="3"/>
  <c r="AK63" i="3"/>
  <c r="AO63" i="3" s="1"/>
  <c r="AP63" i="3" s="1"/>
  <c r="AQ63" i="3" s="1"/>
  <c r="AX63" i="3" s="1"/>
  <c r="BK62" i="3"/>
  <c r="BN62" i="3" s="1"/>
  <c r="BK61" i="3"/>
  <c r="BN61" i="3" s="1"/>
  <c r="BA61" i="3"/>
  <c r="AZ61" i="3"/>
  <c r="BK60" i="3"/>
  <c r="BN60" i="3" s="1"/>
  <c r="BA60" i="3"/>
  <c r="AZ60" i="3"/>
  <c r="BK59" i="3"/>
  <c r="BN59" i="3" s="1"/>
  <c r="BA59" i="3"/>
  <c r="AZ59" i="3"/>
  <c r="BK58" i="3"/>
  <c r="BN58" i="3" s="1"/>
  <c r="BA58" i="3"/>
  <c r="AZ58" i="3"/>
  <c r="BK48" i="3"/>
  <c r="BN48" i="3" s="1"/>
  <c r="BA48" i="3"/>
  <c r="AZ48" i="3"/>
  <c r="BK47" i="3"/>
  <c r="BN47" i="3" s="1"/>
  <c r="BA47" i="3"/>
  <c r="AZ47" i="3"/>
  <c r="AO25" i="3"/>
  <c r="AP25" i="3" s="1"/>
  <c r="AQ25" i="3" s="1"/>
  <c r="AT24" i="3"/>
  <c r="AW24" i="3" s="1"/>
  <c r="AJ24" i="3"/>
  <c r="AK24" i="3"/>
  <c r="AT22" i="3"/>
  <c r="AW22" i="3" s="1"/>
  <c r="AJ22" i="3"/>
  <c r="AK22" i="3"/>
  <c r="AO14" i="3"/>
  <c r="AP14" i="3" s="1"/>
  <c r="AQ14" i="3" s="1"/>
  <c r="AT13" i="3"/>
  <c r="AW13" i="3" s="1"/>
  <c r="AJ13" i="3"/>
  <c r="AK13" i="3"/>
  <c r="AO13" i="3" s="1"/>
  <c r="AP13" i="3" s="1"/>
  <c r="AQ13" i="3" s="1"/>
  <c r="AT11" i="3"/>
  <c r="AW11" i="3" s="1"/>
  <c r="AJ11" i="3"/>
  <c r="AK11" i="3"/>
  <c r="AO11" i="3" s="1"/>
  <c r="AP11" i="3" s="1"/>
  <c r="AQ11" i="3" s="1"/>
  <c r="AT9" i="3"/>
  <c r="AW9" i="3" s="1"/>
  <c r="AJ9" i="3"/>
  <c r="AK9" i="3"/>
  <c r="AO9" i="3" s="1"/>
  <c r="AP9" i="3" s="1"/>
  <c r="AQ9" i="3" s="1"/>
  <c r="AT7" i="3"/>
  <c r="AW7" i="3" s="1"/>
  <c r="AJ7" i="3"/>
  <c r="AK7" i="3"/>
  <c r="AT20" i="3"/>
  <c r="AW20" i="3" s="1"/>
  <c r="AJ20" i="3"/>
  <c r="AK20" i="3"/>
  <c r="AO20" i="3" s="1"/>
  <c r="AP20" i="3" s="1"/>
  <c r="AQ20" i="3" s="1"/>
  <c r="AB19" i="3"/>
  <c r="AK19" i="3"/>
  <c r="AO19" i="3" s="1"/>
  <c r="AP19" i="3" s="1"/>
  <c r="AQ19" i="3" s="1"/>
  <c r="AT19" i="3"/>
  <c r="AW19" i="3" s="1"/>
  <c r="AJ19" i="3"/>
  <c r="AB18" i="3"/>
  <c r="AK18" i="3"/>
  <c r="AO18" i="3" s="1"/>
  <c r="AP18" i="3" s="1"/>
  <c r="AQ18" i="3" s="1"/>
  <c r="AT18" i="3"/>
  <c r="AW18" i="3" s="1"/>
  <c r="AJ18" i="3"/>
  <c r="AB17" i="3"/>
  <c r="AK17" i="3"/>
  <c r="AO17" i="3" s="1"/>
  <c r="AP17" i="3" s="1"/>
  <c r="AQ17" i="3" s="1"/>
  <c r="AT17" i="3"/>
  <c r="AW17" i="3" s="1"/>
  <c r="AJ17" i="3"/>
  <c r="AB16" i="3"/>
  <c r="AK16" i="3"/>
  <c r="AO16" i="3" s="1"/>
  <c r="AP16" i="3" s="1"/>
  <c r="AQ16" i="3" s="1"/>
  <c r="AT16" i="3"/>
  <c r="AW16" i="3" s="1"/>
  <c r="AJ16" i="3"/>
  <c r="AB15" i="3"/>
  <c r="AK15" i="3"/>
  <c r="AO15" i="3" s="1"/>
  <c r="AP15" i="3" s="1"/>
  <c r="AQ15" i="3" s="1"/>
  <c r="AT15" i="3"/>
  <c r="AW15" i="3" s="1"/>
  <c r="AJ15" i="3"/>
  <c r="BK14" i="3"/>
  <c r="BN14" i="3" s="1"/>
  <c r="AZ14" i="3"/>
  <c r="BA14" i="3"/>
  <c r="AO7" i="3"/>
  <c r="AP7" i="3" s="1"/>
  <c r="AQ7" i="3" s="1"/>
  <c r="BA99" i="3"/>
  <c r="BE99" i="3" s="1"/>
  <c r="BF99" i="3" s="1"/>
  <c r="AZ99" i="3"/>
  <c r="BK99" i="3"/>
  <c r="BN99" i="3" s="1"/>
  <c r="AZ97" i="3"/>
  <c r="BK97" i="3"/>
  <c r="BN97" i="3" s="1"/>
  <c r="BA97" i="3"/>
  <c r="AZ95" i="3"/>
  <c r="BK95" i="3"/>
  <c r="BN95" i="3" s="1"/>
  <c r="BA95" i="3"/>
  <c r="BK98" i="3"/>
  <c r="BN98" i="3" s="1"/>
  <c r="BA98" i="3"/>
  <c r="AZ98" i="3"/>
  <c r="AX95" i="3"/>
  <c r="AR95" i="3"/>
  <c r="BA94" i="3"/>
  <c r="BE94" i="3" s="1"/>
  <c r="BF94" i="3" s="1"/>
  <c r="AZ94" i="3"/>
  <c r="BK94" i="3"/>
  <c r="BN94" i="3" s="1"/>
  <c r="AK90" i="3"/>
  <c r="AO90" i="3" s="1"/>
  <c r="AP90" i="3" s="1"/>
  <c r="AQ90" i="3" s="1"/>
  <c r="AT90" i="3"/>
  <c r="AW90" i="3" s="1"/>
  <c r="AJ90" i="3"/>
  <c r="AT51" i="3"/>
  <c r="AW51" i="3" s="1"/>
  <c r="AJ51" i="3"/>
  <c r="AK51" i="3"/>
  <c r="AT39" i="3"/>
  <c r="AW39" i="3" s="1"/>
  <c r="AJ39" i="3"/>
  <c r="AK39" i="3"/>
  <c r="AT37" i="3"/>
  <c r="AW37" i="3" s="1"/>
  <c r="AJ37" i="3"/>
  <c r="AK37" i="3"/>
  <c r="AT35" i="3"/>
  <c r="AW35" i="3" s="1"/>
  <c r="AJ35" i="3"/>
  <c r="AK35" i="3"/>
  <c r="AT33" i="3"/>
  <c r="AW33" i="3" s="1"/>
  <c r="AJ33" i="3"/>
  <c r="AK33" i="3"/>
  <c r="AT31" i="3"/>
  <c r="AW31" i="3" s="1"/>
  <c r="AJ31" i="3"/>
  <c r="AK31" i="3"/>
  <c r="AT29" i="3"/>
  <c r="AW29" i="3" s="1"/>
  <c r="AJ29" i="3"/>
  <c r="AK29" i="3"/>
  <c r="AT27" i="3"/>
  <c r="AW27" i="3" s="1"/>
  <c r="AJ27" i="3"/>
  <c r="AK27" i="3"/>
  <c r="BK101" i="3"/>
  <c r="BN101" i="3" s="1"/>
  <c r="BA101" i="3"/>
  <c r="BE101" i="3" s="1"/>
  <c r="BF101" i="3" s="1"/>
  <c r="AZ101" i="3"/>
  <c r="AR99" i="3"/>
  <c r="BK93" i="3"/>
  <c r="BN93" i="3" s="1"/>
  <c r="AZ93" i="3"/>
  <c r="BA93" i="3"/>
  <c r="BE93" i="3" s="1"/>
  <c r="BF93" i="3" s="1"/>
  <c r="AX97" i="3"/>
  <c r="AR97" i="3"/>
  <c r="BA96" i="3"/>
  <c r="BE96" i="3" s="1"/>
  <c r="BF96" i="3" s="1"/>
  <c r="AZ96" i="3"/>
  <c r="BK96" i="3"/>
  <c r="BN96" i="3" s="1"/>
  <c r="AR94" i="3"/>
  <c r="AK92" i="3"/>
  <c r="AO92" i="3" s="1"/>
  <c r="AP92" i="3" s="1"/>
  <c r="AQ92" i="3" s="1"/>
  <c r="AX92" i="3" s="1"/>
  <c r="AJ92" i="3"/>
  <c r="AT92" i="3"/>
  <c r="AW92" i="3" s="1"/>
  <c r="AB91" i="3"/>
  <c r="AK91" i="3"/>
  <c r="AO91" i="3" s="1"/>
  <c r="AP91" i="3" s="1"/>
  <c r="AQ91" i="3" s="1"/>
  <c r="AT91" i="3"/>
  <c r="AW91" i="3" s="1"/>
  <c r="AJ91" i="3"/>
  <c r="AB89" i="3"/>
  <c r="AK89" i="3"/>
  <c r="AO89" i="3" s="1"/>
  <c r="AP89" i="3" s="1"/>
  <c r="AQ89" i="3" s="1"/>
  <c r="AT89" i="3"/>
  <c r="AW89" i="3" s="1"/>
  <c r="AJ89" i="3"/>
  <c r="AB87" i="3"/>
  <c r="AK87" i="3"/>
  <c r="AO87" i="3" s="1"/>
  <c r="AP87" i="3" s="1"/>
  <c r="AQ87" i="3" s="1"/>
  <c r="AT87" i="3"/>
  <c r="AW87" i="3" s="1"/>
  <c r="AJ87" i="3"/>
  <c r="AB85" i="3"/>
  <c r="AK85" i="3"/>
  <c r="AO85" i="3" s="1"/>
  <c r="AP85" i="3" s="1"/>
  <c r="AQ85" i="3" s="1"/>
  <c r="AT85" i="3"/>
  <c r="AW85" i="3" s="1"/>
  <c r="AJ85" i="3"/>
  <c r="AO84" i="3"/>
  <c r="AP84" i="3" s="1"/>
  <c r="AQ84" i="3" s="1"/>
  <c r="AO62" i="3"/>
  <c r="AP62" i="3" s="1"/>
  <c r="AQ62" i="3" s="1"/>
  <c r="AB62" i="3"/>
  <c r="AO61" i="3"/>
  <c r="AP61" i="3" s="1"/>
  <c r="AQ61" i="3" s="1"/>
  <c r="AB61" i="3"/>
  <c r="AB60" i="3"/>
  <c r="AO59" i="3"/>
  <c r="AP59" i="3" s="1"/>
  <c r="AQ59" i="3" s="1"/>
  <c r="AB59" i="3"/>
  <c r="AO58" i="3"/>
  <c r="AP58" i="3" s="1"/>
  <c r="AQ58" i="3" s="1"/>
  <c r="AB58" i="3"/>
  <c r="AT57" i="3"/>
  <c r="AW57" i="3" s="1"/>
  <c r="AJ57" i="3"/>
  <c r="AK57" i="3"/>
  <c r="AO57" i="3" s="1"/>
  <c r="AP57" i="3" s="1"/>
  <c r="AQ57" i="3" s="1"/>
  <c r="AB57" i="3"/>
  <c r="AK56" i="3"/>
  <c r="AT56" i="3"/>
  <c r="AW56" i="3" s="1"/>
  <c r="AJ56" i="3"/>
  <c r="AK55" i="3"/>
  <c r="AT55" i="3"/>
  <c r="AW55" i="3" s="1"/>
  <c r="AJ55" i="3"/>
  <c r="AK54" i="3"/>
  <c r="AT54" i="3"/>
  <c r="AW54" i="3" s="1"/>
  <c r="AJ54" i="3"/>
  <c r="AK49" i="3"/>
  <c r="AT49" i="3"/>
  <c r="AW49" i="3" s="1"/>
  <c r="AJ49" i="3"/>
  <c r="AO48" i="3"/>
  <c r="AP48" i="3" s="1"/>
  <c r="AQ48" i="3" s="1"/>
  <c r="AB48" i="3"/>
  <c r="AO47" i="3"/>
  <c r="AP47" i="3" s="1"/>
  <c r="AQ47" i="3" s="1"/>
  <c r="AB47" i="3"/>
  <c r="AT46" i="3"/>
  <c r="AW46" i="3" s="1"/>
  <c r="AJ46" i="3"/>
  <c r="AK46" i="3"/>
  <c r="AO46" i="3" s="1"/>
  <c r="AP46" i="3" s="1"/>
  <c r="AQ46" i="3" s="1"/>
  <c r="AB46" i="3"/>
  <c r="AK45" i="3"/>
  <c r="AT45" i="3"/>
  <c r="AW45" i="3" s="1"/>
  <c r="AJ45" i="3"/>
  <c r="AK44" i="3"/>
  <c r="AT44" i="3"/>
  <c r="AW44" i="3" s="1"/>
  <c r="AJ44" i="3"/>
  <c r="AK43" i="3"/>
  <c r="AT43" i="3"/>
  <c r="AW43" i="3" s="1"/>
  <c r="AJ43" i="3"/>
  <c r="AK42" i="3"/>
  <c r="AT42" i="3"/>
  <c r="AW42" i="3" s="1"/>
  <c r="AJ42" i="3"/>
  <c r="AK41" i="3"/>
  <c r="AT41" i="3"/>
  <c r="AW41" i="3" s="1"/>
  <c r="AJ41" i="3"/>
  <c r="AT82" i="3"/>
  <c r="AW82" i="3" s="1"/>
  <c r="AJ82" i="3"/>
  <c r="AK82" i="3"/>
  <c r="AO82" i="3" s="1"/>
  <c r="AP82" i="3" s="1"/>
  <c r="AQ82" i="3" s="1"/>
  <c r="AB82" i="3"/>
  <c r="AT80" i="3"/>
  <c r="AW80" i="3" s="1"/>
  <c r="AJ80" i="3"/>
  <c r="AK80" i="3"/>
  <c r="AO80" i="3" s="1"/>
  <c r="AP80" i="3" s="1"/>
  <c r="AQ80" i="3" s="1"/>
  <c r="AB80" i="3"/>
  <c r="AT78" i="3"/>
  <c r="AW78" i="3" s="1"/>
  <c r="AJ78" i="3"/>
  <c r="AK78" i="3"/>
  <c r="AO78" i="3" s="1"/>
  <c r="AP78" i="3" s="1"/>
  <c r="AQ78" i="3" s="1"/>
  <c r="AB78" i="3"/>
  <c r="AT76" i="3"/>
  <c r="AW76" i="3" s="1"/>
  <c r="AJ76" i="3"/>
  <c r="AK76" i="3"/>
  <c r="AO76" i="3" s="1"/>
  <c r="AP76" i="3" s="1"/>
  <c r="AQ76" i="3" s="1"/>
  <c r="AB76" i="3"/>
  <c r="AT74" i="3"/>
  <c r="AW74" i="3" s="1"/>
  <c r="AJ74" i="3"/>
  <c r="AK74" i="3"/>
  <c r="AO74" i="3" s="1"/>
  <c r="AP74" i="3" s="1"/>
  <c r="AQ74" i="3" s="1"/>
  <c r="AB74" i="3"/>
  <c r="AT72" i="3"/>
  <c r="AW72" i="3" s="1"/>
  <c r="AJ72" i="3"/>
  <c r="AK72" i="3"/>
  <c r="AO72" i="3" s="1"/>
  <c r="AP72" i="3" s="1"/>
  <c r="AQ72" i="3" s="1"/>
  <c r="AB72" i="3"/>
  <c r="AT70" i="3"/>
  <c r="AW70" i="3" s="1"/>
  <c r="AJ70" i="3"/>
  <c r="AK70" i="3"/>
  <c r="AO70" i="3" s="1"/>
  <c r="AP70" i="3" s="1"/>
  <c r="AQ70" i="3" s="1"/>
  <c r="AB70" i="3"/>
  <c r="AT68" i="3"/>
  <c r="AW68" i="3" s="1"/>
  <c r="AJ68" i="3"/>
  <c r="AK68" i="3"/>
  <c r="AO68" i="3" s="1"/>
  <c r="AP68" i="3" s="1"/>
  <c r="AQ68" i="3" s="1"/>
  <c r="AB68" i="3"/>
  <c r="AT66" i="3"/>
  <c r="AW66" i="3" s="1"/>
  <c r="AJ66" i="3"/>
  <c r="AK66" i="3"/>
  <c r="AO66" i="3" s="1"/>
  <c r="AP66" i="3" s="1"/>
  <c r="AQ66" i="3" s="1"/>
  <c r="AB66" i="3"/>
  <c r="AT64" i="3"/>
  <c r="AW64" i="3" s="1"/>
  <c r="AJ64" i="3"/>
  <c r="AK64" i="3"/>
  <c r="AO64" i="3" s="1"/>
  <c r="AP64" i="3" s="1"/>
  <c r="AQ64" i="3" s="1"/>
  <c r="AB64" i="3"/>
  <c r="AK53" i="3"/>
  <c r="AO53" i="3" s="1"/>
  <c r="AP53" i="3" s="1"/>
  <c r="AQ53" i="3" s="1"/>
  <c r="AJ53" i="3"/>
  <c r="AT53" i="3"/>
  <c r="AW53" i="3" s="1"/>
  <c r="AK40" i="3"/>
  <c r="AO40" i="3" s="1"/>
  <c r="AP40" i="3" s="1"/>
  <c r="AQ40" i="3" s="1"/>
  <c r="AJ40" i="3"/>
  <c r="AT40" i="3"/>
  <c r="AW40" i="3" s="1"/>
  <c r="AB25" i="3"/>
  <c r="AT23" i="3"/>
  <c r="AW23" i="3" s="1"/>
  <c r="AJ23" i="3"/>
  <c r="AK23" i="3"/>
  <c r="AT21" i="3"/>
  <c r="AW21" i="3" s="1"/>
  <c r="AJ21" i="3"/>
  <c r="AK21" i="3"/>
  <c r="AB14" i="3"/>
  <c r="AT12" i="3"/>
  <c r="AW12" i="3" s="1"/>
  <c r="AJ12" i="3"/>
  <c r="AK12" i="3"/>
  <c r="AT10" i="3"/>
  <c r="AW10" i="3" s="1"/>
  <c r="AJ10" i="3"/>
  <c r="AK10" i="3"/>
  <c r="AT8" i="3"/>
  <c r="AW8" i="3" s="1"/>
  <c r="AJ8" i="3"/>
  <c r="AK8" i="3"/>
  <c r="AT6" i="3"/>
  <c r="AW6" i="3" s="1"/>
  <c r="AJ6" i="3"/>
  <c r="AK6" i="3"/>
  <c r="AO49" i="3"/>
  <c r="AP49" i="3" s="1"/>
  <c r="AQ49" i="3" s="1"/>
  <c r="AX49" i="3" s="1"/>
  <c r="AB13" i="3"/>
  <c r="AB11" i="3"/>
  <c r="AB9" i="3"/>
  <c r="AB7" i="3"/>
  <c r="BK25" i="3"/>
  <c r="BN25" i="3" s="1"/>
  <c r="AZ25" i="3"/>
  <c r="BA25" i="3"/>
  <c r="Y5" i="3" l="1"/>
  <c r="Y123" i="3" s="1"/>
  <c r="U123" i="3"/>
  <c r="AZ62" i="3"/>
  <c r="AG5" i="3"/>
  <c r="AG123" i="3" s="1"/>
  <c r="AR92" i="3"/>
  <c r="AX64" i="3"/>
  <c r="AR64" i="3"/>
  <c r="AX68" i="3"/>
  <c r="AR68" i="3"/>
  <c r="AX72" i="3"/>
  <c r="AR72" i="3"/>
  <c r="AX20" i="3"/>
  <c r="AR20" i="3"/>
  <c r="AX40" i="3"/>
  <c r="AR40" i="3"/>
  <c r="AX83" i="3"/>
  <c r="AR83" i="3"/>
  <c r="AX46" i="3"/>
  <c r="AR46" i="3"/>
  <c r="AX47" i="3"/>
  <c r="AR47" i="3"/>
  <c r="AX59" i="3"/>
  <c r="AR59" i="3"/>
  <c r="AX85" i="3"/>
  <c r="AR85" i="3"/>
  <c r="AX87" i="3"/>
  <c r="AR87" i="3"/>
  <c r="AX88" i="3"/>
  <c r="AR88" i="3"/>
  <c r="AX9" i="3"/>
  <c r="AR9" i="3"/>
  <c r="AX13" i="3"/>
  <c r="AR13" i="3"/>
  <c r="AX15" i="3"/>
  <c r="AR15" i="3"/>
  <c r="AX16" i="3"/>
  <c r="AR16" i="3"/>
  <c r="AX19" i="3"/>
  <c r="AR19" i="3"/>
  <c r="AX53" i="3"/>
  <c r="AR53" i="3"/>
  <c r="AX66" i="3"/>
  <c r="AR66" i="3"/>
  <c r="AX70" i="3"/>
  <c r="AR70" i="3"/>
  <c r="AX74" i="3"/>
  <c r="AR74" i="3"/>
  <c r="AX76" i="3"/>
  <c r="AR76" i="3"/>
  <c r="AX78" i="3"/>
  <c r="AR78" i="3"/>
  <c r="AX80" i="3"/>
  <c r="AR80" i="3"/>
  <c r="AX82" i="3"/>
  <c r="AR82" i="3"/>
  <c r="AX57" i="3"/>
  <c r="AR57" i="3"/>
  <c r="AX61" i="3"/>
  <c r="AR61" i="3"/>
  <c r="AX84" i="3"/>
  <c r="AR84" i="3"/>
  <c r="AX89" i="3"/>
  <c r="AR89" i="3"/>
  <c r="AX91" i="3"/>
  <c r="AR91" i="3"/>
  <c r="AX90" i="3"/>
  <c r="AR90" i="3"/>
  <c r="AX7" i="3"/>
  <c r="AR7" i="3"/>
  <c r="AX11" i="3"/>
  <c r="AR11" i="3"/>
  <c r="AX17" i="3"/>
  <c r="AR17" i="3"/>
  <c r="AX18" i="3"/>
  <c r="AR18" i="3"/>
  <c r="BK40" i="3"/>
  <c r="BN40" i="3" s="1"/>
  <c r="AZ40" i="3"/>
  <c r="BA40" i="3"/>
  <c r="BK64" i="3"/>
  <c r="BN64" i="3" s="1"/>
  <c r="BA64" i="3"/>
  <c r="AZ64" i="3"/>
  <c r="BK68" i="3"/>
  <c r="BN68" i="3" s="1"/>
  <c r="BA68" i="3"/>
  <c r="AZ68" i="3"/>
  <c r="BK72" i="3"/>
  <c r="BN72" i="3" s="1"/>
  <c r="BA72" i="3"/>
  <c r="AZ72" i="3"/>
  <c r="BK76" i="3"/>
  <c r="BN76" i="3" s="1"/>
  <c r="BA76" i="3"/>
  <c r="AZ76" i="3"/>
  <c r="CA25" i="3"/>
  <c r="CD25" i="3" s="1"/>
  <c r="CQ25" i="3" s="1"/>
  <c r="CT25" i="3" s="1"/>
  <c r="BQ25" i="3"/>
  <c r="BR25" i="3"/>
  <c r="BK6" i="3"/>
  <c r="BN6" i="3" s="1"/>
  <c r="BA6" i="3"/>
  <c r="AZ6" i="3"/>
  <c r="BK8" i="3"/>
  <c r="BN8" i="3" s="1"/>
  <c r="BA8" i="3"/>
  <c r="AZ8" i="3"/>
  <c r="BK10" i="3"/>
  <c r="BN10" i="3" s="1"/>
  <c r="BA10" i="3"/>
  <c r="AZ10" i="3"/>
  <c r="BK12" i="3"/>
  <c r="BN12" i="3" s="1"/>
  <c r="BA12" i="3"/>
  <c r="AZ12" i="3"/>
  <c r="BK66" i="3"/>
  <c r="BN66" i="3" s="1"/>
  <c r="BA66" i="3"/>
  <c r="AZ66" i="3"/>
  <c r="BK70" i="3"/>
  <c r="BN70" i="3" s="1"/>
  <c r="BA70" i="3"/>
  <c r="AZ70" i="3"/>
  <c r="BK74" i="3"/>
  <c r="BN74" i="3" s="1"/>
  <c r="BA74" i="3"/>
  <c r="AZ74" i="3"/>
  <c r="BK78" i="3"/>
  <c r="BN78" i="3" s="1"/>
  <c r="BA78" i="3"/>
  <c r="AZ78" i="3"/>
  <c r="BK82" i="3"/>
  <c r="BN82" i="3" s="1"/>
  <c r="BA82" i="3"/>
  <c r="AZ82" i="3"/>
  <c r="AZ41" i="3"/>
  <c r="BK41" i="3"/>
  <c r="BN41" i="3" s="1"/>
  <c r="BA41" i="3"/>
  <c r="AZ42" i="3"/>
  <c r="BK42" i="3"/>
  <c r="BN42" i="3" s="1"/>
  <c r="BA42" i="3"/>
  <c r="AZ43" i="3"/>
  <c r="BK43" i="3"/>
  <c r="BN43" i="3" s="1"/>
  <c r="BA43" i="3"/>
  <c r="AZ44" i="3"/>
  <c r="BK44" i="3"/>
  <c r="BN44" i="3" s="1"/>
  <c r="BA44" i="3"/>
  <c r="AZ45" i="3"/>
  <c r="BK45" i="3"/>
  <c r="BN45" i="3" s="1"/>
  <c r="BA45" i="3"/>
  <c r="BA57" i="3"/>
  <c r="AZ57" i="3"/>
  <c r="BK57" i="3"/>
  <c r="BN57" i="3" s="1"/>
  <c r="AZ87" i="3"/>
  <c r="BK87" i="3"/>
  <c r="BN87" i="3" s="1"/>
  <c r="BA87" i="3"/>
  <c r="AZ91" i="3"/>
  <c r="BK91" i="3"/>
  <c r="BN91" i="3" s="1"/>
  <c r="BA91" i="3"/>
  <c r="BA92" i="3"/>
  <c r="BE92" i="3" s="1"/>
  <c r="BF92" i="3" s="1"/>
  <c r="AZ92" i="3"/>
  <c r="BK92" i="3"/>
  <c r="BN92" i="3" s="1"/>
  <c r="BE97" i="3"/>
  <c r="BF97" i="3" s="1"/>
  <c r="BR93" i="3"/>
  <c r="CA93" i="3"/>
  <c r="CD93" i="3" s="1"/>
  <c r="CQ93" i="3" s="1"/>
  <c r="CT93" i="3" s="1"/>
  <c r="BQ93" i="3"/>
  <c r="BK27" i="3"/>
  <c r="BN27" i="3" s="1"/>
  <c r="BA27" i="3"/>
  <c r="AZ27" i="3"/>
  <c r="BK29" i="3"/>
  <c r="BN29" i="3" s="1"/>
  <c r="BA29" i="3"/>
  <c r="AZ29" i="3"/>
  <c r="BK31" i="3"/>
  <c r="BN31" i="3" s="1"/>
  <c r="BA31" i="3"/>
  <c r="AZ31" i="3"/>
  <c r="BK33" i="3"/>
  <c r="BN33" i="3" s="1"/>
  <c r="BA33" i="3"/>
  <c r="AZ33" i="3"/>
  <c r="BK35" i="3"/>
  <c r="BN35" i="3" s="1"/>
  <c r="BA35" i="3"/>
  <c r="AZ35" i="3"/>
  <c r="BK37" i="3"/>
  <c r="BN37" i="3" s="1"/>
  <c r="BA37" i="3"/>
  <c r="AZ37" i="3"/>
  <c r="BK39" i="3"/>
  <c r="BN39" i="3" s="1"/>
  <c r="BA39" i="3"/>
  <c r="AZ39" i="3"/>
  <c r="BK51" i="3"/>
  <c r="BN51" i="3" s="1"/>
  <c r="BA51" i="3"/>
  <c r="AZ51" i="3"/>
  <c r="AZ90" i="3"/>
  <c r="BK90" i="3"/>
  <c r="BN90" i="3" s="1"/>
  <c r="BA90" i="3"/>
  <c r="BE95" i="3"/>
  <c r="BF95" i="3" s="1"/>
  <c r="CA98" i="3"/>
  <c r="CD98" i="3" s="1"/>
  <c r="CQ98" i="3" s="1"/>
  <c r="CT98" i="3" s="1"/>
  <c r="BQ98" i="3"/>
  <c r="BR98" i="3"/>
  <c r="CA95" i="3"/>
  <c r="CD95" i="3" s="1"/>
  <c r="CQ95" i="3" s="1"/>
  <c r="CT95" i="3" s="1"/>
  <c r="BQ95" i="3"/>
  <c r="BR95" i="3"/>
  <c r="CA97" i="3"/>
  <c r="CD97" i="3" s="1"/>
  <c r="CQ97" i="3" s="1"/>
  <c r="CT97" i="3" s="1"/>
  <c r="BQ97" i="3"/>
  <c r="BR97" i="3"/>
  <c r="BR14" i="3"/>
  <c r="CA14" i="3"/>
  <c r="CD14" i="3" s="1"/>
  <c r="CQ14" i="3" s="1"/>
  <c r="CT14" i="3" s="1"/>
  <c r="BQ14" i="3"/>
  <c r="AZ15" i="3"/>
  <c r="BK15" i="3"/>
  <c r="BN15" i="3" s="1"/>
  <c r="BA15" i="3"/>
  <c r="AZ17" i="3"/>
  <c r="BK17" i="3"/>
  <c r="BN17" i="3" s="1"/>
  <c r="BA17" i="3"/>
  <c r="AZ19" i="3"/>
  <c r="BK19" i="3"/>
  <c r="BN19" i="3" s="1"/>
  <c r="BA19" i="3"/>
  <c r="Z5" i="3"/>
  <c r="Z123" i="3" s="1"/>
  <c r="AK5" i="3"/>
  <c r="AK123" i="3" s="1"/>
  <c r="BK83" i="3"/>
  <c r="BN83" i="3" s="1"/>
  <c r="AZ83" i="3"/>
  <c r="BA83" i="3"/>
  <c r="BK21" i="3"/>
  <c r="BN21" i="3" s="1"/>
  <c r="BA21" i="3"/>
  <c r="AZ21" i="3"/>
  <c r="BK23" i="3"/>
  <c r="BN23" i="3" s="1"/>
  <c r="BA23" i="3"/>
  <c r="AZ23" i="3"/>
  <c r="BK53" i="3"/>
  <c r="BN53" i="3" s="1"/>
  <c r="AZ53" i="3"/>
  <c r="BA53" i="3"/>
  <c r="BK80" i="3"/>
  <c r="BN80" i="3" s="1"/>
  <c r="BA80" i="3"/>
  <c r="AZ80" i="3"/>
  <c r="BA46" i="3"/>
  <c r="AZ46" i="3"/>
  <c r="BK46" i="3"/>
  <c r="BN46" i="3" s="1"/>
  <c r="AX48" i="3"/>
  <c r="AR48" i="3"/>
  <c r="AZ49" i="3"/>
  <c r="BK49" i="3"/>
  <c r="BN49" i="3" s="1"/>
  <c r="BA49" i="3"/>
  <c r="BE49" i="3" s="1"/>
  <c r="BF49" i="3" s="1"/>
  <c r="AR49" i="3"/>
  <c r="AZ54" i="3"/>
  <c r="BK54" i="3"/>
  <c r="BN54" i="3" s="1"/>
  <c r="BA54" i="3"/>
  <c r="AZ55" i="3"/>
  <c r="BK55" i="3"/>
  <c r="BN55" i="3" s="1"/>
  <c r="BA55" i="3"/>
  <c r="AZ56" i="3"/>
  <c r="BK56" i="3"/>
  <c r="BN56" i="3" s="1"/>
  <c r="BA56" i="3"/>
  <c r="AX58" i="3"/>
  <c r="AR58" i="3"/>
  <c r="AX60" i="3"/>
  <c r="AR60" i="3"/>
  <c r="AX62" i="3"/>
  <c r="AR62" i="3"/>
  <c r="AZ85" i="3"/>
  <c r="BK85" i="3"/>
  <c r="BN85" i="3" s="1"/>
  <c r="BA85" i="3"/>
  <c r="AZ89" i="3"/>
  <c r="BK89" i="3"/>
  <c r="BN89" i="3" s="1"/>
  <c r="BA89" i="3"/>
  <c r="CA96" i="3"/>
  <c r="CD96" i="3" s="1"/>
  <c r="CQ96" i="3" s="1"/>
  <c r="CT96" i="3" s="1"/>
  <c r="BQ96" i="3"/>
  <c r="BR96" i="3"/>
  <c r="BR101" i="3"/>
  <c r="CA101" i="3"/>
  <c r="CD101" i="3" s="1"/>
  <c r="CQ101" i="3" s="1"/>
  <c r="CT101" i="3" s="1"/>
  <c r="BQ101" i="3"/>
  <c r="CA94" i="3"/>
  <c r="CD94" i="3" s="1"/>
  <c r="CQ94" i="3" s="1"/>
  <c r="CT94" i="3" s="1"/>
  <c r="BQ94" i="3"/>
  <c r="BR94" i="3"/>
  <c r="CA99" i="3"/>
  <c r="CD99" i="3" s="1"/>
  <c r="CQ99" i="3" s="1"/>
  <c r="CT99" i="3" s="1"/>
  <c r="BQ99" i="3"/>
  <c r="BR99" i="3"/>
  <c r="AZ16" i="3"/>
  <c r="BK16" i="3"/>
  <c r="BN16" i="3" s="1"/>
  <c r="BA16" i="3"/>
  <c r="AZ18" i="3"/>
  <c r="BK18" i="3"/>
  <c r="BN18" i="3" s="1"/>
  <c r="BA18" i="3"/>
  <c r="BA20" i="3"/>
  <c r="BK20" i="3"/>
  <c r="BN20" i="3" s="1"/>
  <c r="AZ20" i="3"/>
  <c r="BK7" i="3"/>
  <c r="BN7" i="3" s="1"/>
  <c r="BA7" i="3"/>
  <c r="AZ7" i="3"/>
  <c r="BK9" i="3"/>
  <c r="BN9" i="3" s="1"/>
  <c r="BA9" i="3"/>
  <c r="AZ9" i="3"/>
  <c r="BK11" i="3"/>
  <c r="BN11" i="3" s="1"/>
  <c r="BA11" i="3"/>
  <c r="AZ11" i="3"/>
  <c r="BK13" i="3"/>
  <c r="BN13" i="3" s="1"/>
  <c r="BA13" i="3"/>
  <c r="AZ13" i="3"/>
  <c r="AX14" i="3"/>
  <c r="AR14" i="3"/>
  <c r="BK22" i="3"/>
  <c r="BN22" i="3" s="1"/>
  <c r="BA22" i="3"/>
  <c r="AZ22" i="3"/>
  <c r="BK24" i="3"/>
  <c r="BN24" i="3" s="1"/>
  <c r="BA24" i="3"/>
  <c r="AZ24" i="3"/>
  <c r="AX25" i="3"/>
  <c r="AR25" i="3"/>
  <c r="BR47" i="3"/>
  <c r="CA47" i="3"/>
  <c r="CD47" i="3" s="1"/>
  <c r="CQ47" i="3" s="1"/>
  <c r="CT47" i="3" s="1"/>
  <c r="BQ47" i="3"/>
  <c r="BR48" i="3"/>
  <c r="CA48" i="3"/>
  <c r="CD48" i="3" s="1"/>
  <c r="CQ48" i="3" s="1"/>
  <c r="CT48" i="3" s="1"/>
  <c r="BQ48" i="3"/>
  <c r="BR58" i="3"/>
  <c r="CA58" i="3"/>
  <c r="CD58" i="3" s="1"/>
  <c r="CQ58" i="3" s="1"/>
  <c r="CT58" i="3" s="1"/>
  <c r="BQ58" i="3"/>
  <c r="BR59" i="3"/>
  <c r="CA59" i="3"/>
  <c r="CD59" i="3" s="1"/>
  <c r="CQ59" i="3" s="1"/>
  <c r="CT59" i="3" s="1"/>
  <c r="BQ59" i="3"/>
  <c r="BR60" i="3"/>
  <c r="CA60" i="3"/>
  <c r="CD60" i="3" s="1"/>
  <c r="CQ60" i="3" s="1"/>
  <c r="CT60" i="3" s="1"/>
  <c r="BQ60" i="3"/>
  <c r="BR61" i="3"/>
  <c r="CA61" i="3"/>
  <c r="CD61" i="3" s="1"/>
  <c r="CQ61" i="3" s="1"/>
  <c r="CT61" i="3" s="1"/>
  <c r="BQ61" i="3"/>
  <c r="BR62" i="3"/>
  <c r="CA62" i="3"/>
  <c r="CD62" i="3" s="1"/>
  <c r="CQ62" i="3" s="1"/>
  <c r="CT62" i="3" s="1"/>
  <c r="BQ62" i="3"/>
  <c r="AR63" i="3"/>
  <c r="BK63" i="3"/>
  <c r="BN63" i="3" s="1"/>
  <c r="BA63" i="3"/>
  <c r="BE63" i="3" s="1"/>
  <c r="BF63" i="3" s="1"/>
  <c r="AZ63" i="3"/>
  <c r="AR65" i="3"/>
  <c r="BK65" i="3"/>
  <c r="BN65" i="3" s="1"/>
  <c r="BA65" i="3"/>
  <c r="BE65" i="3" s="1"/>
  <c r="BF65" i="3" s="1"/>
  <c r="AZ65" i="3"/>
  <c r="AR67" i="3"/>
  <c r="BK67" i="3"/>
  <c r="BN67" i="3" s="1"/>
  <c r="BA67" i="3"/>
  <c r="BE67" i="3" s="1"/>
  <c r="BF67" i="3" s="1"/>
  <c r="AZ67" i="3"/>
  <c r="AR69" i="3"/>
  <c r="BK69" i="3"/>
  <c r="BN69" i="3" s="1"/>
  <c r="BA69" i="3"/>
  <c r="BE69" i="3" s="1"/>
  <c r="BF69" i="3" s="1"/>
  <c r="AZ69" i="3"/>
  <c r="AR71" i="3"/>
  <c r="BK71" i="3"/>
  <c r="BN71" i="3" s="1"/>
  <c r="BA71" i="3"/>
  <c r="BE71" i="3" s="1"/>
  <c r="BF71" i="3" s="1"/>
  <c r="AZ71" i="3"/>
  <c r="AR73" i="3"/>
  <c r="BK73" i="3"/>
  <c r="BN73" i="3" s="1"/>
  <c r="BA73" i="3"/>
  <c r="BE73" i="3" s="1"/>
  <c r="BF73" i="3" s="1"/>
  <c r="AZ73" i="3"/>
  <c r="AR75" i="3"/>
  <c r="BK75" i="3"/>
  <c r="BN75" i="3" s="1"/>
  <c r="BA75" i="3"/>
  <c r="BE75" i="3" s="1"/>
  <c r="BF75" i="3" s="1"/>
  <c r="AZ75" i="3"/>
  <c r="AR77" i="3"/>
  <c r="BK77" i="3"/>
  <c r="BN77" i="3" s="1"/>
  <c r="BA77" i="3"/>
  <c r="BE77" i="3" s="1"/>
  <c r="BF77" i="3" s="1"/>
  <c r="AZ77" i="3"/>
  <c r="AR79" i="3"/>
  <c r="BK79" i="3"/>
  <c r="BN79" i="3" s="1"/>
  <c r="BA79" i="3"/>
  <c r="BE79" i="3" s="1"/>
  <c r="BF79" i="3" s="1"/>
  <c r="AZ79" i="3"/>
  <c r="AR81" i="3"/>
  <c r="BK81" i="3"/>
  <c r="BN81" i="3" s="1"/>
  <c r="BA81" i="3"/>
  <c r="BE81" i="3" s="1"/>
  <c r="BF81" i="3" s="1"/>
  <c r="AZ81" i="3"/>
  <c r="CA102" i="3"/>
  <c r="CD102" i="3" s="1"/>
  <c r="CQ102" i="3" s="1"/>
  <c r="CT102" i="3" s="1"/>
  <c r="BR102" i="3"/>
  <c r="BQ102" i="3"/>
  <c r="CA103" i="3"/>
  <c r="CD103" i="3" s="1"/>
  <c r="BQ103" i="3"/>
  <c r="BR103" i="3"/>
  <c r="BK26" i="3"/>
  <c r="BN26" i="3" s="1"/>
  <c r="BA26" i="3"/>
  <c r="AZ26" i="3"/>
  <c r="BK28" i="3"/>
  <c r="BN28" i="3" s="1"/>
  <c r="BA28" i="3"/>
  <c r="AZ28" i="3"/>
  <c r="BK30" i="3"/>
  <c r="BN30" i="3" s="1"/>
  <c r="BA30" i="3"/>
  <c r="AZ30" i="3"/>
  <c r="BK32" i="3"/>
  <c r="BN32" i="3" s="1"/>
  <c r="BA32" i="3"/>
  <c r="AZ32" i="3"/>
  <c r="BK34" i="3"/>
  <c r="BN34" i="3" s="1"/>
  <c r="BA34" i="3"/>
  <c r="AZ34" i="3"/>
  <c r="BK36" i="3"/>
  <c r="BN36" i="3" s="1"/>
  <c r="BA36" i="3"/>
  <c r="AZ36" i="3"/>
  <c r="BK38" i="3"/>
  <c r="BN38" i="3" s="1"/>
  <c r="BA38" i="3"/>
  <c r="AZ38" i="3"/>
  <c r="BK50" i="3"/>
  <c r="BN50" i="3" s="1"/>
  <c r="BA50" i="3"/>
  <c r="AZ50" i="3"/>
  <c r="BK52" i="3"/>
  <c r="BN52" i="3" s="1"/>
  <c r="BA52" i="3"/>
  <c r="AZ52" i="3"/>
  <c r="AZ84" i="3"/>
  <c r="BK84" i="3"/>
  <c r="BN84" i="3" s="1"/>
  <c r="BA84" i="3"/>
  <c r="AZ86" i="3"/>
  <c r="BK86" i="3"/>
  <c r="BN86" i="3" s="1"/>
  <c r="BA86" i="3"/>
  <c r="BE86" i="3" s="1"/>
  <c r="BF86" i="3" s="1"/>
  <c r="AR86" i="3"/>
  <c r="AZ88" i="3"/>
  <c r="BK88" i="3"/>
  <c r="BN88" i="3" s="1"/>
  <c r="BA88" i="3"/>
  <c r="BE100" i="3"/>
  <c r="BF100" i="3" s="1"/>
  <c r="CA100" i="3"/>
  <c r="CD100" i="3" s="1"/>
  <c r="CQ100" i="3" s="1"/>
  <c r="CT100" i="3" s="1"/>
  <c r="BQ100" i="3"/>
  <c r="BR100" i="3"/>
  <c r="AO21" i="3"/>
  <c r="AP21" i="3" s="1"/>
  <c r="AQ21" i="3" s="1"/>
  <c r="AO23" i="3"/>
  <c r="AP23" i="3" s="1"/>
  <c r="AQ23" i="3" s="1"/>
  <c r="AO26" i="3"/>
  <c r="AP26" i="3" s="1"/>
  <c r="AQ26" i="3" s="1"/>
  <c r="AO27" i="3"/>
  <c r="AP27" i="3" s="1"/>
  <c r="AQ27" i="3" s="1"/>
  <c r="AO28" i="3"/>
  <c r="AP28" i="3" s="1"/>
  <c r="AQ28" i="3" s="1"/>
  <c r="AO29" i="3"/>
  <c r="AP29" i="3" s="1"/>
  <c r="AQ29" i="3" s="1"/>
  <c r="AO30" i="3"/>
  <c r="AP30" i="3" s="1"/>
  <c r="AQ30" i="3" s="1"/>
  <c r="AO31" i="3"/>
  <c r="AP31" i="3" s="1"/>
  <c r="AQ31" i="3" s="1"/>
  <c r="AO32" i="3"/>
  <c r="AP32" i="3" s="1"/>
  <c r="AQ32" i="3" s="1"/>
  <c r="AO33" i="3"/>
  <c r="AP33" i="3" s="1"/>
  <c r="AQ33" i="3" s="1"/>
  <c r="AO34" i="3"/>
  <c r="AP34" i="3" s="1"/>
  <c r="AQ34" i="3" s="1"/>
  <c r="AO35" i="3"/>
  <c r="AP35" i="3" s="1"/>
  <c r="AQ35" i="3" s="1"/>
  <c r="AO36" i="3"/>
  <c r="AP36" i="3" s="1"/>
  <c r="AQ36" i="3" s="1"/>
  <c r="AO37" i="3"/>
  <c r="AP37" i="3" s="1"/>
  <c r="AQ37" i="3" s="1"/>
  <c r="AO38" i="3"/>
  <c r="AP38" i="3" s="1"/>
  <c r="AQ38" i="3" s="1"/>
  <c r="AO39" i="3"/>
  <c r="AP39" i="3" s="1"/>
  <c r="AQ39" i="3" s="1"/>
  <c r="AO50" i="3"/>
  <c r="AP50" i="3" s="1"/>
  <c r="AQ50" i="3" s="1"/>
  <c r="AO51" i="3"/>
  <c r="AP51" i="3" s="1"/>
  <c r="AQ51" i="3" s="1"/>
  <c r="AO52" i="3"/>
  <c r="AP52" i="3" s="1"/>
  <c r="AQ52" i="3" s="1"/>
  <c r="AO6" i="3"/>
  <c r="AP6" i="3" s="1"/>
  <c r="AQ6" i="3" s="1"/>
  <c r="AO8" i="3"/>
  <c r="AP8" i="3" s="1"/>
  <c r="AQ8" i="3" s="1"/>
  <c r="AO10" i="3"/>
  <c r="AP10" i="3" s="1"/>
  <c r="AQ10" i="3" s="1"/>
  <c r="AO12" i="3"/>
  <c r="AP12" i="3" s="1"/>
  <c r="AQ12" i="3" s="1"/>
  <c r="AO22" i="3"/>
  <c r="AP22" i="3" s="1"/>
  <c r="AQ22" i="3" s="1"/>
  <c r="AO24" i="3"/>
  <c r="AP24" i="3" s="1"/>
  <c r="AQ24" i="3" s="1"/>
  <c r="AO41" i="3"/>
  <c r="AP41" i="3" s="1"/>
  <c r="AQ41" i="3" s="1"/>
  <c r="AO42" i="3"/>
  <c r="AP42" i="3" s="1"/>
  <c r="AQ42" i="3" s="1"/>
  <c r="AO43" i="3"/>
  <c r="AP43" i="3" s="1"/>
  <c r="AQ43" i="3" s="1"/>
  <c r="AO44" i="3"/>
  <c r="AP44" i="3" s="1"/>
  <c r="AQ44" i="3" s="1"/>
  <c r="AO45" i="3"/>
  <c r="AP45" i="3" s="1"/>
  <c r="AQ45" i="3" s="1"/>
  <c r="AO54" i="3"/>
  <c r="AP54" i="3" s="1"/>
  <c r="AQ54" i="3" s="1"/>
  <c r="AO55" i="3"/>
  <c r="AP55" i="3" s="1"/>
  <c r="AQ55" i="3" s="1"/>
  <c r="AO56" i="3"/>
  <c r="AP56" i="3" s="1"/>
  <c r="AQ56" i="3" s="1"/>
  <c r="BE98" i="3"/>
  <c r="BF98" i="3" s="1"/>
  <c r="AT5" i="3" l="1"/>
  <c r="AT123" i="3" s="1"/>
  <c r="AJ5" i="3"/>
  <c r="AJ123" i="3" s="1"/>
  <c r="CQ103" i="3"/>
  <c r="CX102" i="3"/>
  <c r="CW102" i="3"/>
  <c r="CX62" i="3"/>
  <c r="CW62" i="3"/>
  <c r="CX60" i="3"/>
  <c r="CW60" i="3"/>
  <c r="CX58" i="3"/>
  <c r="CW58" i="3"/>
  <c r="CX47" i="3"/>
  <c r="CW47" i="3"/>
  <c r="CX94" i="3"/>
  <c r="CW94" i="3"/>
  <c r="CX101" i="3"/>
  <c r="CW101" i="3"/>
  <c r="CX96" i="3"/>
  <c r="CW96" i="3"/>
  <c r="CX14" i="3"/>
  <c r="CW14" i="3"/>
  <c r="CX97" i="3"/>
  <c r="CW97" i="3"/>
  <c r="CX98" i="3"/>
  <c r="CW98" i="3"/>
  <c r="CX93" i="3"/>
  <c r="CW93" i="3"/>
  <c r="CX25" i="3"/>
  <c r="CW25" i="3"/>
  <c r="CX100" i="3"/>
  <c r="CW100" i="3"/>
  <c r="CX61" i="3"/>
  <c r="CW61" i="3"/>
  <c r="CX59" i="3"/>
  <c r="CW59" i="3"/>
  <c r="CX48" i="3"/>
  <c r="CW48" i="3"/>
  <c r="CX99" i="3"/>
  <c r="CW99" i="3"/>
  <c r="CX95" i="3"/>
  <c r="CW95" i="3"/>
  <c r="AX56" i="3"/>
  <c r="AR56" i="3"/>
  <c r="AX44" i="3"/>
  <c r="AR44" i="3"/>
  <c r="AX24" i="3"/>
  <c r="AR24" i="3"/>
  <c r="AX8" i="3"/>
  <c r="AR8" i="3"/>
  <c r="AX38" i="3"/>
  <c r="AR38" i="3"/>
  <c r="AX34" i="3"/>
  <c r="AR34" i="3"/>
  <c r="AX30" i="3"/>
  <c r="AR30" i="3"/>
  <c r="AX28" i="3"/>
  <c r="AR28" i="3"/>
  <c r="AX26" i="3"/>
  <c r="AR26" i="3"/>
  <c r="AX21" i="3"/>
  <c r="AR21" i="3"/>
  <c r="AX54" i="3"/>
  <c r="AR54" i="3"/>
  <c r="AX42" i="3"/>
  <c r="AR42" i="3"/>
  <c r="AX12" i="3"/>
  <c r="AR12" i="3"/>
  <c r="AX52" i="3"/>
  <c r="AR52" i="3"/>
  <c r="AX50" i="3"/>
  <c r="AR50" i="3"/>
  <c r="AX36" i="3"/>
  <c r="AR36" i="3"/>
  <c r="AX32" i="3"/>
  <c r="AR32" i="3"/>
  <c r="AX55" i="3"/>
  <c r="AR55" i="3"/>
  <c r="AX45" i="3"/>
  <c r="AR45" i="3"/>
  <c r="AX43" i="3"/>
  <c r="AR43" i="3"/>
  <c r="AX41" i="3"/>
  <c r="AR41" i="3"/>
  <c r="AX22" i="3"/>
  <c r="AR22" i="3"/>
  <c r="AX10" i="3"/>
  <c r="AR10" i="3"/>
  <c r="AX6" i="3"/>
  <c r="AR6" i="3"/>
  <c r="AX51" i="3"/>
  <c r="AR51" i="3"/>
  <c r="AX39" i="3"/>
  <c r="AR39" i="3"/>
  <c r="AX37" i="3"/>
  <c r="AR37" i="3"/>
  <c r="AX35" i="3"/>
  <c r="AR35" i="3"/>
  <c r="AX33" i="3"/>
  <c r="AR33" i="3"/>
  <c r="AX31" i="3"/>
  <c r="AR31" i="3"/>
  <c r="AX29" i="3"/>
  <c r="AR29" i="3"/>
  <c r="AX27" i="3"/>
  <c r="AR27" i="3"/>
  <c r="AX23" i="3"/>
  <c r="AR23" i="3"/>
  <c r="CA86" i="3"/>
  <c r="CD86" i="3" s="1"/>
  <c r="CQ86" i="3" s="1"/>
  <c r="CT86" i="3" s="1"/>
  <c r="BQ86" i="3"/>
  <c r="BR86" i="3"/>
  <c r="BR50" i="3"/>
  <c r="CA50" i="3"/>
  <c r="CD50" i="3" s="1"/>
  <c r="CQ50" i="3" s="1"/>
  <c r="CT50" i="3" s="1"/>
  <c r="BQ50" i="3"/>
  <c r="BR36" i="3"/>
  <c r="CA36" i="3"/>
  <c r="CD36" i="3" s="1"/>
  <c r="CQ36" i="3" s="1"/>
  <c r="CT36" i="3" s="1"/>
  <c r="BQ36" i="3"/>
  <c r="BR34" i="3"/>
  <c r="CA34" i="3"/>
  <c r="CD34" i="3" s="1"/>
  <c r="CQ34" i="3" s="1"/>
  <c r="CT34" i="3" s="1"/>
  <c r="BQ34" i="3"/>
  <c r="BR30" i="3"/>
  <c r="CA30" i="3"/>
  <c r="CD30" i="3" s="1"/>
  <c r="CQ30" i="3" s="1"/>
  <c r="CT30" i="3" s="1"/>
  <c r="BQ30" i="3"/>
  <c r="BR26" i="3"/>
  <c r="CA26" i="3"/>
  <c r="CD26" i="3" s="1"/>
  <c r="CQ26" i="3" s="1"/>
  <c r="CT26" i="3" s="1"/>
  <c r="BQ26" i="3"/>
  <c r="CH102" i="3"/>
  <c r="CG102" i="3"/>
  <c r="BR65" i="3"/>
  <c r="CA65" i="3"/>
  <c r="CD65" i="3" s="1"/>
  <c r="CQ65" i="3" s="1"/>
  <c r="CT65" i="3" s="1"/>
  <c r="BQ65" i="3"/>
  <c r="CH100" i="3"/>
  <c r="CG100" i="3"/>
  <c r="CA88" i="3"/>
  <c r="CD88" i="3" s="1"/>
  <c r="CQ88" i="3" s="1"/>
  <c r="CT88" i="3" s="1"/>
  <c r="BQ88" i="3"/>
  <c r="BR88" i="3"/>
  <c r="BR79" i="3"/>
  <c r="CA79" i="3"/>
  <c r="CD79" i="3" s="1"/>
  <c r="CQ79" i="3" s="1"/>
  <c r="CT79" i="3" s="1"/>
  <c r="BQ79" i="3"/>
  <c r="BR75" i="3"/>
  <c r="CA75" i="3"/>
  <c r="CD75" i="3" s="1"/>
  <c r="CQ75" i="3" s="1"/>
  <c r="CT75" i="3" s="1"/>
  <c r="BQ75" i="3"/>
  <c r="BR71" i="3"/>
  <c r="CA71" i="3"/>
  <c r="CD71" i="3" s="1"/>
  <c r="CQ71" i="3" s="1"/>
  <c r="CT71" i="3" s="1"/>
  <c r="BQ71" i="3"/>
  <c r="BR67" i="3"/>
  <c r="CA67" i="3"/>
  <c r="CD67" i="3" s="1"/>
  <c r="CQ67" i="3" s="1"/>
  <c r="CT67" i="3" s="1"/>
  <c r="BQ67" i="3"/>
  <c r="BR63" i="3"/>
  <c r="CA63" i="3"/>
  <c r="CD63" i="3" s="1"/>
  <c r="CQ63" i="3" s="1"/>
  <c r="CT63" i="3" s="1"/>
  <c r="BQ63" i="3"/>
  <c r="CA49" i="3"/>
  <c r="CD49" i="3" s="1"/>
  <c r="CQ49" i="3" s="1"/>
  <c r="CT49" i="3" s="1"/>
  <c r="BQ49" i="3"/>
  <c r="BR49" i="3"/>
  <c r="BE48" i="3"/>
  <c r="BF48" i="3" s="1"/>
  <c r="BR80" i="3"/>
  <c r="CA80" i="3"/>
  <c r="CD80" i="3" s="1"/>
  <c r="CQ80" i="3" s="1"/>
  <c r="CT80" i="3" s="1"/>
  <c r="BQ80" i="3"/>
  <c r="BR53" i="3"/>
  <c r="CA53" i="3"/>
  <c r="CD53" i="3" s="1"/>
  <c r="CQ53" i="3" s="1"/>
  <c r="CT53" i="3" s="1"/>
  <c r="BQ53" i="3"/>
  <c r="BR23" i="3"/>
  <c r="CA23" i="3"/>
  <c r="CD23" i="3" s="1"/>
  <c r="CQ23" i="3" s="1"/>
  <c r="CT23" i="3" s="1"/>
  <c r="BQ23" i="3"/>
  <c r="BR21" i="3"/>
  <c r="CA21" i="3"/>
  <c r="CD21" i="3" s="1"/>
  <c r="CQ21" i="3" s="1"/>
  <c r="CT21" i="3" s="1"/>
  <c r="BQ21" i="3"/>
  <c r="BR83" i="3"/>
  <c r="CA83" i="3"/>
  <c r="CD83" i="3" s="1"/>
  <c r="CQ83" i="3" s="1"/>
  <c r="CT83" i="3" s="1"/>
  <c r="BQ83" i="3"/>
  <c r="AW5" i="3"/>
  <c r="AW123" i="3" s="1"/>
  <c r="AA5" i="3"/>
  <c r="AA123" i="3" s="1"/>
  <c r="CA92" i="3"/>
  <c r="CD92" i="3" s="1"/>
  <c r="CQ92" i="3" s="1"/>
  <c r="CT92" i="3" s="1"/>
  <c r="BQ92" i="3"/>
  <c r="BR92" i="3"/>
  <c r="CA57" i="3"/>
  <c r="CD57" i="3" s="1"/>
  <c r="CQ57" i="3" s="1"/>
  <c r="CT57" i="3" s="1"/>
  <c r="BQ57" i="3"/>
  <c r="BR57" i="3"/>
  <c r="CA84" i="3"/>
  <c r="CD84" i="3" s="1"/>
  <c r="CQ84" i="3" s="1"/>
  <c r="CT84" i="3" s="1"/>
  <c r="BQ84" i="3"/>
  <c r="BR84" i="3"/>
  <c r="BR52" i="3"/>
  <c r="CA52" i="3"/>
  <c r="CD52" i="3" s="1"/>
  <c r="CQ52" i="3" s="1"/>
  <c r="CT52" i="3" s="1"/>
  <c r="BQ52" i="3"/>
  <c r="BR38" i="3"/>
  <c r="CA38" i="3"/>
  <c r="CD38" i="3" s="1"/>
  <c r="CQ38" i="3" s="1"/>
  <c r="CT38" i="3" s="1"/>
  <c r="BQ38" i="3"/>
  <c r="BR32" i="3"/>
  <c r="CA32" i="3"/>
  <c r="CD32" i="3" s="1"/>
  <c r="CQ32" i="3" s="1"/>
  <c r="CT32" i="3" s="1"/>
  <c r="BQ32" i="3"/>
  <c r="BR28" i="3"/>
  <c r="CA28" i="3"/>
  <c r="CD28" i="3" s="1"/>
  <c r="CQ28" i="3" s="1"/>
  <c r="CT28" i="3" s="1"/>
  <c r="BQ28" i="3"/>
  <c r="CH103" i="3"/>
  <c r="CG103" i="3"/>
  <c r="BR81" i="3"/>
  <c r="CA81" i="3"/>
  <c r="CD81" i="3" s="1"/>
  <c r="CQ81" i="3" s="1"/>
  <c r="CT81" i="3" s="1"/>
  <c r="BQ81" i="3"/>
  <c r="BR77" i="3"/>
  <c r="CA77" i="3"/>
  <c r="CD77" i="3" s="1"/>
  <c r="CQ77" i="3" s="1"/>
  <c r="CT77" i="3" s="1"/>
  <c r="BQ77" i="3"/>
  <c r="BR73" i="3"/>
  <c r="CA73" i="3"/>
  <c r="CD73" i="3" s="1"/>
  <c r="CQ73" i="3" s="1"/>
  <c r="CT73" i="3" s="1"/>
  <c r="BQ73" i="3"/>
  <c r="BR69" i="3"/>
  <c r="CA69" i="3"/>
  <c r="CD69" i="3" s="1"/>
  <c r="CQ69" i="3" s="1"/>
  <c r="CT69" i="3" s="1"/>
  <c r="BQ69" i="3"/>
  <c r="CG62" i="3"/>
  <c r="CH62" i="3"/>
  <c r="CG61" i="3"/>
  <c r="CH61" i="3"/>
  <c r="CG60" i="3"/>
  <c r="CH60" i="3"/>
  <c r="CG59" i="3"/>
  <c r="CH59" i="3"/>
  <c r="CG58" i="3"/>
  <c r="CH58" i="3"/>
  <c r="CG48" i="3"/>
  <c r="CH48" i="3"/>
  <c r="CG47" i="3"/>
  <c r="CH47" i="3"/>
  <c r="BE25" i="3"/>
  <c r="BF25" i="3" s="1"/>
  <c r="BR24" i="3"/>
  <c r="CA24" i="3"/>
  <c r="CD24" i="3" s="1"/>
  <c r="CQ24" i="3" s="1"/>
  <c r="CT24" i="3" s="1"/>
  <c r="BQ24" i="3"/>
  <c r="BR22" i="3"/>
  <c r="CA22" i="3"/>
  <c r="CD22" i="3" s="1"/>
  <c r="CQ22" i="3" s="1"/>
  <c r="CT22" i="3" s="1"/>
  <c r="BQ22" i="3"/>
  <c r="BE14" i="3"/>
  <c r="BF14" i="3" s="1"/>
  <c r="BR13" i="3"/>
  <c r="CA13" i="3"/>
  <c r="CD13" i="3" s="1"/>
  <c r="CQ13" i="3" s="1"/>
  <c r="CT13" i="3" s="1"/>
  <c r="BQ13" i="3"/>
  <c r="BR11" i="3"/>
  <c r="CA11" i="3"/>
  <c r="CD11" i="3" s="1"/>
  <c r="CQ11" i="3" s="1"/>
  <c r="CT11" i="3" s="1"/>
  <c r="BQ11" i="3"/>
  <c r="BR9" i="3"/>
  <c r="CA9" i="3"/>
  <c r="CD9" i="3" s="1"/>
  <c r="CQ9" i="3" s="1"/>
  <c r="CT9" i="3" s="1"/>
  <c r="BQ9" i="3"/>
  <c r="BR7" i="3"/>
  <c r="CA7" i="3"/>
  <c r="CD7" i="3" s="1"/>
  <c r="CQ7" i="3" s="1"/>
  <c r="CT7" i="3" s="1"/>
  <c r="BQ7" i="3"/>
  <c r="CA20" i="3"/>
  <c r="CD20" i="3" s="1"/>
  <c r="CQ20" i="3" s="1"/>
  <c r="CT20" i="3" s="1"/>
  <c r="BQ20" i="3"/>
  <c r="BR20" i="3"/>
  <c r="CA18" i="3"/>
  <c r="CD18" i="3" s="1"/>
  <c r="CQ18" i="3" s="1"/>
  <c r="CT18" i="3" s="1"/>
  <c r="BQ18" i="3"/>
  <c r="BR18" i="3"/>
  <c r="CA16" i="3"/>
  <c r="CD16" i="3" s="1"/>
  <c r="CQ16" i="3" s="1"/>
  <c r="CT16" i="3" s="1"/>
  <c r="BQ16" i="3"/>
  <c r="BR16" i="3"/>
  <c r="CH99" i="3"/>
  <c r="CG99" i="3"/>
  <c r="CH94" i="3"/>
  <c r="CG94" i="3"/>
  <c r="CG101" i="3"/>
  <c r="CH101" i="3"/>
  <c r="CH96" i="3"/>
  <c r="CG96" i="3"/>
  <c r="CA89" i="3"/>
  <c r="CD89" i="3" s="1"/>
  <c r="CQ89" i="3" s="1"/>
  <c r="CT89" i="3" s="1"/>
  <c r="BQ89" i="3"/>
  <c r="BR89" i="3"/>
  <c r="CA85" i="3"/>
  <c r="CD85" i="3" s="1"/>
  <c r="CQ85" i="3" s="1"/>
  <c r="CT85" i="3" s="1"/>
  <c r="BQ85" i="3"/>
  <c r="BR85" i="3"/>
  <c r="BE62" i="3"/>
  <c r="BF62" i="3" s="1"/>
  <c r="BE60" i="3"/>
  <c r="BF60" i="3" s="1"/>
  <c r="BE58" i="3"/>
  <c r="BF58" i="3" s="1"/>
  <c r="CA56" i="3"/>
  <c r="CD56" i="3" s="1"/>
  <c r="CQ56" i="3" s="1"/>
  <c r="CT56" i="3" s="1"/>
  <c r="BQ56" i="3"/>
  <c r="BR56" i="3"/>
  <c r="CA55" i="3"/>
  <c r="CD55" i="3" s="1"/>
  <c r="CQ55" i="3" s="1"/>
  <c r="CT55" i="3" s="1"/>
  <c r="BQ55" i="3"/>
  <c r="BR55" i="3"/>
  <c r="CA54" i="3"/>
  <c r="CD54" i="3" s="1"/>
  <c r="CQ54" i="3" s="1"/>
  <c r="CT54" i="3" s="1"/>
  <c r="BQ54" i="3"/>
  <c r="BR54" i="3"/>
  <c r="CA46" i="3"/>
  <c r="CD46" i="3" s="1"/>
  <c r="CQ46" i="3" s="1"/>
  <c r="CT46" i="3" s="1"/>
  <c r="BQ46" i="3"/>
  <c r="BR46" i="3"/>
  <c r="AK124" i="3"/>
  <c r="CA19" i="3"/>
  <c r="CD19" i="3" s="1"/>
  <c r="CQ19" i="3" s="1"/>
  <c r="CT19" i="3" s="1"/>
  <c r="BQ19" i="3"/>
  <c r="BR19" i="3"/>
  <c r="CA17" i="3"/>
  <c r="CD17" i="3" s="1"/>
  <c r="CQ17" i="3" s="1"/>
  <c r="CT17" i="3" s="1"/>
  <c r="BQ17" i="3"/>
  <c r="BR17" i="3"/>
  <c r="CA15" i="3"/>
  <c r="CD15" i="3" s="1"/>
  <c r="CQ15" i="3" s="1"/>
  <c r="CT15" i="3" s="1"/>
  <c r="BQ15" i="3"/>
  <c r="BR15" i="3"/>
  <c r="CG14" i="3"/>
  <c r="CH14" i="3"/>
  <c r="CH97" i="3"/>
  <c r="CG97" i="3"/>
  <c r="CH95" i="3"/>
  <c r="CG95" i="3"/>
  <c r="CH98" i="3"/>
  <c r="CG98" i="3"/>
  <c r="CA90" i="3"/>
  <c r="CD90" i="3" s="1"/>
  <c r="CQ90" i="3" s="1"/>
  <c r="CT90" i="3" s="1"/>
  <c r="BQ90" i="3"/>
  <c r="BR90" i="3"/>
  <c r="BR51" i="3"/>
  <c r="CA51" i="3"/>
  <c r="CD51" i="3" s="1"/>
  <c r="CQ51" i="3" s="1"/>
  <c r="CT51" i="3" s="1"/>
  <c r="BQ51" i="3"/>
  <c r="BR39" i="3"/>
  <c r="CA39" i="3"/>
  <c r="CD39" i="3" s="1"/>
  <c r="CQ39" i="3" s="1"/>
  <c r="CT39" i="3" s="1"/>
  <c r="BQ39" i="3"/>
  <c r="BR37" i="3"/>
  <c r="CA37" i="3"/>
  <c r="CD37" i="3" s="1"/>
  <c r="CQ37" i="3" s="1"/>
  <c r="CT37" i="3" s="1"/>
  <c r="BQ37" i="3"/>
  <c r="BR35" i="3"/>
  <c r="CA35" i="3"/>
  <c r="CD35" i="3" s="1"/>
  <c r="CQ35" i="3" s="1"/>
  <c r="CT35" i="3" s="1"/>
  <c r="BQ35" i="3"/>
  <c r="BR33" i="3"/>
  <c r="CA33" i="3"/>
  <c r="CD33" i="3" s="1"/>
  <c r="CQ33" i="3" s="1"/>
  <c r="CT33" i="3" s="1"/>
  <c r="BQ33" i="3"/>
  <c r="BR31" i="3"/>
  <c r="CA31" i="3"/>
  <c r="CD31" i="3" s="1"/>
  <c r="CQ31" i="3" s="1"/>
  <c r="CT31" i="3" s="1"/>
  <c r="BQ31" i="3"/>
  <c r="BR29" i="3"/>
  <c r="CA29" i="3"/>
  <c r="CD29" i="3" s="1"/>
  <c r="CQ29" i="3" s="1"/>
  <c r="CT29" i="3" s="1"/>
  <c r="BQ29" i="3"/>
  <c r="BR27" i="3"/>
  <c r="CA27" i="3"/>
  <c r="CD27" i="3" s="1"/>
  <c r="CQ27" i="3" s="1"/>
  <c r="CT27" i="3" s="1"/>
  <c r="BQ27" i="3"/>
  <c r="CG93" i="3"/>
  <c r="CH93" i="3"/>
  <c r="CA91" i="3"/>
  <c r="CD91" i="3" s="1"/>
  <c r="CQ91" i="3" s="1"/>
  <c r="CT91" i="3" s="1"/>
  <c r="BQ91" i="3"/>
  <c r="BR91" i="3"/>
  <c r="CA87" i="3"/>
  <c r="CD87" i="3" s="1"/>
  <c r="CQ87" i="3" s="1"/>
  <c r="CT87" i="3" s="1"/>
  <c r="BQ87" i="3"/>
  <c r="BR87" i="3"/>
  <c r="CA45" i="3"/>
  <c r="CD45" i="3" s="1"/>
  <c r="CQ45" i="3" s="1"/>
  <c r="CT45" i="3" s="1"/>
  <c r="BQ45" i="3"/>
  <c r="BR45" i="3"/>
  <c r="CA44" i="3"/>
  <c r="CD44" i="3" s="1"/>
  <c r="CQ44" i="3" s="1"/>
  <c r="CT44" i="3" s="1"/>
  <c r="BQ44" i="3"/>
  <c r="BR44" i="3"/>
  <c r="CA43" i="3"/>
  <c r="CD43" i="3" s="1"/>
  <c r="CQ43" i="3" s="1"/>
  <c r="CT43" i="3" s="1"/>
  <c r="BQ43" i="3"/>
  <c r="BR43" i="3"/>
  <c r="CA42" i="3"/>
  <c r="CD42" i="3" s="1"/>
  <c r="CQ42" i="3" s="1"/>
  <c r="CT42" i="3" s="1"/>
  <c r="BQ42" i="3"/>
  <c r="BR42" i="3"/>
  <c r="CA41" i="3"/>
  <c r="CD41" i="3" s="1"/>
  <c r="CQ41" i="3" s="1"/>
  <c r="CT41" i="3" s="1"/>
  <c r="BQ41" i="3"/>
  <c r="BR41" i="3"/>
  <c r="BR82" i="3"/>
  <c r="CA82" i="3"/>
  <c r="CD82" i="3" s="1"/>
  <c r="CQ82" i="3" s="1"/>
  <c r="CT82" i="3" s="1"/>
  <c r="BQ82" i="3"/>
  <c r="BR78" i="3"/>
  <c r="CA78" i="3"/>
  <c r="CD78" i="3" s="1"/>
  <c r="CQ78" i="3" s="1"/>
  <c r="CT78" i="3" s="1"/>
  <c r="BQ78" i="3"/>
  <c r="BR74" i="3"/>
  <c r="CA74" i="3"/>
  <c r="CD74" i="3" s="1"/>
  <c r="CQ74" i="3" s="1"/>
  <c r="CT74" i="3" s="1"/>
  <c r="BQ74" i="3"/>
  <c r="BR70" i="3"/>
  <c r="CA70" i="3"/>
  <c r="CD70" i="3" s="1"/>
  <c r="CQ70" i="3" s="1"/>
  <c r="CT70" i="3" s="1"/>
  <c r="BQ70" i="3"/>
  <c r="BR66" i="3"/>
  <c r="CA66" i="3"/>
  <c r="CD66" i="3" s="1"/>
  <c r="CQ66" i="3" s="1"/>
  <c r="CT66" i="3" s="1"/>
  <c r="BQ66" i="3"/>
  <c r="BR12" i="3"/>
  <c r="CA12" i="3"/>
  <c r="CD12" i="3" s="1"/>
  <c r="CQ12" i="3" s="1"/>
  <c r="CT12" i="3" s="1"/>
  <c r="BQ12" i="3"/>
  <c r="BR10" i="3"/>
  <c r="CA10" i="3"/>
  <c r="CD10" i="3" s="1"/>
  <c r="CQ10" i="3" s="1"/>
  <c r="CT10" i="3" s="1"/>
  <c r="BQ10" i="3"/>
  <c r="BR8" i="3"/>
  <c r="CA8" i="3"/>
  <c r="CD8" i="3" s="1"/>
  <c r="CQ8" i="3" s="1"/>
  <c r="CT8" i="3" s="1"/>
  <c r="BQ8" i="3"/>
  <c r="BR6" i="3"/>
  <c r="CA6" i="3"/>
  <c r="CD6" i="3" s="1"/>
  <c r="CQ6" i="3" s="1"/>
  <c r="CT6" i="3" s="1"/>
  <c r="BQ6" i="3"/>
  <c r="CH25" i="3"/>
  <c r="CG25" i="3"/>
  <c r="BR76" i="3"/>
  <c r="CA76" i="3"/>
  <c r="CD76" i="3" s="1"/>
  <c r="CQ76" i="3" s="1"/>
  <c r="CT76" i="3" s="1"/>
  <c r="BQ76" i="3"/>
  <c r="BR72" i="3"/>
  <c r="CA72" i="3"/>
  <c r="CD72" i="3" s="1"/>
  <c r="CQ72" i="3" s="1"/>
  <c r="CT72" i="3" s="1"/>
  <c r="BQ72" i="3"/>
  <c r="BR68" i="3"/>
  <c r="CA68" i="3"/>
  <c r="CD68" i="3" s="1"/>
  <c r="CQ68" i="3" s="1"/>
  <c r="CT68" i="3" s="1"/>
  <c r="BQ68" i="3"/>
  <c r="BR64" i="3"/>
  <c r="CA64" i="3"/>
  <c r="CD64" i="3" s="1"/>
  <c r="CQ64" i="3" s="1"/>
  <c r="CT64" i="3" s="1"/>
  <c r="BQ64" i="3"/>
  <c r="BR40" i="3"/>
  <c r="CA40" i="3"/>
  <c r="CD40" i="3" s="1"/>
  <c r="CQ40" i="3" s="1"/>
  <c r="CT40" i="3" s="1"/>
  <c r="BQ40" i="3"/>
  <c r="BE18" i="3"/>
  <c r="BF18" i="3" s="1"/>
  <c r="BE17" i="3"/>
  <c r="BF17" i="3" s="1"/>
  <c r="BE11" i="3"/>
  <c r="BF11" i="3" s="1"/>
  <c r="BE7" i="3"/>
  <c r="BF7" i="3" s="1"/>
  <c r="BE90" i="3"/>
  <c r="BF90" i="3" s="1"/>
  <c r="BE91" i="3"/>
  <c r="BF91" i="3" s="1"/>
  <c r="BE89" i="3"/>
  <c r="BF89" i="3" s="1"/>
  <c r="BE84" i="3"/>
  <c r="BF84" i="3" s="1"/>
  <c r="BE61" i="3"/>
  <c r="BF61" i="3" s="1"/>
  <c r="BE57" i="3"/>
  <c r="BF57" i="3" s="1"/>
  <c r="BE82" i="3"/>
  <c r="BF82" i="3" s="1"/>
  <c r="BE80" i="3"/>
  <c r="BF80" i="3" s="1"/>
  <c r="BE78" i="3"/>
  <c r="BF78" i="3" s="1"/>
  <c r="BE76" i="3"/>
  <c r="BF76" i="3" s="1"/>
  <c r="BE74" i="3"/>
  <c r="BF74" i="3" s="1"/>
  <c r="BE70" i="3"/>
  <c r="BF70" i="3" s="1"/>
  <c r="BE66" i="3"/>
  <c r="BF66" i="3" s="1"/>
  <c r="BE53" i="3"/>
  <c r="BF53" i="3" s="1"/>
  <c r="BE19" i="3"/>
  <c r="BF19" i="3" s="1"/>
  <c r="BE16" i="3"/>
  <c r="BF16" i="3" s="1"/>
  <c r="BE15" i="3"/>
  <c r="BF15" i="3" s="1"/>
  <c r="BE13" i="3"/>
  <c r="BF13" i="3" s="1"/>
  <c r="BE9" i="3"/>
  <c r="BF9" i="3" s="1"/>
  <c r="BE88" i="3"/>
  <c r="BF88" i="3" s="1"/>
  <c r="BE87" i="3"/>
  <c r="BF87" i="3" s="1"/>
  <c r="BE85" i="3"/>
  <c r="BF85" i="3" s="1"/>
  <c r="BE59" i="3"/>
  <c r="BF59" i="3" s="1"/>
  <c r="BE47" i="3"/>
  <c r="BF47" i="3" s="1"/>
  <c r="BE46" i="3"/>
  <c r="BF46" i="3" s="1"/>
  <c r="BE83" i="3"/>
  <c r="BF83" i="3" s="1"/>
  <c r="BE40" i="3"/>
  <c r="BF40" i="3" s="1"/>
  <c r="BE20" i="3"/>
  <c r="BF20" i="3" s="1"/>
  <c r="BE72" i="3"/>
  <c r="BF72" i="3" s="1"/>
  <c r="BE68" i="3"/>
  <c r="BF68" i="3" s="1"/>
  <c r="BE64" i="3"/>
  <c r="BF64" i="3" s="1"/>
  <c r="BG7" i="3" l="1"/>
  <c r="BG9" i="3"/>
  <c r="BG11" i="3"/>
  <c r="BG13" i="3"/>
  <c r="BG15" i="3"/>
  <c r="BG17" i="3"/>
  <c r="BG19" i="3"/>
  <c r="BG21" i="3"/>
  <c r="BG23" i="3"/>
  <c r="BG25" i="3"/>
  <c r="BG27" i="3"/>
  <c r="BG29" i="3"/>
  <c r="BG31" i="3"/>
  <c r="BG33" i="3"/>
  <c r="BG35" i="3"/>
  <c r="BG37" i="3"/>
  <c r="BG39" i="3"/>
  <c r="BG41" i="3"/>
  <c r="BG43" i="3"/>
  <c r="BG45" i="3"/>
  <c r="BG47" i="3"/>
  <c r="BG49" i="3"/>
  <c r="BG51" i="3"/>
  <c r="BG53" i="3"/>
  <c r="BG55" i="3"/>
  <c r="BG57" i="3"/>
  <c r="BG59" i="3"/>
  <c r="BG61" i="3"/>
  <c r="BG63" i="3"/>
  <c r="BG65" i="3"/>
  <c r="BG67" i="3"/>
  <c r="BG69" i="3"/>
  <c r="BG71" i="3"/>
  <c r="BG73" i="3"/>
  <c r="BG75" i="3"/>
  <c r="BG77" i="3"/>
  <c r="BG79" i="3"/>
  <c r="BG81" i="3"/>
  <c r="BG83" i="3"/>
  <c r="BG85" i="3"/>
  <c r="BG87" i="3"/>
  <c r="BG89" i="3"/>
  <c r="BG91" i="3"/>
  <c r="BG93" i="3"/>
  <c r="BG95" i="3"/>
  <c r="BG97" i="3"/>
  <c r="BG99" i="3"/>
  <c r="BG101" i="3"/>
  <c r="BG103" i="3"/>
  <c r="BG6" i="3"/>
  <c r="BG8" i="3"/>
  <c r="BG10" i="3"/>
  <c r="BG12" i="3"/>
  <c r="BG14" i="3"/>
  <c r="BG16" i="3"/>
  <c r="BG18" i="3"/>
  <c r="BG20" i="3"/>
  <c r="BG22" i="3"/>
  <c r="BG24" i="3"/>
  <c r="BG26" i="3"/>
  <c r="BG28" i="3"/>
  <c r="BG30" i="3"/>
  <c r="BG32" i="3"/>
  <c r="BG34" i="3"/>
  <c r="BG36" i="3"/>
  <c r="BG38" i="3"/>
  <c r="BG40" i="3"/>
  <c r="BG42" i="3"/>
  <c r="BG44" i="3"/>
  <c r="BG46" i="3"/>
  <c r="BG48" i="3"/>
  <c r="BG50" i="3"/>
  <c r="BG52" i="3"/>
  <c r="BG54" i="3"/>
  <c r="BG56" i="3"/>
  <c r="BG58" i="3"/>
  <c r="BG60" i="3"/>
  <c r="BG62" i="3"/>
  <c r="BG64" i="3"/>
  <c r="BG66" i="3"/>
  <c r="BG68" i="3"/>
  <c r="BG70" i="3"/>
  <c r="BG72" i="3"/>
  <c r="BG74" i="3"/>
  <c r="BG76" i="3"/>
  <c r="BG78" i="3"/>
  <c r="BG80" i="3"/>
  <c r="BG82" i="3"/>
  <c r="BG84" i="3"/>
  <c r="BG86" i="3"/>
  <c r="BG88" i="3"/>
  <c r="BG90" i="3"/>
  <c r="BG92" i="3"/>
  <c r="BG94" i="3"/>
  <c r="BG96" i="3"/>
  <c r="BG98" i="3"/>
  <c r="BG100" i="3"/>
  <c r="BG102" i="3"/>
  <c r="BG5" i="3"/>
  <c r="CT103" i="3"/>
  <c r="CX64" i="3"/>
  <c r="CW64" i="3"/>
  <c r="CX72" i="3"/>
  <c r="CW72" i="3"/>
  <c r="CX6" i="3"/>
  <c r="CW6" i="3"/>
  <c r="CX10" i="3"/>
  <c r="CW10" i="3"/>
  <c r="CX66" i="3"/>
  <c r="CW66" i="3"/>
  <c r="CX74" i="3"/>
  <c r="CW74" i="3"/>
  <c r="CX82" i="3"/>
  <c r="CW82" i="3"/>
  <c r="CX41" i="3"/>
  <c r="CW41" i="3"/>
  <c r="CX43" i="3"/>
  <c r="CW43" i="3"/>
  <c r="CX45" i="3"/>
  <c r="CW45" i="3"/>
  <c r="CX91" i="3"/>
  <c r="CW91" i="3"/>
  <c r="CX27" i="3"/>
  <c r="CW27" i="3"/>
  <c r="CX31" i="3"/>
  <c r="CW31" i="3"/>
  <c r="CX35" i="3"/>
  <c r="CW35" i="3"/>
  <c r="CX39" i="3"/>
  <c r="CW39" i="3"/>
  <c r="CX15" i="3"/>
  <c r="CW15" i="3"/>
  <c r="CX19" i="3"/>
  <c r="CW19" i="3"/>
  <c r="CX46" i="3"/>
  <c r="CW46" i="3"/>
  <c r="CX55" i="3"/>
  <c r="CW55" i="3"/>
  <c r="CX85" i="3"/>
  <c r="CW85" i="3"/>
  <c r="CX16" i="3"/>
  <c r="CW16" i="3"/>
  <c r="CX20" i="3"/>
  <c r="CW20" i="3"/>
  <c r="CX7" i="3"/>
  <c r="CW7" i="3"/>
  <c r="CW11" i="3"/>
  <c r="CX11" i="3"/>
  <c r="CX22" i="3"/>
  <c r="CW22" i="3"/>
  <c r="CX69" i="3"/>
  <c r="CW69" i="3"/>
  <c r="CX77" i="3"/>
  <c r="CW77" i="3"/>
  <c r="CX28" i="3"/>
  <c r="CW28" i="3"/>
  <c r="CX38" i="3"/>
  <c r="CW38" i="3"/>
  <c r="CX57" i="3"/>
  <c r="CW57" i="3"/>
  <c r="CX21" i="3"/>
  <c r="CW21" i="3"/>
  <c r="CX53" i="3"/>
  <c r="CW53" i="3"/>
  <c r="CX67" i="3"/>
  <c r="CW67" i="3"/>
  <c r="CX75" i="3"/>
  <c r="CW75" i="3"/>
  <c r="CX26" i="3"/>
  <c r="CW26" i="3"/>
  <c r="CX34" i="3"/>
  <c r="CW34" i="3"/>
  <c r="CX50" i="3"/>
  <c r="CW50" i="3"/>
  <c r="CX86" i="3"/>
  <c r="CW86" i="3"/>
  <c r="CX40" i="3"/>
  <c r="CW40" i="3"/>
  <c r="CX68" i="3"/>
  <c r="CW68" i="3"/>
  <c r="CW76" i="3"/>
  <c r="CX76" i="3"/>
  <c r="CX8" i="3"/>
  <c r="CW8" i="3"/>
  <c r="CX12" i="3"/>
  <c r="CW12" i="3"/>
  <c r="CX70" i="3"/>
  <c r="CW70" i="3"/>
  <c r="CX78" i="3"/>
  <c r="CW78" i="3"/>
  <c r="CX42" i="3"/>
  <c r="CW42" i="3"/>
  <c r="CX44" i="3"/>
  <c r="CW44" i="3"/>
  <c r="CX87" i="3"/>
  <c r="CW87" i="3"/>
  <c r="CX29" i="3"/>
  <c r="CW29" i="3"/>
  <c r="CX33" i="3"/>
  <c r="CW33" i="3"/>
  <c r="CX37" i="3"/>
  <c r="CW37" i="3"/>
  <c r="CX51" i="3"/>
  <c r="CW51" i="3"/>
  <c r="CX90" i="3"/>
  <c r="CW90" i="3"/>
  <c r="CX17" i="3"/>
  <c r="CW17" i="3"/>
  <c r="CX54" i="3"/>
  <c r="CW54" i="3"/>
  <c r="CX56" i="3"/>
  <c r="CW56" i="3"/>
  <c r="CX89" i="3"/>
  <c r="CW89" i="3"/>
  <c r="CX18" i="3"/>
  <c r="CW18" i="3"/>
  <c r="CX9" i="3"/>
  <c r="CW9" i="3"/>
  <c r="CX13" i="3"/>
  <c r="CW13" i="3"/>
  <c r="CX24" i="3"/>
  <c r="CW24" i="3"/>
  <c r="CX73" i="3"/>
  <c r="CW73" i="3"/>
  <c r="CX81" i="3"/>
  <c r="CW81" i="3"/>
  <c r="CX32" i="3"/>
  <c r="CW32" i="3"/>
  <c r="CX52" i="3"/>
  <c r="CW52" i="3"/>
  <c r="CX84" i="3"/>
  <c r="CW84" i="3"/>
  <c r="CX92" i="3"/>
  <c r="CW92" i="3"/>
  <c r="CX83" i="3"/>
  <c r="CW83" i="3"/>
  <c r="CX23" i="3"/>
  <c r="CW23" i="3"/>
  <c r="CX80" i="3"/>
  <c r="CW80" i="3"/>
  <c r="CX49" i="3"/>
  <c r="CW49" i="3"/>
  <c r="CX63" i="3"/>
  <c r="CW63" i="3"/>
  <c r="CX71" i="3"/>
  <c r="CW71" i="3"/>
  <c r="CX79" i="3"/>
  <c r="CW79" i="3"/>
  <c r="CX88" i="3"/>
  <c r="CW88" i="3"/>
  <c r="CX65" i="3"/>
  <c r="CW65" i="3"/>
  <c r="CX30" i="3"/>
  <c r="CW30" i="3"/>
  <c r="CX36" i="3"/>
  <c r="CW36" i="3"/>
  <c r="CG40" i="3"/>
  <c r="CH40" i="3"/>
  <c r="CG68" i="3"/>
  <c r="CH68" i="3"/>
  <c r="CG72" i="3"/>
  <c r="CH72" i="3"/>
  <c r="CG27" i="3"/>
  <c r="CH27" i="3"/>
  <c r="CG29" i="3"/>
  <c r="CH29" i="3"/>
  <c r="CG31" i="3"/>
  <c r="CH31" i="3"/>
  <c r="CG33" i="3"/>
  <c r="CH33" i="3"/>
  <c r="CG35" i="3"/>
  <c r="CH35" i="3"/>
  <c r="CG37" i="3"/>
  <c r="CH37" i="3"/>
  <c r="CG39" i="3"/>
  <c r="CH39" i="3"/>
  <c r="CG51" i="3"/>
  <c r="CH51" i="3"/>
  <c r="CH90" i="3"/>
  <c r="CG90" i="3"/>
  <c r="CH15" i="3"/>
  <c r="CG15" i="3"/>
  <c r="CH17" i="3"/>
  <c r="CG17" i="3"/>
  <c r="CG6" i="3"/>
  <c r="CH6" i="3"/>
  <c r="CG8" i="3"/>
  <c r="CH8" i="3"/>
  <c r="CG10" i="3"/>
  <c r="CH10" i="3"/>
  <c r="CG12" i="3"/>
  <c r="CH12" i="3"/>
  <c r="CG66" i="3"/>
  <c r="CH66" i="3"/>
  <c r="CG70" i="3"/>
  <c r="CH70" i="3"/>
  <c r="CG74" i="3"/>
  <c r="CH74" i="3"/>
  <c r="CG78" i="3"/>
  <c r="CH78" i="3"/>
  <c r="CG82" i="3"/>
  <c r="CH82" i="3"/>
  <c r="CH41" i="3"/>
  <c r="CG41" i="3"/>
  <c r="CH42" i="3"/>
  <c r="CG42" i="3"/>
  <c r="CH43" i="3"/>
  <c r="CG43" i="3"/>
  <c r="CH44" i="3"/>
  <c r="CG44" i="3"/>
  <c r="CH45" i="3"/>
  <c r="CG45" i="3"/>
  <c r="CH87" i="3"/>
  <c r="CG87" i="3"/>
  <c r="CH91" i="3"/>
  <c r="CG91" i="3"/>
  <c r="CG69" i="3"/>
  <c r="CH69" i="3"/>
  <c r="CG73" i="3"/>
  <c r="CH73" i="3"/>
  <c r="CG77" i="3"/>
  <c r="CH77" i="3"/>
  <c r="CG81" i="3"/>
  <c r="CH81" i="3"/>
  <c r="AH5" i="3"/>
  <c r="AH123" i="3" s="1"/>
  <c r="AB5" i="3"/>
  <c r="AB123" i="3" s="1"/>
  <c r="BK5" i="3"/>
  <c r="BK123" i="3" s="1"/>
  <c r="BA5" i="3"/>
  <c r="BA123" i="3" s="1"/>
  <c r="AZ5" i="3"/>
  <c r="AZ123" i="3" s="1"/>
  <c r="CG65" i="3"/>
  <c r="CH65" i="3"/>
  <c r="CG64" i="3"/>
  <c r="CH64" i="3"/>
  <c r="CG76" i="3"/>
  <c r="CH76" i="3"/>
  <c r="CH19" i="3"/>
  <c r="CG19" i="3"/>
  <c r="CH46" i="3"/>
  <c r="CG46" i="3"/>
  <c r="CH54" i="3"/>
  <c r="CG54" i="3"/>
  <c r="CH55" i="3"/>
  <c r="CG55" i="3"/>
  <c r="CH56" i="3"/>
  <c r="CG56" i="3"/>
  <c r="CH85" i="3"/>
  <c r="CG85" i="3"/>
  <c r="CH89" i="3"/>
  <c r="CG89" i="3"/>
  <c r="CH16" i="3"/>
  <c r="CG16" i="3"/>
  <c r="CH18" i="3"/>
  <c r="CG18" i="3"/>
  <c r="CH20" i="3"/>
  <c r="CG20" i="3"/>
  <c r="CG7" i="3"/>
  <c r="CH7" i="3"/>
  <c r="CG9" i="3"/>
  <c r="CH9" i="3"/>
  <c r="CG11" i="3"/>
  <c r="CH11" i="3"/>
  <c r="CG13" i="3"/>
  <c r="CH13" i="3"/>
  <c r="CG22" i="3"/>
  <c r="CH22" i="3"/>
  <c r="CG24" i="3"/>
  <c r="CH24" i="3"/>
  <c r="CG28" i="3"/>
  <c r="CH28" i="3"/>
  <c r="CG32" i="3"/>
  <c r="CH32" i="3"/>
  <c r="CG38" i="3"/>
  <c r="CH38" i="3"/>
  <c r="CG52" i="3"/>
  <c r="CH52" i="3"/>
  <c r="CH84" i="3"/>
  <c r="CG84" i="3"/>
  <c r="CH57" i="3"/>
  <c r="CG57" i="3"/>
  <c r="CH92" i="3"/>
  <c r="CG92" i="3"/>
  <c r="AW125" i="3"/>
  <c r="AT125" i="3"/>
  <c r="CG83" i="3"/>
  <c r="CH83" i="3"/>
  <c r="CG21" i="3"/>
  <c r="CH21" i="3"/>
  <c r="CG23" i="3"/>
  <c r="CH23" i="3"/>
  <c r="CG53" i="3"/>
  <c r="CH53" i="3"/>
  <c r="CG80" i="3"/>
  <c r="CH80" i="3"/>
  <c r="CH49" i="3"/>
  <c r="CG49" i="3"/>
  <c r="CG63" i="3"/>
  <c r="CH63" i="3"/>
  <c r="CG67" i="3"/>
  <c r="CH67" i="3"/>
  <c r="CG71" i="3"/>
  <c r="CH71" i="3"/>
  <c r="CG75" i="3"/>
  <c r="CH75" i="3"/>
  <c r="CG79" i="3"/>
  <c r="CH79" i="3"/>
  <c r="CH88" i="3"/>
  <c r="CG88" i="3"/>
  <c r="CG26" i="3"/>
  <c r="CH26" i="3"/>
  <c r="CG30" i="3"/>
  <c r="CH30" i="3"/>
  <c r="CG34" i="3"/>
  <c r="CH34" i="3"/>
  <c r="CG36" i="3"/>
  <c r="CH36" i="3"/>
  <c r="CG50" i="3"/>
  <c r="CH50" i="3"/>
  <c r="CH86" i="3"/>
  <c r="CG86" i="3"/>
  <c r="BE23" i="3"/>
  <c r="BF23" i="3" s="1"/>
  <c r="BE27" i="3"/>
  <c r="BF27" i="3" s="1"/>
  <c r="BE29" i="3"/>
  <c r="BF29" i="3" s="1"/>
  <c r="BE31" i="3"/>
  <c r="BF31" i="3" s="1"/>
  <c r="BE33" i="3"/>
  <c r="BF33" i="3" s="1"/>
  <c r="BE35" i="3"/>
  <c r="BF35" i="3" s="1"/>
  <c r="BE37" i="3"/>
  <c r="BF37" i="3" s="1"/>
  <c r="BE39" i="3"/>
  <c r="BF39" i="3" s="1"/>
  <c r="BE51" i="3"/>
  <c r="BF51" i="3" s="1"/>
  <c r="BE6" i="3"/>
  <c r="BF6" i="3" s="1"/>
  <c r="BE10" i="3"/>
  <c r="BF10" i="3" s="1"/>
  <c r="BE22" i="3"/>
  <c r="BF22" i="3" s="1"/>
  <c r="BE41" i="3"/>
  <c r="BF41" i="3" s="1"/>
  <c r="BE43" i="3"/>
  <c r="BF43" i="3" s="1"/>
  <c r="BE45" i="3"/>
  <c r="BF45" i="3" s="1"/>
  <c r="BE55" i="3"/>
  <c r="BF55" i="3" s="1"/>
  <c r="BE32" i="3"/>
  <c r="BF32" i="3" s="1"/>
  <c r="BE36" i="3"/>
  <c r="BF36" i="3" s="1"/>
  <c r="BE50" i="3"/>
  <c r="BF50" i="3" s="1"/>
  <c r="BE52" i="3"/>
  <c r="BF52" i="3" s="1"/>
  <c r="BE12" i="3"/>
  <c r="BF12" i="3" s="1"/>
  <c r="BE42" i="3"/>
  <c r="BF42" i="3" s="1"/>
  <c r="BE54" i="3"/>
  <c r="BF54" i="3" s="1"/>
  <c r="BE21" i="3"/>
  <c r="BF21" i="3" s="1"/>
  <c r="BE26" i="3"/>
  <c r="BF26" i="3" s="1"/>
  <c r="BE28" i="3"/>
  <c r="BF28" i="3" s="1"/>
  <c r="BE30" i="3"/>
  <c r="BF30" i="3" s="1"/>
  <c r="BE34" i="3"/>
  <c r="BF34" i="3" s="1"/>
  <c r="BE38" i="3"/>
  <c r="BF38" i="3" s="1"/>
  <c r="BE8" i="3"/>
  <c r="BF8" i="3" s="1"/>
  <c r="BE24" i="3"/>
  <c r="BF24" i="3" s="1"/>
  <c r="BE44" i="3"/>
  <c r="BF44" i="3" s="1"/>
  <c r="BE56" i="3"/>
  <c r="BF56" i="3" s="1"/>
  <c r="CX103" i="3" l="1"/>
  <c r="CW103" i="3"/>
  <c r="BA124" i="3"/>
  <c r="AO5" i="3"/>
  <c r="AO123" i="3" s="1"/>
  <c r="BN5" i="3"/>
  <c r="BN123" i="3" s="1"/>
  <c r="BR5" i="3" l="1"/>
  <c r="BR123" i="3" s="1"/>
  <c r="CA5" i="3"/>
  <c r="BQ5" i="3"/>
  <c r="BQ123" i="3" s="1"/>
  <c r="AP5" i="3"/>
  <c r="AP123" i="3" s="1"/>
  <c r="BK125" i="3"/>
  <c r="BN125" i="3"/>
  <c r="BR124" i="3" l="1"/>
  <c r="CD5" i="3"/>
  <c r="CD123" i="3" s="1"/>
  <c r="AQ5" i="3"/>
  <c r="AQ123" i="3" s="1"/>
  <c r="CQ5" i="3" l="1"/>
  <c r="CT5" i="3"/>
  <c r="AX5" i="3"/>
  <c r="AX123" i="3" s="1"/>
  <c r="AR5" i="3"/>
  <c r="AR123" i="3" s="1"/>
  <c r="CG5" i="3"/>
  <c r="CG123" i="3" s="1"/>
  <c r="CH5" i="3"/>
  <c r="CH123" i="3" s="1"/>
  <c r="AQ124" i="3"/>
  <c r="CA125" i="3"/>
  <c r="CT125" i="3" l="1"/>
  <c r="CW5" i="3"/>
  <c r="CX5" i="3"/>
  <c r="BE5" i="3"/>
  <c r="BE123" i="3" s="1"/>
  <c r="CH124" i="3"/>
  <c r="AR124" i="3"/>
  <c r="CX124" i="3" l="1"/>
  <c r="BE124" i="3"/>
  <c r="BF5" i="3"/>
  <c r="BF123" i="3" s="1"/>
  <c r="AX125" i="3"/>
  <c r="BH14" i="3" l="1"/>
  <c r="BO14" i="3" s="1"/>
  <c r="BV14" i="3" s="1"/>
  <c r="BW14" i="3" s="1"/>
  <c r="BH20" i="3"/>
  <c r="BH53" i="3"/>
  <c r="BH25" i="3"/>
  <c r="BH96" i="3"/>
  <c r="BI96" i="3" s="1"/>
  <c r="BH93" i="3"/>
  <c r="BO93" i="3" s="1"/>
  <c r="BV93" i="3" s="1"/>
  <c r="BW93" i="3" s="1"/>
  <c r="BH58" i="3"/>
  <c r="BH94" i="3"/>
  <c r="BH88" i="3"/>
  <c r="BH49" i="3"/>
  <c r="BH73" i="3"/>
  <c r="BH92" i="3"/>
  <c r="BI92" i="3" s="1"/>
  <c r="BH15" i="3"/>
  <c r="BI15" i="3" s="1"/>
  <c r="BH102" i="3"/>
  <c r="BH46" i="3"/>
  <c r="BO46" i="3" s="1"/>
  <c r="BV46" i="3" s="1"/>
  <c r="BW46" i="3" s="1"/>
  <c r="BH71" i="3"/>
  <c r="BI71" i="3" s="1"/>
  <c r="BH16" i="3"/>
  <c r="BH12" i="3"/>
  <c r="BH83" i="3"/>
  <c r="BI83" i="3" s="1"/>
  <c r="BH44" i="3"/>
  <c r="BH76" i="3"/>
  <c r="BO76" i="3" s="1"/>
  <c r="BH40" i="3"/>
  <c r="BO40" i="3" s="1"/>
  <c r="BV40" i="3" s="1"/>
  <c r="BW40" i="3" s="1"/>
  <c r="BX40" i="3" s="1"/>
  <c r="BH57" i="3"/>
  <c r="BH17" i="3"/>
  <c r="BH47" i="3"/>
  <c r="BI47" i="3" s="1"/>
  <c r="BH19" i="3"/>
  <c r="BI19" i="3" s="1"/>
  <c r="BH101" i="3"/>
  <c r="BH23" i="3"/>
  <c r="BI23" i="3" s="1"/>
  <c r="BH65" i="3"/>
  <c r="BI65" i="3" s="1"/>
  <c r="BH70" i="3"/>
  <c r="BH97" i="3"/>
  <c r="BI97" i="3" s="1"/>
  <c r="BH56" i="3"/>
  <c r="BI56" i="3" s="1"/>
  <c r="BH72" i="3"/>
  <c r="BI72" i="3" s="1"/>
  <c r="BH95" i="3"/>
  <c r="BH22" i="3"/>
  <c r="BH79" i="3"/>
  <c r="BH77" i="3"/>
  <c r="BI77" i="3" s="1"/>
  <c r="BH30" i="3"/>
  <c r="BH91" i="3"/>
  <c r="BI91" i="3" s="1"/>
  <c r="BH90" i="3"/>
  <c r="BH89" i="3"/>
  <c r="BH103" i="3"/>
  <c r="BI103" i="3" s="1"/>
  <c r="BH85" i="3"/>
  <c r="BI85" i="3" s="1"/>
  <c r="BH64" i="3"/>
  <c r="BH18" i="3"/>
  <c r="BH48" i="3"/>
  <c r="BH21" i="3"/>
  <c r="BO21" i="3" s="1"/>
  <c r="BH43" i="3"/>
  <c r="BI43" i="3" s="1"/>
  <c r="BH9" i="3"/>
  <c r="BH29" i="3"/>
  <c r="BH7" i="3"/>
  <c r="BI7" i="3" s="1"/>
  <c r="BH51" i="3"/>
  <c r="BI51" i="3" s="1"/>
  <c r="BH75" i="3"/>
  <c r="BI75" i="3" s="1"/>
  <c r="BH26" i="3"/>
  <c r="BH60" i="3"/>
  <c r="BI60" i="3" s="1"/>
  <c r="BH63" i="3"/>
  <c r="BH11" i="3"/>
  <c r="BH54" i="3"/>
  <c r="BI54" i="3" s="1"/>
  <c r="BH41" i="3"/>
  <c r="BH27" i="3"/>
  <c r="BH82" i="3"/>
  <c r="BH33" i="3"/>
  <c r="BH87" i="3"/>
  <c r="BO87" i="3" s="1"/>
  <c r="BV87" i="3" s="1"/>
  <c r="BW87" i="3" s="1"/>
  <c r="BX87" i="3" s="1"/>
  <c r="BH98" i="3"/>
  <c r="BI98" i="3" s="1"/>
  <c r="BH37" i="3"/>
  <c r="BI37" i="3" s="1"/>
  <c r="BH74" i="3"/>
  <c r="BH50" i="3"/>
  <c r="BI50" i="3" s="1"/>
  <c r="BH86" i="3"/>
  <c r="BH28" i="3"/>
  <c r="BH38" i="3"/>
  <c r="BH81" i="3"/>
  <c r="BH99" i="3"/>
  <c r="BH78" i="3"/>
  <c r="BO78" i="3" s="1"/>
  <c r="BV78" i="3" s="1"/>
  <c r="BW78" i="3" s="1"/>
  <c r="BH68" i="3"/>
  <c r="BH34" i="3"/>
  <c r="BI34" i="3" s="1"/>
  <c r="BH24" i="3"/>
  <c r="BH31" i="3"/>
  <c r="BI31" i="3" s="1"/>
  <c r="BH59" i="3"/>
  <c r="BH39" i="3"/>
  <c r="BI39" i="3" s="1"/>
  <c r="BH35" i="3"/>
  <c r="BI35" i="3" s="1"/>
  <c r="BH69" i="3"/>
  <c r="BI69" i="3" s="1"/>
  <c r="BH42" i="3"/>
  <c r="BI42" i="3" s="1"/>
  <c r="BH80" i="3"/>
  <c r="BH61" i="3"/>
  <c r="BH6" i="3"/>
  <c r="BH13" i="3"/>
  <c r="BH52" i="3"/>
  <c r="BI52" i="3" s="1"/>
  <c r="BH36" i="3"/>
  <c r="BH100" i="3"/>
  <c r="BH55" i="3"/>
  <c r="BI55" i="3" s="1"/>
  <c r="BH67" i="3"/>
  <c r="BI67" i="3" s="1"/>
  <c r="BH84" i="3"/>
  <c r="BH66" i="3"/>
  <c r="BH10" i="3"/>
  <c r="BI10" i="3" s="1"/>
  <c r="BH62" i="3"/>
  <c r="BI62" i="3" s="1"/>
  <c r="BH8" i="3"/>
  <c r="BH45" i="3"/>
  <c r="BI45" i="3" s="1"/>
  <c r="BH5" i="3"/>
  <c r="BH32" i="3"/>
  <c r="BI32" i="3" s="1"/>
  <c r="BH123" i="3" l="1"/>
  <c r="BO19" i="3"/>
  <c r="BV19" i="3" s="1"/>
  <c r="BW19" i="3" s="1"/>
  <c r="BX19" i="3" s="1"/>
  <c r="BO47" i="3"/>
  <c r="BV47" i="3" s="1"/>
  <c r="BW47" i="3" s="1"/>
  <c r="BX47" i="3" s="1"/>
  <c r="BI21" i="3"/>
  <c r="BO37" i="3"/>
  <c r="BV37" i="3" s="1"/>
  <c r="BW37" i="3" s="1"/>
  <c r="BX37" i="3" s="1"/>
  <c r="BO75" i="3"/>
  <c r="BO15" i="3"/>
  <c r="BV15" i="3" s="1"/>
  <c r="BW15" i="3" s="1"/>
  <c r="BX15" i="3" s="1"/>
  <c r="BI82" i="3"/>
  <c r="BO82" i="3"/>
  <c r="BV82" i="3" s="1"/>
  <c r="BW82" i="3" s="1"/>
  <c r="BX82" i="3" s="1"/>
  <c r="BI86" i="3"/>
  <c r="BO86" i="3"/>
  <c r="BV86" i="3" s="1"/>
  <c r="BW86" i="3" s="1"/>
  <c r="BX86" i="3" s="1"/>
  <c r="BO95" i="3"/>
  <c r="BI95" i="3"/>
  <c r="BI57" i="3"/>
  <c r="BO57" i="3"/>
  <c r="BV57" i="3" s="1"/>
  <c r="BW57" i="3" s="1"/>
  <c r="BO45" i="3"/>
  <c r="BV45" i="3" s="1"/>
  <c r="BW45" i="3" s="1"/>
  <c r="BX45" i="3" s="1"/>
  <c r="BO97" i="3"/>
  <c r="BV97" i="3" s="1"/>
  <c r="BW97" i="3" s="1"/>
  <c r="BX97" i="3" s="1"/>
  <c r="BO32" i="3"/>
  <c r="BV32" i="3" s="1"/>
  <c r="BW32" i="3" s="1"/>
  <c r="BX32" i="3" s="1"/>
  <c r="BO52" i="3"/>
  <c r="BV52" i="3" s="1"/>
  <c r="BW52" i="3" s="1"/>
  <c r="BX52" i="3" s="1"/>
  <c r="BO67" i="3"/>
  <c r="BV67" i="3" s="1"/>
  <c r="BW67" i="3" s="1"/>
  <c r="BO42" i="3"/>
  <c r="BV42" i="3" s="1"/>
  <c r="BW42" i="3" s="1"/>
  <c r="BX42" i="3" s="1"/>
  <c r="BO39" i="3"/>
  <c r="BV39" i="3" s="1"/>
  <c r="BW39" i="3" s="1"/>
  <c r="BX39" i="3" s="1"/>
  <c r="BO103" i="3"/>
  <c r="BO72" i="3"/>
  <c r="BV72" i="3" s="1"/>
  <c r="BW72" i="3" s="1"/>
  <c r="BO71" i="3"/>
  <c r="BV71" i="3" s="1"/>
  <c r="BW71" i="3" s="1"/>
  <c r="BX71" i="3" s="1"/>
  <c r="BY87" i="3"/>
  <c r="CE87" i="3"/>
  <c r="BV21" i="3"/>
  <c r="BW21" i="3" s="1"/>
  <c r="BX21" i="3" s="1"/>
  <c r="BY40" i="3"/>
  <c r="CE40" i="3"/>
  <c r="BV76" i="3"/>
  <c r="BW76" i="3" s="1"/>
  <c r="BX76" i="3" s="1"/>
  <c r="BI5" i="3"/>
  <c r="BI84" i="3"/>
  <c r="BO84" i="3"/>
  <c r="BI36" i="3"/>
  <c r="BO36" i="3"/>
  <c r="BI13" i="3"/>
  <c r="BO13" i="3"/>
  <c r="BI80" i="3"/>
  <c r="BO80" i="3"/>
  <c r="BI59" i="3"/>
  <c r="BO59" i="3"/>
  <c r="BI81" i="3"/>
  <c r="BO81" i="3"/>
  <c r="BI38" i="3"/>
  <c r="BO38" i="3"/>
  <c r="BI74" i="3"/>
  <c r="BO74" i="3"/>
  <c r="BI33" i="3"/>
  <c r="BO33" i="3"/>
  <c r="BI41" i="3"/>
  <c r="BO41" i="3"/>
  <c r="BI11" i="3"/>
  <c r="BO11" i="3"/>
  <c r="BI63" i="3"/>
  <c r="BO63" i="3"/>
  <c r="BI29" i="3"/>
  <c r="BO29" i="3"/>
  <c r="BI48" i="3"/>
  <c r="BO48" i="3"/>
  <c r="BO89" i="3"/>
  <c r="BI89" i="3"/>
  <c r="BI90" i="3"/>
  <c r="BO90" i="3"/>
  <c r="BO43" i="3"/>
  <c r="BI22" i="3"/>
  <c r="BO22" i="3"/>
  <c r="BI70" i="3"/>
  <c r="BO70" i="3"/>
  <c r="BI101" i="3"/>
  <c r="BO101" i="3"/>
  <c r="BO5" i="3"/>
  <c r="BI17" i="3"/>
  <c r="BO17" i="3"/>
  <c r="BI44" i="3"/>
  <c r="BO44" i="3"/>
  <c r="BI16" i="3"/>
  <c r="BO16" i="3"/>
  <c r="BO60" i="3"/>
  <c r="BI88" i="3"/>
  <c r="BO88" i="3"/>
  <c r="BO83" i="3"/>
  <c r="BI94" i="3"/>
  <c r="BO94" i="3"/>
  <c r="BI58" i="3"/>
  <c r="BO58" i="3"/>
  <c r="BI76" i="3"/>
  <c r="BV75" i="3"/>
  <c r="BW75" i="3" s="1"/>
  <c r="BX75" i="3" s="1"/>
  <c r="BI53" i="3"/>
  <c r="BO53" i="3"/>
  <c r="BI20" i="3"/>
  <c r="BO20" i="3"/>
  <c r="BI93" i="3"/>
  <c r="BO96" i="3"/>
  <c r="BX93" i="3"/>
  <c r="BI8" i="3"/>
  <c r="BO8" i="3"/>
  <c r="BO62" i="3"/>
  <c r="BO10" i="3"/>
  <c r="BI66" i="3"/>
  <c r="BO66" i="3"/>
  <c r="BO55" i="3"/>
  <c r="BO100" i="3"/>
  <c r="BI100" i="3"/>
  <c r="BI6" i="3"/>
  <c r="BO6" i="3"/>
  <c r="BI61" i="3"/>
  <c r="BO61" i="3"/>
  <c r="BO35" i="3"/>
  <c r="BO31" i="3"/>
  <c r="BI24" i="3"/>
  <c r="BO24" i="3"/>
  <c r="BI68" i="3"/>
  <c r="BO68" i="3"/>
  <c r="BI99" i="3"/>
  <c r="BO99" i="3"/>
  <c r="BI28" i="3"/>
  <c r="BO28" i="3"/>
  <c r="BO50" i="3"/>
  <c r="BO34" i="3"/>
  <c r="BO69" i="3"/>
  <c r="BI27" i="3"/>
  <c r="BO27" i="3"/>
  <c r="BI26" i="3"/>
  <c r="BO26" i="3"/>
  <c r="BI9" i="3"/>
  <c r="BO9" i="3"/>
  <c r="BI18" i="3"/>
  <c r="BO18" i="3"/>
  <c r="BI64" i="3"/>
  <c r="BO64" i="3"/>
  <c r="BO91" i="3"/>
  <c r="BI30" i="3"/>
  <c r="BO30" i="3"/>
  <c r="BX78" i="3"/>
  <c r="BO79" i="3"/>
  <c r="BI79" i="3"/>
  <c r="BO54" i="3"/>
  <c r="BO56" i="3"/>
  <c r="BO77" i="3"/>
  <c r="BO51" i="3"/>
  <c r="BO23" i="3"/>
  <c r="BI12" i="3"/>
  <c r="BO12" i="3"/>
  <c r="BO65" i="3"/>
  <c r="BO85" i="3"/>
  <c r="BX46" i="3"/>
  <c r="BI102" i="3"/>
  <c r="BO102" i="3"/>
  <c r="BI87" i="3"/>
  <c r="BO92" i="3"/>
  <c r="BI73" i="3"/>
  <c r="BO73" i="3"/>
  <c r="BO49" i="3"/>
  <c r="BI49" i="3"/>
  <c r="BO7" i="3"/>
  <c r="BI78" i="3"/>
  <c r="BO98" i="3"/>
  <c r="BI40" i="3"/>
  <c r="BI46" i="3"/>
  <c r="BV103" i="3"/>
  <c r="BW103" i="3" s="1"/>
  <c r="BI25" i="3"/>
  <c r="BO25" i="3"/>
  <c r="BX14" i="3"/>
  <c r="BI14" i="3"/>
  <c r="BO123" i="3" l="1"/>
  <c r="BI123" i="3"/>
  <c r="BI124" i="3" s="1"/>
  <c r="BX103" i="3"/>
  <c r="BY103" i="3" s="1"/>
  <c r="BX72" i="3"/>
  <c r="BY72" i="3" s="1"/>
  <c r="BX67" i="3"/>
  <c r="CE67" i="3" s="1"/>
  <c r="BX57" i="3"/>
  <c r="BY57" i="3" s="1"/>
  <c r="BV95" i="3"/>
  <c r="BW95" i="3" s="1"/>
  <c r="BX95" i="3" s="1"/>
  <c r="BY45" i="3"/>
  <c r="CE45" i="3"/>
  <c r="BY86" i="3"/>
  <c r="CE86" i="3"/>
  <c r="BY75" i="3"/>
  <c r="CE75" i="3"/>
  <c r="BY47" i="3"/>
  <c r="CE47" i="3"/>
  <c r="CE37" i="3"/>
  <c r="BY37" i="3"/>
  <c r="CE103" i="3"/>
  <c r="CL103" i="3" s="1"/>
  <c r="BY97" i="3"/>
  <c r="CE97" i="3"/>
  <c r="BY15" i="3"/>
  <c r="CE15" i="3"/>
  <c r="BY42" i="3"/>
  <c r="CE42" i="3"/>
  <c r="BY82" i="3"/>
  <c r="CE82" i="3"/>
  <c r="BY39" i="3"/>
  <c r="CE39" i="3"/>
  <c r="BY76" i="3"/>
  <c r="CE76" i="3"/>
  <c r="BV25" i="3"/>
  <c r="BW25" i="3" s="1"/>
  <c r="BX25" i="3" s="1"/>
  <c r="BV98" i="3"/>
  <c r="BW98" i="3" s="1"/>
  <c r="BX98" i="3" s="1"/>
  <c r="BV7" i="3"/>
  <c r="BW7" i="3" s="1"/>
  <c r="BX7" i="3" s="1"/>
  <c r="BV49" i="3"/>
  <c r="BW49" i="3" s="1"/>
  <c r="BX49" i="3" s="1"/>
  <c r="BV85" i="3"/>
  <c r="BW85" i="3" s="1"/>
  <c r="BX85" i="3" s="1"/>
  <c r="BV12" i="3"/>
  <c r="BW12" i="3" s="1"/>
  <c r="BX12" i="3" s="1"/>
  <c r="BV23" i="3"/>
  <c r="BW23" i="3" s="1"/>
  <c r="BX23" i="3" s="1"/>
  <c r="BV77" i="3"/>
  <c r="BW77" i="3" s="1"/>
  <c r="BX77" i="3" s="1"/>
  <c r="BV54" i="3"/>
  <c r="BW54" i="3" s="1"/>
  <c r="BX54" i="3" s="1"/>
  <c r="BV79" i="3"/>
  <c r="BW79" i="3" s="1"/>
  <c r="BX79" i="3" s="1"/>
  <c r="BV30" i="3"/>
  <c r="BW30" i="3" s="1"/>
  <c r="BX30" i="3" s="1"/>
  <c r="BV91" i="3"/>
  <c r="BW91" i="3" s="1"/>
  <c r="BX91" i="3" s="1"/>
  <c r="BV34" i="3"/>
  <c r="BW34" i="3" s="1"/>
  <c r="BX34" i="3" s="1"/>
  <c r="BV28" i="3"/>
  <c r="BW28" i="3" s="1"/>
  <c r="BX28" i="3" s="1"/>
  <c r="BV99" i="3"/>
  <c r="BW99" i="3" s="1"/>
  <c r="BX99" i="3" s="1"/>
  <c r="BV68" i="3"/>
  <c r="BW68" i="3" s="1"/>
  <c r="BX68" i="3" s="1"/>
  <c r="BV24" i="3"/>
  <c r="BW24" i="3" s="1"/>
  <c r="BX24" i="3" s="1"/>
  <c r="BV31" i="3"/>
  <c r="BW31" i="3" s="1"/>
  <c r="BX31" i="3" s="1"/>
  <c r="BV61" i="3"/>
  <c r="BW61" i="3" s="1"/>
  <c r="BX61" i="3" s="1"/>
  <c r="BV6" i="3"/>
  <c r="BW6" i="3" s="1"/>
  <c r="BX6" i="3" s="1"/>
  <c r="BV55" i="3"/>
  <c r="BW55" i="3" s="1"/>
  <c r="BX55" i="3" s="1"/>
  <c r="BV62" i="3"/>
  <c r="BW62" i="3" s="1"/>
  <c r="BX62" i="3" s="1"/>
  <c r="BV96" i="3"/>
  <c r="BW96" i="3" s="1"/>
  <c r="BX96" i="3" s="1"/>
  <c r="BV20" i="3"/>
  <c r="BW20" i="3" s="1"/>
  <c r="BX20" i="3" s="1"/>
  <c r="BV53" i="3"/>
  <c r="BW53" i="3" s="1"/>
  <c r="BX53" i="3" s="1"/>
  <c r="BV58" i="3"/>
  <c r="BW58" i="3" s="1"/>
  <c r="BX58" i="3" s="1"/>
  <c r="BV94" i="3"/>
  <c r="BW94" i="3" s="1"/>
  <c r="BX94" i="3" s="1"/>
  <c r="BV83" i="3"/>
  <c r="BW83" i="3" s="1"/>
  <c r="BX83" i="3" s="1"/>
  <c r="BY71" i="3"/>
  <c r="CE71" i="3"/>
  <c r="BV60" i="3"/>
  <c r="BW60" i="3" s="1"/>
  <c r="BX60" i="3" s="1"/>
  <c r="CE19" i="3"/>
  <c r="BY19" i="3"/>
  <c r="BV5" i="3"/>
  <c r="BV70" i="3"/>
  <c r="BW70" i="3" s="1"/>
  <c r="BX70" i="3" s="1"/>
  <c r="BV22" i="3"/>
  <c r="BW22" i="3" s="1"/>
  <c r="BX22" i="3" s="1"/>
  <c r="BV43" i="3"/>
  <c r="BW43" i="3" s="1"/>
  <c r="BX43" i="3" s="1"/>
  <c r="BV89" i="3"/>
  <c r="BW89" i="3" s="1"/>
  <c r="BX89" i="3" s="1"/>
  <c r="BV48" i="3"/>
  <c r="BW48" i="3" s="1"/>
  <c r="BX48" i="3" s="1"/>
  <c r="BV29" i="3"/>
  <c r="BW29" i="3" s="1"/>
  <c r="BX29" i="3" s="1"/>
  <c r="BV80" i="3"/>
  <c r="BW80" i="3" s="1"/>
  <c r="BX80" i="3" s="1"/>
  <c r="BV13" i="3"/>
  <c r="BW13" i="3" s="1"/>
  <c r="BX13" i="3" s="1"/>
  <c r="BY52" i="3"/>
  <c r="CE52" i="3"/>
  <c r="BV36" i="3"/>
  <c r="BW36" i="3" s="1"/>
  <c r="BX36" i="3" s="1"/>
  <c r="BV84" i="3"/>
  <c r="BW84" i="3" s="1"/>
  <c r="BX84" i="3" s="1"/>
  <c r="BY32" i="3"/>
  <c r="CE32" i="3"/>
  <c r="CL40" i="3"/>
  <c r="CN40" i="3"/>
  <c r="BY21" i="3"/>
  <c r="CE21" i="3"/>
  <c r="CL87" i="3"/>
  <c r="CN87" i="3"/>
  <c r="CE14" i="3"/>
  <c r="BY14" i="3"/>
  <c r="BV73" i="3"/>
  <c r="BW73" i="3" s="1"/>
  <c r="BX73" i="3" s="1"/>
  <c r="BV92" i="3"/>
  <c r="BW92" i="3" s="1"/>
  <c r="BX92" i="3" s="1"/>
  <c r="BV102" i="3"/>
  <c r="BW102" i="3" s="1"/>
  <c r="BX102" i="3" s="1"/>
  <c r="BY46" i="3"/>
  <c r="CE46" i="3"/>
  <c r="BV65" i="3"/>
  <c r="BW65" i="3" s="1"/>
  <c r="BX65" i="3" s="1"/>
  <c r="BV51" i="3"/>
  <c r="BW51" i="3" s="1"/>
  <c r="BX51" i="3" s="1"/>
  <c r="BV56" i="3"/>
  <c r="BW56" i="3" s="1"/>
  <c r="BX56" i="3" s="1"/>
  <c r="CE78" i="3"/>
  <c r="BY78" i="3"/>
  <c r="BV64" i="3"/>
  <c r="BW64" i="3" s="1"/>
  <c r="BX64" i="3" s="1"/>
  <c r="BV18" i="3"/>
  <c r="BW18" i="3" s="1"/>
  <c r="BX18" i="3" s="1"/>
  <c r="BV9" i="3"/>
  <c r="BW9" i="3" s="1"/>
  <c r="BX9" i="3" s="1"/>
  <c r="BV26" i="3"/>
  <c r="BW26" i="3" s="1"/>
  <c r="BX26" i="3" s="1"/>
  <c r="BV27" i="3"/>
  <c r="BW27" i="3" s="1"/>
  <c r="BX27" i="3" s="1"/>
  <c r="BV69" i="3"/>
  <c r="BW69" i="3" s="1"/>
  <c r="BX69" i="3" s="1"/>
  <c r="BV50" i="3"/>
  <c r="BW50" i="3" s="1"/>
  <c r="BX50" i="3" s="1"/>
  <c r="BV35" i="3"/>
  <c r="BW35" i="3" s="1"/>
  <c r="BX35" i="3" s="1"/>
  <c r="BV100" i="3"/>
  <c r="BW100" i="3" s="1"/>
  <c r="BX100" i="3" s="1"/>
  <c r="BV66" i="3"/>
  <c r="BW66" i="3" s="1"/>
  <c r="BX66" i="3" s="1"/>
  <c r="BV10" i="3"/>
  <c r="BW10" i="3" s="1"/>
  <c r="BX10" i="3" s="1"/>
  <c r="BV8" i="3"/>
  <c r="BW8" i="3" s="1"/>
  <c r="BX8" i="3" s="1"/>
  <c r="BY93" i="3"/>
  <c r="CE93" i="3"/>
  <c r="CE57" i="3"/>
  <c r="BV88" i="3"/>
  <c r="BW88" i="3" s="1"/>
  <c r="BX88" i="3" s="1"/>
  <c r="BV16" i="3"/>
  <c r="BW16" i="3" s="1"/>
  <c r="BX16" i="3" s="1"/>
  <c r="BV44" i="3"/>
  <c r="BW44" i="3" s="1"/>
  <c r="BX44" i="3" s="1"/>
  <c r="BV17" i="3"/>
  <c r="BW17" i="3" s="1"/>
  <c r="BX17" i="3" s="1"/>
  <c r="BV101" i="3"/>
  <c r="BW101" i="3" s="1"/>
  <c r="BX101" i="3" s="1"/>
  <c r="BV90" i="3"/>
  <c r="BW90" i="3" s="1"/>
  <c r="BX90" i="3" s="1"/>
  <c r="BV63" i="3"/>
  <c r="BW63" i="3" s="1"/>
  <c r="BX63" i="3" s="1"/>
  <c r="BV11" i="3"/>
  <c r="BW11" i="3" s="1"/>
  <c r="BX11" i="3" s="1"/>
  <c r="BV41" i="3"/>
  <c r="BW41" i="3" s="1"/>
  <c r="BX41" i="3" s="1"/>
  <c r="BV33" i="3"/>
  <c r="BW33" i="3" s="1"/>
  <c r="BX33" i="3" s="1"/>
  <c r="BV74" i="3"/>
  <c r="BW74" i="3" s="1"/>
  <c r="BX74" i="3" s="1"/>
  <c r="BV38" i="3"/>
  <c r="BW38" i="3" s="1"/>
  <c r="BX38" i="3" s="1"/>
  <c r="BV81" i="3"/>
  <c r="BW81" i="3" s="1"/>
  <c r="BX81" i="3" s="1"/>
  <c r="BV59" i="3"/>
  <c r="BW59" i="3" s="1"/>
  <c r="BX59" i="3" s="1"/>
  <c r="BH124" i="3"/>
  <c r="BV123" i="3" l="1"/>
  <c r="BV124" i="3" s="1"/>
  <c r="BY67" i="3"/>
  <c r="CE72" i="3"/>
  <c r="CN72" i="3" s="1"/>
  <c r="CE95" i="3"/>
  <c r="BY95" i="3"/>
  <c r="BY59" i="3"/>
  <c r="CE59" i="3"/>
  <c r="BY56" i="3"/>
  <c r="CE56" i="3"/>
  <c r="BY84" i="3"/>
  <c r="CE84" i="3"/>
  <c r="BY13" i="3"/>
  <c r="CE13" i="3"/>
  <c r="BY29" i="3"/>
  <c r="CE29" i="3"/>
  <c r="CE89" i="3"/>
  <c r="BY89" i="3"/>
  <c r="BY70" i="3"/>
  <c r="CE70" i="3"/>
  <c r="BY53" i="3"/>
  <c r="CE53" i="3"/>
  <c r="BY61" i="3"/>
  <c r="CE61" i="3"/>
  <c r="BY68" i="3"/>
  <c r="CE68" i="3"/>
  <c r="BY33" i="3"/>
  <c r="CE33" i="3"/>
  <c r="CE36" i="3"/>
  <c r="BY36" i="3"/>
  <c r="BY80" i="3"/>
  <c r="CE80" i="3"/>
  <c r="BY48" i="3"/>
  <c r="CE48" i="3"/>
  <c r="BY43" i="3"/>
  <c r="CE43" i="3"/>
  <c r="BY60" i="3"/>
  <c r="CE60" i="3"/>
  <c r="BY55" i="3"/>
  <c r="CE55" i="3"/>
  <c r="BY31" i="3"/>
  <c r="CE31" i="3"/>
  <c r="BY23" i="3"/>
  <c r="CE23" i="3"/>
  <c r="CE81" i="3"/>
  <c r="BY81" i="3"/>
  <c r="BY38" i="3"/>
  <c r="CE38" i="3"/>
  <c r="BY74" i="3"/>
  <c r="CE74" i="3"/>
  <c r="CE41" i="3"/>
  <c r="BY41" i="3"/>
  <c r="CE11" i="3"/>
  <c r="CN11" i="3" s="1"/>
  <c r="BY11" i="3"/>
  <c r="CE63" i="3"/>
  <c r="BY63" i="3"/>
  <c r="BY90" i="3"/>
  <c r="CE90" i="3"/>
  <c r="BY101" i="3"/>
  <c r="CE101" i="3"/>
  <c r="BY17" i="3"/>
  <c r="CE17" i="3"/>
  <c r="BY44" i="3"/>
  <c r="CE44" i="3"/>
  <c r="BY16" i="3"/>
  <c r="CE16" i="3"/>
  <c r="BY88" i="3"/>
  <c r="CE88" i="3"/>
  <c r="CN57" i="3"/>
  <c r="CL57" i="3"/>
  <c r="CN93" i="3"/>
  <c r="CL93" i="3"/>
  <c r="CE8" i="3"/>
  <c r="CN8" i="3" s="1"/>
  <c r="BY8" i="3"/>
  <c r="BY10" i="3"/>
  <c r="CE10" i="3"/>
  <c r="CN10" i="3" s="1"/>
  <c r="BY66" i="3"/>
  <c r="CE66" i="3"/>
  <c r="BY100" i="3"/>
  <c r="CE100" i="3"/>
  <c r="BY35" i="3"/>
  <c r="CE35" i="3"/>
  <c r="BY50" i="3"/>
  <c r="CE50" i="3"/>
  <c r="BY69" i="3"/>
  <c r="CE69" i="3"/>
  <c r="BY27" i="3"/>
  <c r="CE27" i="3"/>
  <c r="BY26" i="3"/>
  <c r="CE26" i="3"/>
  <c r="BY9" i="3"/>
  <c r="CE9" i="3"/>
  <c r="CN9" i="3" s="1"/>
  <c r="BY18" i="3"/>
  <c r="CE18" i="3"/>
  <c r="BY64" i="3"/>
  <c r="CE64" i="3"/>
  <c r="BY51" i="3"/>
  <c r="CE51" i="3"/>
  <c r="BY65" i="3"/>
  <c r="CE65" i="3"/>
  <c r="CN46" i="3"/>
  <c r="CL46" i="3"/>
  <c r="CE102" i="3"/>
  <c r="BY102" i="3"/>
  <c r="BY92" i="3"/>
  <c r="CE92" i="3"/>
  <c r="BY73" i="3"/>
  <c r="CE73" i="3"/>
  <c r="CO87" i="3"/>
  <c r="CU87" i="3"/>
  <c r="CL21" i="3"/>
  <c r="CN21" i="3"/>
  <c r="CO40" i="3"/>
  <c r="CU40" i="3"/>
  <c r="CN32" i="3"/>
  <c r="CL32" i="3"/>
  <c r="BY22" i="3"/>
  <c r="CE22" i="3"/>
  <c r="BO125" i="3"/>
  <c r="CL71" i="3"/>
  <c r="CN71" i="3"/>
  <c r="BY83" i="3"/>
  <c r="CE83" i="3"/>
  <c r="BY94" i="3"/>
  <c r="CE94" i="3"/>
  <c r="BY58" i="3"/>
  <c r="CE58" i="3"/>
  <c r="BY20" i="3"/>
  <c r="CE20" i="3"/>
  <c r="CE96" i="3"/>
  <c r="BY96" i="3"/>
  <c r="BY62" i="3"/>
  <c r="CE62" i="3"/>
  <c r="BY6" i="3"/>
  <c r="CE6" i="3"/>
  <c r="BY24" i="3"/>
  <c r="CE24" i="3"/>
  <c r="BY99" i="3"/>
  <c r="CE99" i="3"/>
  <c r="CE28" i="3"/>
  <c r="BY28" i="3"/>
  <c r="BY34" i="3"/>
  <c r="CE34" i="3"/>
  <c r="BY91" i="3"/>
  <c r="CE91" i="3"/>
  <c r="BY30" i="3"/>
  <c r="CE30" i="3"/>
  <c r="BY79" i="3"/>
  <c r="CE79" i="3"/>
  <c r="BY54" i="3"/>
  <c r="CE54" i="3"/>
  <c r="BY77" i="3"/>
  <c r="CE77" i="3"/>
  <c r="BY12" i="3"/>
  <c r="CE12" i="3"/>
  <c r="BY85" i="3"/>
  <c r="CE85" i="3"/>
  <c r="BY49" i="3"/>
  <c r="CE49" i="3"/>
  <c r="BY7" i="3"/>
  <c r="CE7" i="3"/>
  <c r="CN7" i="3" s="1"/>
  <c r="BY98" i="3"/>
  <c r="CE98" i="3"/>
  <c r="BY25" i="3"/>
  <c r="CE25" i="3"/>
  <c r="CN76" i="3"/>
  <c r="CL76" i="3"/>
  <c r="CL39" i="3"/>
  <c r="CN39" i="3"/>
  <c r="CN82" i="3"/>
  <c r="CL82" i="3"/>
  <c r="CN42" i="3"/>
  <c r="CL42" i="3"/>
  <c r="CL15" i="3"/>
  <c r="CN15" i="3"/>
  <c r="CL97" i="3"/>
  <c r="CN97" i="3"/>
  <c r="CN103" i="3"/>
  <c r="CO103" i="3" s="1"/>
  <c r="CN47" i="3"/>
  <c r="CL47" i="3"/>
  <c r="CN75" i="3"/>
  <c r="CL75" i="3"/>
  <c r="CN86" i="3"/>
  <c r="CL86" i="3"/>
  <c r="CL45" i="3"/>
  <c r="CN45" i="3"/>
  <c r="CN78" i="3"/>
  <c r="CL78" i="3"/>
  <c r="CN14" i="3"/>
  <c r="CL14" i="3"/>
  <c r="CN52" i="3"/>
  <c r="CL52" i="3"/>
  <c r="CN67" i="3"/>
  <c r="CL67" i="3"/>
  <c r="CL72" i="3"/>
  <c r="BW5" i="3"/>
  <c r="BW123" i="3" s="1"/>
  <c r="CN19" i="3"/>
  <c r="CL19" i="3"/>
  <c r="CN37" i="3"/>
  <c r="CL37" i="3"/>
  <c r="CL95" i="3" l="1"/>
  <c r="CN95" i="3"/>
  <c r="BX5" i="3"/>
  <c r="BX123" i="3" s="1"/>
  <c r="CO72" i="3"/>
  <c r="CU72" i="3"/>
  <c r="CU45" i="3"/>
  <c r="CO45" i="3"/>
  <c r="CU103" i="3"/>
  <c r="CU97" i="3"/>
  <c r="CO97" i="3"/>
  <c r="CO15" i="3"/>
  <c r="CU15" i="3"/>
  <c r="CO39" i="3"/>
  <c r="CU39" i="3"/>
  <c r="CN25" i="3"/>
  <c r="CL25" i="3"/>
  <c r="CL98" i="3"/>
  <c r="CN98" i="3"/>
  <c r="CL7" i="3"/>
  <c r="CL49" i="3"/>
  <c r="CN49" i="3"/>
  <c r="CN85" i="3"/>
  <c r="CL85" i="3"/>
  <c r="CN12" i="3"/>
  <c r="CL12" i="3"/>
  <c r="CN77" i="3"/>
  <c r="CL77" i="3"/>
  <c r="CN54" i="3"/>
  <c r="CL54" i="3"/>
  <c r="CN79" i="3"/>
  <c r="CL79" i="3"/>
  <c r="CN30" i="3"/>
  <c r="CL30" i="3"/>
  <c r="CN91" i="3"/>
  <c r="CL91" i="3"/>
  <c r="CN34" i="3"/>
  <c r="CL34" i="3"/>
  <c r="CL99" i="3"/>
  <c r="CN99" i="3"/>
  <c r="CL24" i="3"/>
  <c r="CN24" i="3"/>
  <c r="CN6" i="3"/>
  <c r="CL6" i="3"/>
  <c r="CN62" i="3"/>
  <c r="CL62" i="3"/>
  <c r="CL20" i="3"/>
  <c r="CN20" i="3"/>
  <c r="CN58" i="3"/>
  <c r="CL58" i="3"/>
  <c r="CN94" i="3"/>
  <c r="CL94" i="3"/>
  <c r="CL83" i="3"/>
  <c r="CN83" i="3"/>
  <c r="CO71" i="3"/>
  <c r="CU71" i="3"/>
  <c r="CN22" i="3"/>
  <c r="CL22" i="3"/>
  <c r="DB40" i="3"/>
  <c r="DD40" i="3"/>
  <c r="DE40" i="3" s="1"/>
  <c r="CO21" i="3"/>
  <c r="CU21" i="3"/>
  <c r="DB87" i="3"/>
  <c r="CN73" i="3"/>
  <c r="CL73" i="3"/>
  <c r="CL92" i="3"/>
  <c r="CN92" i="3"/>
  <c r="CN65" i="3"/>
  <c r="CL65" i="3"/>
  <c r="CN51" i="3"/>
  <c r="CL51" i="3"/>
  <c r="CN64" i="3"/>
  <c r="CL64" i="3"/>
  <c r="CN18" i="3"/>
  <c r="CL18" i="3"/>
  <c r="CL9" i="3"/>
  <c r="CN26" i="3"/>
  <c r="CL26" i="3"/>
  <c r="CN27" i="3"/>
  <c r="CL27" i="3"/>
  <c r="CL69" i="3"/>
  <c r="CN69" i="3"/>
  <c r="CN50" i="3"/>
  <c r="CL50" i="3"/>
  <c r="CL35" i="3"/>
  <c r="CN35" i="3"/>
  <c r="CN100" i="3"/>
  <c r="CO100" i="3" s="1"/>
  <c r="CL100" i="3"/>
  <c r="CN66" i="3"/>
  <c r="CL66" i="3"/>
  <c r="CL10" i="3"/>
  <c r="CN88" i="3"/>
  <c r="CL88" i="3"/>
  <c r="CN16" i="3"/>
  <c r="CL16" i="3"/>
  <c r="CN44" i="3"/>
  <c r="CL44" i="3"/>
  <c r="CN17" i="3"/>
  <c r="CL17" i="3"/>
  <c r="CN101" i="3"/>
  <c r="CO101" i="3" s="1"/>
  <c r="CL101" i="3"/>
  <c r="CN90" i="3"/>
  <c r="CL90" i="3"/>
  <c r="CN74" i="3"/>
  <c r="CL74" i="3"/>
  <c r="CN38" i="3"/>
  <c r="CL38" i="3"/>
  <c r="CN23" i="3"/>
  <c r="CL23" i="3"/>
  <c r="CL31" i="3"/>
  <c r="CN31" i="3"/>
  <c r="CN55" i="3"/>
  <c r="CL55" i="3"/>
  <c r="CN60" i="3"/>
  <c r="CL60" i="3"/>
  <c r="CL43" i="3"/>
  <c r="CN43" i="3"/>
  <c r="CN48" i="3"/>
  <c r="CL48" i="3"/>
  <c r="CN80" i="3"/>
  <c r="CL80" i="3"/>
  <c r="CN33" i="3"/>
  <c r="CL33" i="3"/>
  <c r="CN68" i="3"/>
  <c r="CL68" i="3"/>
  <c r="CN61" i="3"/>
  <c r="CL61" i="3"/>
  <c r="CL53" i="3"/>
  <c r="CN53" i="3"/>
  <c r="CN70" i="3"/>
  <c r="CL70" i="3"/>
  <c r="CN29" i="3"/>
  <c r="CL29" i="3"/>
  <c r="CN13" i="3"/>
  <c r="CL13" i="3"/>
  <c r="CN84" i="3"/>
  <c r="CL84" i="3"/>
  <c r="CN56" i="3"/>
  <c r="CL56" i="3"/>
  <c r="CN59" i="3"/>
  <c r="CL59" i="3"/>
  <c r="CO37" i="3"/>
  <c r="CU37" i="3"/>
  <c r="CO19" i="3"/>
  <c r="CU19" i="3"/>
  <c r="CO67" i="3"/>
  <c r="CU67" i="3"/>
  <c r="CO52" i="3"/>
  <c r="CU52" i="3"/>
  <c r="CO14" i="3"/>
  <c r="CU14" i="3"/>
  <c r="CO78" i="3"/>
  <c r="CU78" i="3"/>
  <c r="CO86" i="3"/>
  <c r="CU86" i="3"/>
  <c r="CO75" i="3"/>
  <c r="CU75" i="3"/>
  <c r="CO47" i="3"/>
  <c r="CU47" i="3"/>
  <c r="CO42" i="3"/>
  <c r="CU42" i="3"/>
  <c r="CO82" i="3"/>
  <c r="CU82" i="3"/>
  <c r="CO76" i="3"/>
  <c r="CU76" i="3"/>
  <c r="CN28" i="3"/>
  <c r="CL28" i="3"/>
  <c r="CN96" i="3"/>
  <c r="CL96" i="3"/>
  <c r="CU32" i="3"/>
  <c r="CO32" i="3"/>
  <c r="CL102" i="3"/>
  <c r="CN102" i="3"/>
  <c r="CO46" i="3"/>
  <c r="CU46" i="3"/>
  <c r="CL8" i="3"/>
  <c r="CO93" i="3"/>
  <c r="CU93" i="3"/>
  <c r="CU57" i="3"/>
  <c r="CO57" i="3"/>
  <c r="CN63" i="3"/>
  <c r="CL63" i="3"/>
  <c r="CL11" i="3"/>
  <c r="CN41" i="3"/>
  <c r="CL41" i="3"/>
  <c r="CN81" i="3"/>
  <c r="CL81" i="3"/>
  <c r="CN36" i="3"/>
  <c r="CL36" i="3"/>
  <c r="CN89" i="3"/>
  <c r="CL89" i="3"/>
  <c r="CO95" i="3" l="1"/>
  <c r="CU95" i="3"/>
  <c r="DB93" i="3"/>
  <c r="DD93" i="3"/>
  <c r="DE93" i="3" s="1"/>
  <c r="DD46" i="3"/>
  <c r="DE46" i="3" s="1"/>
  <c r="DB46" i="3"/>
  <c r="CO102" i="3"/>
  <c r="CU102" i="3"/>
  <c r="DB76" i="3"/>
  <c r="DB82" i="3"/>
  <c r="DB42" i="3"/>
  <c r="DB47" i="3"/>
  <c r="DB75" i="3"/>
  <c r="DB86" i="3"/>
  <c r="DB78" i="3"/>
  <c r="DB14" i="3"/>
  <c r="DD14" i="3"/>
  <c r="DE14" i="3" s="1"/>
  <c r="DB52" i="3"/>
  <c r="DB67" i="3"/>
  <c r="DB19" i="3"/>
  <c r="DB37" i="3"/>
  <c r="CO53" i="3"/>
  <c r="CU53" i="3"/>
  <c r="CO43" i="3"/>
  <c r="CU43" i="3"/>
  <c r="CU31" i="3"/>
  <c r="CO31" i="3"/>
  <c r="CO35" i="3"/>
  <c r="CU35" i="3"/>
  <c r="CU69" i="3"/>
  <c r="CO69" i="3"/>
  <c r="CU9" i="3"/>
  <c r="CO9" i="3"/>
  <c r="CO92" i="3"/>
  <c r="CU92" i="3"/>
  <c r="DB21" i="3"/>
  <c r="DB71" i="3"/>
  <c r="CO83" i="3"/>
  <c r="CU83" i="3"/>
  <c r="CO20" i="3"/>
  <c r="CU20" i="3"/>
  <c r="CO24" i="3"/>
  <c r="CU24" i="3"/>
  <c r="CU99" i="3"/>
  <c r="CO99" i="3"/>
  <c r="CU49" i="3"/>
  <c r="CO49" i="3"/>
  <c r="CO98" i="3"/>
  <c r="CU98" i="3"/>
  <c r="DB39" i="3"/>
  <c r="DB15" i="3"/>
  <c r="DB103" i="3"/>
  <c r="DB72" i="3"/>
  <c r="CE5" i="3"/>
  <c r="CE123" i="3" s="1"/>
  <c r="BY5" i="3"/>
  <c r="BY123" i="3" s="1"/>
  <c r="CU89" i="3"/>
  <c r="CO89" i="3"/>
  <c r="CO36" i="3"/>
  <c r="CU36" i="3"/>
  <c r="CO81" i="3"/>
  <c r="CU81" i="3"/>
  <c r="CU41" i="3"/>
  <c r="CO41" i="3"/>
  <c r="CO11" i="3"/>
  <c r="CU11" i="3"/>
  <c r="CO63" i="3"/>
  <c r="CU63" i="3"/>
  <c r="DB57" i="3"/>
  <c r="DD57" i="3"/>
  <c r="DE57" i="3" s="1"/>
  <c r="CO8" i="3"/>
  <c r="CU8" i="3"/>
  <c r="DB32" i="3"/>
  <c r="CU96" i="3"/>
  <c r="CO96" i="3"/>
  <c r="CO28" i="3"/>
  <c r="CU28" i="3"/>
  <c r="CU59" i="3"/>
  <c r="CO59" i="3"/>
  <c r="CU56" i="3"/>
  <c r="CO56" i="3"/>
  <c r="CO84" i="3"/>
  <c r="CU84" i="3"/>
  <c r="CO13" i="3"/>
  <c r="CU13" i="3"/>
  <c r="CO29" i="3"/>
  <c r="CU29" i="3"/>
  <c r="CO70" i="3"/>
  <c r="CU70" i="3"/>
  <c r="CU61" i="3"/>
  <c r="CO61" i="3"/>
  <c r="CO68" i="3"/>
  <c r="CU68" i="3"/>
  <c r="CO33" i="3"/>
  <c r="CU33" i="3"/>
  <c r="CO80" i="3"/>
  <c r="CU80" i="3"/>
  <c r="CO48" i="3"/>
  <c r="CU48" i="3"/>
  <c r="CO60" i="3"/>
  <c r="CU60" i="3"/>
  <c r="CU55" i="3"/>
  <c r="CO55" i="3"/>
  <c r="CO23" i="3"/>
  <c r="CU23" i="3"/>
  <c r="CU38" i="3"/>
  <c r="CO38" i="3"/>
  <c r="CO74" i="3"/>
  <c r="CU74" i="3"/>
  <c r="CO90" i="3"/>
  <c r="CU90" i="3"/>
  <c r="CU101" i="3"/>
  <c r="CO17" i="3"/>
  <c r="CU17" i="3"/>
  <c r="CO44" i="3"/>
  <c r="CU44" i="3"/>
  <c r="CO16" i="3"/>
  <c r="CU16" i="3"/>
  <c r="CO88" i="3"/>
  <c r="CU88" i="3"/>
  <c r="CO10" i="3"/>
  <c r="CU10" i="3"/>
  <c r="CO66" i="3"/>
  <c r="CU66" i="3"/>
  <c r="CU100" i="3"/>
  <c r="CO50" i="3"/>
  <c r="CU50" i="3"/>
  <c r="CU27" i="3"/>
  <c r="CO27" i="3"/>
  <c r="CU26" i="3"/>
  <c r="CO26" i="3"/>
  <c r="CO18" i="3"/>
  <c r="CU18" i="3"/>
  <c r="CO64" i="3"/>
  <c r="CU64" i="3"/>
  <c r="CO51" i="3"/>
  <c r="CU51" i="3"/>
  <c r="CU65" i="3"/>
  <c r="CO65" i="3"/>
  <c r="CO73" i="3"/>
  <c r="CU73" i="3"/>
  <c r="CO22" i="3"/>
  <c r="CU22" i="3"/>
  <c r="CU94" i="3"/>
  <c r="CO94" i="3"/>
  <c r="CO58" i="3"/>
  <c r="CU58" i="3"/>
  <c r="CU62" i="3"/>
  <c r="CO62" i="3"/>
  <c r="CO6" i="3"/>
  <c r="CU6" i="3"/>
  <c r="CO34" i="3"/>
  <c r="CU34" i="3"/>
  <c r="CO91" i="3"/>
  <c r="CU91" i="3"/>
  <c r="CO30" i="3"/>
  <c r="CU30" i="3"/>
  <c r="CO79" i="3"/>
  <c r="CU79" i="3"/>
  <c r="CO54" i="3"/>
  <c r="CU54" i="3"/>
  <c r="CU77" i="3"/>
  <c r="CO77" i="3"/>
  <c r="CO12" i="3"/>
  <c r="CU12" i="3"/>
  <c r="CU85" i="3"/>
  <c r="CO85" i="3"/>
  <c r="CO7" i="3"/>
  <c r="CU7" i="3"/>
  <c r="CO25" i="3"/>
  <c r="CU25" i="3"/>
  <c r="DB97" i="3"/>
  <c r="DB45" i="3"/>
  <c r="BX124" i="3"/>
  <c r="CE125" i="3" l="1"/>
  <c r="DB95" i="3"/>
  <c r="DB85" i="3"/>
  <c r="DB77" i="3"/>
  <c r="DB62" i="3"/>
  <c r="DB94" i="3"/>
  <c r="DD94" i="3"/>
  <c r="DE94" i="3" s="1"/>
  <c r="DB65" i="3"/>
  <c r="DB26" i="3"/>
  <c r="DB27" i="3"/>
  <c r="DB100" i="3"/>
  <c r="DB38" i="3"/>
  <c r="DB55" i="3"/>
  <c r="DB61" i="3"/>
  <c r="DB56" i="3"/>
  <c r="DB59" i="3"/>
  <c r="DB96" i="3"/>
  <c r="DD96" i="3"/>
  <c r="DE96" i="3" s="1"/>
  <c r="DB41" i="3"/>
  <c r="DB89" i="3"/>
  <c r="CN5" i="3"/>
  <c r="CL5" i="3"/>
  <c r="DB98" i="3"/>
  <c r="DB24" i="3"/>
  <c r="DB20" i="3"/>
  <c r="DD20" i="3"/>
  <c r="DE20" i="3" s="1"/>
  <c r="DB83" i="3"/>
  <c r="DD83" i="3"/>
  <c r="DE83" i="3" s="1"/>
  <c r="DB92" i="3"/>
  <c r="DD92" i="3"/>
  <c r="DE92" i="3" s="1"/>
  <c r="DB35" i="3"/>
  <c r="DB43" i="3"/>
  <c r="DB53" i="3"/>
  <c r="DD53" i="3"/>
  <c r="DE53" i="3" s="1"/>
  <c r="DD102" i="3"/>
  <c r="DE102" i="3" s="1"/>
  <c r="DB102" i="3"/>
  <c r="DB25" i="3"/>
  <c r="DD25" i="3"/>
  <c r="DE25" i="3" s="1"/>
  <c r="DB7" i="3"/>
  <c r="DB12" i="3"/>
  <c r="DB54" i="3"/>
  <c r="DB79" i="3"/>
  <c r="DB30" i="3"/>
  <c r="DB91" i="3"/>
  <c r="DB34" i="3"/>
  <c r="DB6" i="3"/>
  <c r="DB58" i="3"/>
  <c r="DB22" i="3"/>
  <c r="DB73" i="3"/>
  <c r="DB51" i="3"/>
  <c r="DB64" i="3"/>
  <c r="DB18" i="3"/>
  <c r="DB50" i="3"/>
  <c r="DB66" i="3"/>
  <c r="DB10" i="3"/>
  <c r="DB88" i="3"/>
  <c r="DB16" i="3"/>
  <c r="DB44" i="3"/>
  <c r="DB17" i="3"/>
  <c r="DB101" i="3"/>
  <c r="DB90" i="3"/>
  <c r="DB74" i="3"/>
  <c r="DB23" i="3"/>
  <c r="DB60" i="3"/>
  <c r="DB48" i="3"/>
  <c r="DB80" i="3"/>
  <c r="DB33" i="3"/>
  <c r="DB68" i="3"/>
  <c r="DB70" i="3"/>
  <c r="DB29" i="3"/>
  <c r="DB13" i="3"/>
  <c r="DB84" i="3"/>
  <c r="DB28" i="3"/>
  <c r="DB8" i="3"/>
  <c r="DB63" i="3"/>
  <c r="DB11" i="3"/>
  <c r="DB81" i="3"/>
  <c r="DB36" i="3"/>
  <c r="BY124" i="3"/>
  <c r="DB49" i="3"/>
  <c r="DD49" i="3"/>
  <c r="DE49" i="3" s="1"/>
  <c r="DB99" i="3"/>
  <c r="DD99" i="3"/>
  <c r="DE99" i="3" s="1"/>
  <c r="DB9" i="3"/>
  <c r="DB69" i="3"/>
  <c r="DB31" i="3"/>
  <c r="CL124" i="3" l="1"/>
  <c r="CO5" i="3"/>
  <c r="CU5" i="3"/>
  <c r="CO124" i="3" l="1"/>
  <c r="DB5" i="3"/>
  <c r="CN124" i="3"/>
  <c r="DB124" i="3" l="1"/>
  <c r="DD8" i="3" l="1"/>
  <c r="DE8" i="3" s="1"/>
  <c r="DD7" i="3"/>
  <c r="DE7" i="3" s="1"/>
  <c r="DD6" i="3"/>
  <c r="DE6" i="3" s="1"/>
  <c r="DD5" i="3" l="1"/>
  <c r="DE5" i="3" l="1"/>
  <c r="DD10" i="3" l="1"/>
  <c r="DE10" i="3" s="1"/>
  <c r="DD11" i="3"/>
  <c r="DE11" i="3" s="1"/>
  <c r="DD12" i="3"/>
  <c r="DE12" i="3" s="1"/>
  <c r="DD13" i="3"/>
  <c r="DE13" i="3" s="1"/>
  <c r="DD15" i="3"/>
  <c r="DE15" i="3" s="1"/>
  <c r="DD16" i="3"/>
  <c r="DE16" i="3" s="1"/>
  <c r="DD17" i="3"/>
  <c r="DE17" i="3" s="1"/>
  <c r="DD18" i="3"/>
  <c r="DE18" i="3" s="1"/>
  <c r="DD19" i="3"/>
  <c r="DE19" i="3" s="1"/>
  <c r="DD21" i="3"/>
  <c r="DE21" i="3" s="1"/>
  <c r="DD22" i="3"/>
  <c r="DE22" i="3" s="1"/>
  <c r="DD23" i="3"/>
  <c r="DE23" i="3" s="1"/>
  <c r="DD24" i="3"/>
  <c r="DE24" i="3" s="1"/>
  <c r="DD26" i="3"/>
  <c r="DE26" i="3" s="1"/>
  <c r="DD27" i="3"/>
  <c r="DE27" i="3" s="1"/>
  <c r="DD28" i="3"/>
  <c r="DE28" i="3" s="1"/>
  <c r="DD29" i="3"/>
  <c r="DE29" i="3" s="1"/>
  <c r="DD30" i="3"/>
  <c r="DE30" i="3" s="1"/>
  <c r="DD31" i="3"/>
  <c r="DE31" i="3" s="1"/>
  <c r="DD32" i="3"/>
  <c r="DE32" i="3" s="1"/>
  <c r="DD33" i="3"/>
  <c r="DE33" i="3" s="1"/>
  <c r="DD34" i="3"/>
  <c r="DE34" i="3" s="1"/>
  <c r="DD35" i="3"/>
  <c r="DE35" i="3" s="1"/>
  <c r="DD36" i="3"/>
  <c r="DE36" i="3" s="1"/>
  <c r="DD37" i="3"/>
  <c r="DE37" i="3" s="1"/>
  <c r="DD38" i="3"/>
  <c r="DE38" i="3" s="1"/>
  <c r="DD39" i="3"/>
  <c r="DE39" i="3" s="1"/>
  <c r="DD41" i="3"/>
  <c r="DE41" i="3" s="1"/>
  <c r="DD42" i="3"/>
  <c r="DE42" i="3" s="1"/>
  <c r="DD43" i="3"/>
  <c r="DE43" i="3" s="1"/>
  <c r="DD44" i="3"/>
  <c r="DE44" i="3" s="1"/>
  <c r="DD45" i="3"/>
  <c r="DE45" i="3" s="1"/>
  <c r="DD47" i="3"/>
  <c r="DE47" i="3" s="1"/>
  <c r="DD48" i="3"/>
  <c r="DE48" i="3" s="1"/>
  <c r="DD50" i="3"/>
  <c r="DE50" i="3" s="1"/>
  <c r="DD51" i="3"/>
  <c r="DE51" i="3" s="1"/>
  <c r="DD52" i="3"/>
  <c r="DE52" i="3" s="1"/>
  <c r="DD54" i="3"/>
  <c r="DE54" i="3" s="1"/>
  <c r="DD55" i="3"/>
  <c r="DE55" i="3" s="1"/>
  <c r="DD56" i="3"/>
  <c r="DE56" i="3" s="1"/>
  <c r="DD58" i="3"/>
  <c r="DE58" i="3" s="1"/>
  <c r="DD59" i="3"/>
  <c r="DE59" i="3" s="1"/>
  <c r="DD60" i="3"/>
  <c r="DE60" i="3" s="1"/>
  <c r="DD61" i="3"/>
  <c r="DE61" i="3" s="1"/>
  <c r="DD62" i="3"/>
  <c r="DE62" i="3" s="1"/>
  <c r="DD63" i="3"/>
  <c r="DE63" i="3" s="1"/>
  <c r="DD64" i="3"/>
  <c r="DE64" i="3" s="1"/>
  <c r="DD65" i="3"/>
  <c r="DE65" i="3" s="1"/>
  <c r="DD66" i="3"/>
  <c r="DE66" i="3" s="1"/>
  <c r="DD67" i="3"/>
  <c r="DE67" i="3" s="1"/>
  <c r="DD68" i="3"/>
  <c r="DE68" i="3" s="1"/>
  <c r="DD69" i="3"/>
  <c r="DE69" i="3" s="1"/>
  <c r="DD70" i="3"/>
  <c r="DE70" i="3" s="1"/>
  <c r="DD71" i="3"/>
  <c r="DE71" i="3" s="1"/>
  <c r="DD72" i="3"/>
  <c r="DE72" i="3" s="1"/>
  <c r="DD73" i="3"/>
  <c r="DE73" i="3" s="1"/>
  <c r="DD74" i="3"/>
  <c r="DE74" i="3" s="1"/>
  <c r="DD75" i="3"/>
  <c r="DE75" i="3" s="1"/>
  <c r="DD76" i="3"/>
  <c r="DE76" i="3" s="1"/>
  <c r="DD77" i="3"/>
  <c r="DE77" i="3" s="1"/>
  <c r="DD78" i="3"/>
  <c r="DE78" i="3" s="1"/>
  <c r="DD79" i="3"/>
  <c r="DE79" i="3" s="1"/>
  <c r="DD80" i="3"/>
  <c r="DE80" i="3" s="1"/>
  <c r="DD81" i="3"/>
  <c r="DE81" i="3" s="1"/>
  <c r="DD82" i="3"/>
  <c r="DE82" i="3" s="1"/>
  <c r="DD84" i="3"/>
  <c r="DE84" i="3" s="1"/>
  <c r="DD85" i="3"/>
  <c r="DE85" i="3" s="1"/>
  <c r="DD86" i="3"/>
  <c r="DE86" i="3" s="1"/>
  <c r="DD87" i="3"/>
  <c r="DE87" i="3" s="1"/>
  <c r="DD88" i="3"/>
  <c r="DE88" i="3" s="1"/>
  <c r="DD89" i="3"/>
  <c r="DE89" i="3" s="1"/>
  <c r="DD90" i="3"/>
  <c r="DE90" i="3" s="1"/>
  <c r="DD91" i="3"/>
  <c r="DE91" i="3" s="1"/>
  <c r="DD95" i="3"/>
  <c r="DE95" i="3" s="1"/>
  <c r="DD97" i="3"/>
  <c r="DE97" i="3" s="1"/>
  <c r="DD98" i="3"/>
  <c r="DE98" i="3" s="1"/>
  <c r="DD100" i="3"/>
  <c r="DE100" i="3" s="1"/>
  <c r="DD101" i="3"/>
  <c r="DE101" i="3" s="1"/>
  <c r="DD103" i="3"/>
  <c r="DE103" i="3" s="1"/>
  <c r="DD9" i="3" l="1"/>
  <c r="DE9" i="3" l="1"/>
  <c r="DD124" i="3" l="1"/>
</calcChain>
</file>

<file path=xl/sharedStrings.xml><?xml version="1.0" encoding="utf-8"?>
<sst xmlns="http://schemas.openxmlformats.org/spreadsheetml/2006/main" count="1223" uniqueCount="329">
  <si>
    <t>200000</t>
  </si>
  <si>
    <t>0</t>
  </si>
  <si>
    <t>AIR WASHER UNIT</t>
  </si>
  <si>
    <t>INR</t>
  </si>
  <si>
    <t/>
  </si>
  <si>
    <t>200001</t>
  </si>
  <si>
    <t>BLR MCC ROOM-I</t>
  </si>
  <si>
    <t>200002</t>
  </si>
  <si>
    <t>BLR MCC ROOM-II</t>
  </si>
  <si>
    <t>200003</t>
  </si>
  <si>
    <t>CPU REGENARATION BUILDING</t>
  </si>
  <si>
    <t>200004</t>
  </si>
  <si>
    <t>ESP CONTROL ROOM</t>
  </si>
  <si>
    <t>200005</t>
  </si>
  <si>
    <t>PLANT AIR COMPRESSOR ROOM</t>
  </si>
  <si>
    <t>200006</t>
  </si>
  <si>
    <t>STG CONTROL ROOM (TG BUILDING)</t>
  </si>
  <si>
    <t>200007</t>
  </si>
  <si>
    <t>CHIMNEY</t>
  </si>
  <si>
    <t>200008</t>
  </si>
  <si>
    <t>SWITCH YARD CONTROL BUILDING</t>
  </si>
  <si>
    <t>200009</t>
  </si>
  <si>
    <t>CHLORINATION BUILDING</t>
  </si>
  <si>
    <t>200010</t>
  </si>
  <si>
    <t>CT MCC ROOM-1</t>
  </si>
  <si>
    <t>200011</t>
  </si>
  <si>
    <t>CT MCC ROOM-2</t>
  </si>
  <si>
    <t>200012</t>
  </si>
  <si>
    <t>CW PUMP HOUSE</t>
  </si>
  <si>
    <t>200013</t>
  </si>
  <si>
    <t>TUNNELS</t>
  </si>
  <si>
    <t>200014</t>
  </si>
  <si>
    <t>RAW WATER PUMP HOUSE</t>
  </si>
  <si>
    <t>200015</t>
  </si>
  <si>
    <t>WTP BUILDING</t>
  </si>
  <si>
    <t>200016</t>
  </si>
  <si>
    <t>PRE-TREATMENT CEMICAL HOUSE</t>
  </si>
  <si>
    <t>200017</t>
  </si>
  <si>
    <t>CWST PUMP HOUSE</t>
  </si>
  <si>
    <t>200018</t>
  </si>
  <si>
    <t>DUMP HOPPER HOUSE</t>
  </si>
  <si>
    <t>200019</t>
  </si>
  <si>
    <t>TRANSFER TOWER-1</t>
  </si>
  <si>
    <t>200020</t>
  </si>
  <si>
    <t>TRANSFER TOWER-2</t>
  </si>
  <si>
    <t>200021</t>
  </si>
  <si>
    <t>CRUSHER &amp; SCREEN HOUSE</t>
  </si>
  <si>
    <t>200022</t>
  </si>
  <si>
    <t>TRANSFER TOWER-3</t>
  </si>
  <si>
    <t>200023</t>
  </si>
  <si>
    <t>TRANSFER TOWER-4</t>
  </si>
  <si>
    <t>200024</t>
  </si>
  <si>
    <t>EMERGENCY RECLAIM HOPPER HOUSE</t>
  </si>
  <si>
    <t>200025</t>
  </si>
  <si>
    <t>TRANSFER TOWER-5</t>
  </si>
  <si>
    <t>200026</t>
  </si>
  <si>
    <t>TRANSFER TOWER-6</t>
  </si>
  <si>
    <t>200027</t>
  </si>
  <si>
    <t>TRANSFER TOWER-7</t>
  </si>
  <si>
    <t>200028</t>
  </si>
  <si>
    <t>CHP CONTROL ROOM</t>
  </si>
  <si>
    <t>200029</t>
  </si>
  <si>
    <t>PENT HOUSE-1</t>
  </si>
  <si>
    <t>200030</t>
  </si>
  <si>
    <t>PENT HOUSE-2</t>
  </si>
  <si>
    <t>200031</t>
  </si>
  <si>
    <t>DFDSS</t>
  </si>
  <si>
    <t>200032</t>
  </si>
  <si>
    <t>AHS COMPRESSOR ROOM</t>
  </si>
  <si>
    <t>200033</t>
  </si>
  <si>
    <t>HCSD &amp; AHS WATER PUMP HOUSE</t>
  </si>
  <si>
    <t>200034</t>
  </si>
  <si>
    <t>ASH SILO 1,2</t>
  </si>
  <si>
    <t>200035</t>
  </si>
  <si>
    <t>BOTTOM ASH SILO</t>
  </si>
  <si>
    <t>200036</t>
  </si>
  <si>
    <t>BOTTOM ASH UTILITY BUILDING</t>
  </si>
  <si>
    <t>200037</t>
  </si>
  <si>
    <t>FUEL OIL PUMP HOUSE</t>
  </si>
  <si>
    <t>200038</t>
  </si>
  <si>
    <t>FUEL OIL MCC BUILDING</t>
  </si>
  <si>
    <t>200039</t>
  </si>
  <si>
    <t>CANTEEN BUILDING</t>
  </si>
  <si>
    <t>200040</t>
  </si>
  <si>
    <t>FIRE TENDER BUILDING</t>
  </si>
  <si>
    <t>200041</t>
  </si>
  <si>
    <t>FIRST AID BUILDING</t>
  </si>
  <si>
    <t>200042</t>
  </si>
  <si>
    <t>CONTROL ROOM</t>
  </si>
  <si>
    <t>200043</t>
  </si>
  <si>
    <t>APPROACH BRIDGE</t>
  </si>
  <si>
    <t>200044</t>
  </si>
  <si>
    <t>INTAKE WELL</t>
  </si>
  <si>
    <t>200045</t>
  </si>
  <si>
    <t>CMB</t>
  </si>
  <si>
    <t>200046</t>
  </si>
  <si>
    <t>RAIN WATER HARWESTING POND</t>
  </si>
  <si>
    <t>200047</t>
  </si>
  <si>
    <t>BOOSTER PUMP HOUSE</t>
  </si>
  <si>
    <t>200048</t>
  </si>
  <si>
    <t>DG SET BUILDING</t>
  </si>
  <si>
    <t>200049</t>
  </si>
  <si>
    <t>STATIR CASE OF TUNNELS</t>
  </si>
  <si>
    <t>200050</t>
  </si>
  <si>
    <t>6A&amp;6B</t>
  </si>
  <si>
    <t>200051</t>
  </si>
  <si>
    <t>HYDROGEN STORAGE ROOM</t>
  </si>
  <si>
    <t>200052</t>
  </si>
  <si>
    <t>AAQMS (AMBIENT AIR QUALITY MONITORING SYSTEM)</t>
  </si>
  <si>
    <t>200053</t>
  </si>
  <si>
    <t>WASTE HAZARDOUS ROOM</t>
  </si>
  <si>
    <t>200054</t>
  </si>
  <si>
    <t>ADMINISTRATIVE BUILDING</t>
  </si>
  <si>
    <t>200055</t>
  </si>
  <si>
    <t>CEMENT GODOWN 1</t>
  </si>
  <si>
    <t>200056</t>
  </si>
  <si>
    <t>200057</t>
  </si>
  <si>
    <t>FFDV ROOM</t>
  </si>
  <si>
    <t>200058</t>
  </si>
  <si>
    <t>TRANSFORMER YARD</t>
  </si>
  <si>
    <t>200059</t>
  </si>
  <si>
    <t>PORTA CABINS</t>
  </si>
  <si>
    <t>200060</t>
  </si>
  <si>
    <t>RAW WATER RESERVOIR</t>
  </si>
  <si>
    <t>200061</t>
  </si>
  <si>
    <t>RAW WATER RESERVOIR (SMALL)</t>
  </si>
  <si>
    <t>200062</t>
  </si>
  <si>
    <t>BOTTOM ASH DYKE</t>
  </si>
  <si>
    <t>200063</t>
  </si>
  <si>
    <t>FLY ASH DYKE</t>
  </si>
  <si>
    <t>200064</t>
  </si>
  <si>
    <t>STORES BUILDING</t>
  </si>
  <si>
    <t>200065</t>
  </si>
  <si>
    <t>ROADS &amp; DRAINS</t>
  </si>
  <si>
    <t>200066</t>
  </si>
  <si>
    <t>BOUNDARY WALL</t>
  </si>
  <si>
    <t>200067</t>
  </si>
  <si>
    <t>WATCH TOWER</t>
  </si>
  <si>
    <t>200068</t>
  </si>
  <si>
    <t>BORE WELL</t>
  </si>
  <si>
    <t>200069</t>
  </si>
  <si>
    <t>COAL YARD</t>
  </si>
  <si>
    <t>200070</t>
  </si>
  <si>
    <t>HOSTEL</t>
  </si>
  <si>
    <t>200071</t>
  </si>
  <si>
    <t>200072</t>
  </si>
  <si>
    <t>2 BHK FLAT UNIT 1</t>
  </si>
  <si>
    <t>200073</t>
  </si>
  <si>
    <t>2 BHK FLAT UNIT 2</t>
  </si>
  <si>
    <t>200074</t>
  </si>
  <si>
    <t>2 BHK BUNGLOW</t>
  </si>
  <si>
    <t>200075</t>
  </si>
  <si>
    <t>BOUNDARY WALL AT STAFF COLONY</t>
  </si>
  <si>
    <t>200076</t>
  </si>
  <si>
    <t>VILLAGERS HOUSE</t>
  </si>
  <si>
    <t>200077</t>
  </si>
  <si>
    <t>1 BHK STUDIO APPARTMENT</t>
  </si>
  <si>
    <t>200078</t>
  </si>
  <si>
    <t>WORKSHOP BUILDING</t>
  </si>
  <si>
    <t>200079</t>
  </si>
  <si>
    <t>WAGON TIPPLER HOUSE</t>
  </si>
  <si>
    <t>200080</t>
  </si>
  <si>
    <t>DFDSS PART 2 (WAGON TIPPLER)</t>
  </si>
  <si>
    <t>200081</t>
  </si>
  <si>
    <t>CHEMICAL HOUSE</t>
  </si>
  <si>
    <t>200082</t>
  </si>
  <si>
    <t>RO+UF SHED</t>
  </si>
  <si>
    <t>200083</t>
  </si>
  <si>
    <t>200084</t>
  </si>
  <si>
    <t>Internal Road &amp; Drain</t>
  </si>
  <si>
    <t>200085</t>
  </si>
  <si>
    <t>Ash Dyke</t>
  </si>
  <si>
    <t>200086</t>
  </si>
  <si>
    <t>Coal Sampling Room</t>
  </si>
  <si>
    <t>200087</t>
  </si>
  <si>
    <t>QC Office &amp; Lab Room</t>
  </si>
  <si>
    <t>200088</t>
  </si>
  <si>
    <t>Toilet Block - Near Chimney</t>
  </si>
  <si>
    <t>200089</t>
  </si>
  <si>
    <t>Toilet at Cover store</t>
  </si>
  <si>
    <t>200090</t>
  </si>
  <si>
    <t>STAFF QUARTER</t>
  </si>
  <si>
    <t>200091</t>
  </si>
  <si>
    <t>RCC Platform around Dump Hopper</t>
  </si>
  <si>
    <t>Asset Class 2000 Building – Plant</t>
  </si>
  <si>
    <t>Bal.Sh.Acct APC 200002 Building Plant</t>
  </si>
  <si>
    <t>Balance Sheet Item 8000000 Accounts not assigned</t>
  </si>
  <si>
    <t>Business Area</t>
  </si>
  <si>
    <t>Company Code SPGL SKS POWER GEN. CG. LTD.</t>
  </si>
  <si>
    <t>Asset</t>
  </si>
  <si>
    <t>Sub-number</t>
  </si>
  <si>
    <t>Capitalized On</t>
  </si>
  <si>
    <t>Asset Description</t>
  </si>
  <si>
    <t>Currency</t>
  </si>
  <si>
    <t>APC FY start</t>
  </si>
  <si>
    <t>Acquisition</t>
  </si>
  <si>
    <t>Retirement</t>
  </si>
  <si>
    <t>Transfer</t>
  </si>
  <si>
    <t>Post-capital.</t>
  </si>
  <si>
    <t>Invest.support</t>
  </si>
  <si>
    <t>Current APC</t>
  </si>
  <si>
    <t>Dep. FY start</t>
  </si>
  <si>
    <t>Dep. for year</t>
  </si>
  <si>
    <t>Dep.retir.</t>
  </si>
  <si>
    <t>Dep.transfer</t>
  </si>
  <si>
    <t>Dep.post-cap.</t>
  </si>
  <si>
    <t>Write-ups</t>
  </si>
  <si>
    <t>Accumul. dep.</t>
  </si>
  <si>
    <t>Bk.val.FY strt</t>
  </si>
  <si>
    <t>-------(1)-------</t>
  </si>
  <si>
    <t>Curr.bk.val.</t>
  </si>
  <si>
    <t>Gross Block</t>
  </si>
  <si>
    <t>Depreciation</t>
  </si>
  <si>
    <t>Net Block</t>
  </si>
  <si>
    <t>UNIT</t>
  </si>
  <si>
    <t>Date of Capitalized</t>
  </si>
  <si>
    <t>#</t>
  </si>
  <si>
    <t>CATEGORY</t>
  </si>
  <si>
    <t>Asset description</t>
  </si>
  <si>
    <t>UOM</t>
  </si>
  <si>
    <t>QTY</t>
  </si>
  <si>
    <t>SPECIFICATIONS</t>
  </si>
  <si>
    <t>USEFUL LIFE IN YEARS</t>
  </si>
  <si>
    <t>CAPITALIZED COST</t>
  </si>
  <si>
    <t>Opening As at 01.10.2017</t>
  </si>
  <si>
    <t>Addition during the Year</t>
  </si>
  <si>
    <t>Deletion During the Year</t>
  </si>
  <si>
    <t>As at 31.03.2018</t>
  </si>
  <si>
    <t>Writtern back retirement on Sale</t>
  </si>
  <si>
    <t>Residual value  5%</t>
  </si>
  <si>
    <t>Amount to be depreciated  95%</t>
  </si>
  <si>
    <t>Useful Life Taken</t>
  </si>
  <si>
    <t>Balance days of Assets per Remaning life as on 30/09/2017</t>
  </si>
  <si>
    <t>Days used in year</t>
  </si>
  <si>
    <t>Balance Depreciation as on 30.09.2017</t>
  </si>
  <si>
    <t>Dep. Amount  for the year 31.03.2018</t>
  </si>
  <si>
    <t>Opening As at 01.04.2018</t>
  </si>
  <si>
    <t>As at 30.09.2018</t>
  </si>
  <si>
    <t>Balance days of Assets per Remaning life as on 31/03/2018</t>
  </si>
  <si>
    <t>Balance Depreciation as on 31.03.2018</t>
  </si>
  <si>
    <t>Dep. Amount  for the year 30.09.2018</t>
  </si>
  <si>
    <t>Opening As at 01.10.2018</t>
  </si>
  <si>
    <t>As at 31.03.2019</t>
  </si>
  <si>
    <t>Balance days of Assets per Remaning life as on 30/09/2018</t>
  </si>
  <si>
    <t>Balance Depreciation as on 30.09.2018</t>
  </si>
  <si>
    <t>Dep. Amount  for the year 31.03.2019</t>
  </si>
  <si>
    <t>Impairement</t>
  </si>
  <si>
    <t>Opening       As at 01.04.2019</t>
  </si>
  <si>
    <t>Balance days of Assets per Remaning life as on 31/03/2019</t>
  </si>
  <si>
    <t>Balance Depreciation as on 31.03.2019</t>
  </si>
  <si>
    <t>Opening       As at 01.01.2020</t>
  </si>
  <si>
    <t>As at 31.03.2020</t>
  </si>
  <si>
    <t>Balance days of Assets per Remaning life as on 31/12/2019</t>
  </si>
  <si>
    <t>Balance Depreciation as on 31.12.2019</t>
  </si>
  <si>
    <t>Dep. Amount  for the year 31.03.2020</t>
  </si>
  <si>
    <t>SAP_Assets Number</t>
  </si>
  <si>
    <t>UNIT-2</t>
  </si>
  <si>
    <t>Civil</t>
  </si>
  <si>
    <t>BUILDINGS</t>
  </si>
  <si>
    <t>SQM</t>
  </si>
  <si>
    <t>NO OF FLOORS= G+1</t>
  </si>
  <si>
    <t>NO OF FLOORS= G+2</t>
  </si>
  <si>
    <t>NO OF FLOORS= G+5</t>
  </si>
  <si>
    <t>NOS</t>
  </si>
  <si>
    <t>DIA= 23 M</t>
  </si>
  <si>
    <t>H2</t>
  </si>
  <si>
    <t>CW SYSTEM</t>
  </si>
  <si>
    <t>SET</t>
  </si>
  <si>
    <t>H3</t>
  </si>
  <si>
    <t>DM &amp; PTP SYSTEM</t>
  </si>
  <si>
    <t>H4</t>
  </si>
  <si>
    <t xml:space="preserve">CHP </t>
  </si>
  <si>
    <t>H5</t>
  </si>
  <si>
    <t>ASH HANDLING SYSTEM</t>
  </si>
  <si>
    <t>DIA= 13 M</t>
  </si>
  <si>
    <t>DIA= 10.5 M</t>
  </si>
  <si>
    <t>RCC FLOOR</t>
  </si>
  <si>
    <t>H6</t>
  </si>
  <si>
    <t>FUEL OIL STSTEM</t>
  </si>
  <si>
    <t>H8</t>
  </si>
  <si>
    <t>MISCELLANEOUS BUILDINGS</t>
  </si>
  <si>
    <t>H9</t>
  </si>
  <si>
    <t>RWIS BUILTUP AREA</t>
  </si>
  <si>
    <t>H10</t>
  </si>
  <si>
    <t>OTHER BUILDINGS</t>
  </si>
  <si>
    <t>4 NOS</t>
  </si>
  <si>
    <t>1 Floor</t>
  </si>
  <si>
    <t>DETAILS=</t>
  </si>
  <si>
    <t>6,50,000 cum</t>
  </si>
  <si>
    <t>1,75,000 cum</t>
  </si>
  <si>
    <t>CAPACITY= 400000 Cum</t>
  </si>
  <si>
    <t>CAPACITY= 300000 Cum</t>
  </si>
  <si>
    <t>LOT</t>
  </si>
  <si>
    <t>TYPE OF ROAD= Bitumin/W.B.M./ CONCRETE</t>
  </si>
  <si>
    <t>H11</t>
  </si>
  <si>
    <t>SPGCL TOWNSHIP</t>
  </si>
  <si>
    <t>3 NOS (2 BIG, 1 SMALL)</t>
  </si>
  <si>
    <t>UNIT-1</t>
  </si>
  <si>
    <t>H</t>
  </si>
  <si>
    <t>H1</t>
  </si>
  <si>
    <t>BTG AREA</t>
  </si>
  <si>
    <t>H7</t>
  </si>
  <si>
    <t>ZLD</t>
  </si>
  <si>
    <t>Opening       As at 01.04.2020</t>
  </si>
  <si>
    <t>As at 31.03.2021</t>
  </si>
  <si>
    <t>Balance days of Assets per Remaning life as on 31/03/2020</t>
  </si>
  <si>
    <t>Dep. Amount  for the year 31.03.2021</t>
  </si>
  <si>
    <t>Balance Depreciation as on 31.03.2020</t>
  </si>
  <si>
    <t>Accumulated Depreciation As at 31.03.2021</t>
  </si>
  <si>
    <t>Net Block           As at 31.03.2021</t>
  </si>
  <si>
    <t>Nos</t>
  </si>
  <si>
    <t xml:space="preserve">Ash Dyke </t>
  </si>
  <si>
    <t>Coal Sampling Room - Near CHP</t>
  </si>
  <si>
    <t>QC Office &amp; Lab Room - Near Service Building</t>
  </si>
  <si>
    <t>Const. of Toilet at Cover store</t>
  </si>
  <si>
    <t>FIXED ASSETS REGISTER  as on 31.03.2021</t>
  </si>
  <si>
    <t>Railway-building</t>
  </si>
  <si>
    <t xml:space="preserve">STATION BLOCK CABIN (DOUBLE STORY) </t>
  </si>
  <si>
    <t>CREW REST ROOM WITH IN-MOTION WEIGH BRIDGE (DOUBLE STORY)</t>
  </si>
  <si>
    <t xml:space="preserve">EAST GOOMTIES  -  </t>
  </si>
  <si>
    <t>WEST GOOMTIES</t>
  </si>
  <si>
    <t>GATE LODGE AT EXISTING LC No 301 WITH LC GATE IPS  ROOM)</t>
  </si>
  <si>
    <t>GATE LODGE AT EXISTING LC No 303 WITH LC GATE IPS  ROOM)</t>
  </si>
  <si>
    <t>CONSTRUCTION OF GOOMTY LC 1</t>
  </si>
  <si>
    <t>Super built up area 479.3 Sqm, having 10 rooms with two toilets with tiles flooring, 1.5 M wide plinth protection, toe wall pitching and rain harvesting, open Platform 1012.5 Sqm</t>
  </si>
  <si>
    <t>Super built up area 138.03 Sqm having four rooms with two toilets with tiles flooring, toe wall pitching and rain harvesting, .</t>
  </si>
  <si>
    <t>Super built up area 51 Sqm having two rooms and tiles flooring with rain water harvesting pit,  with wide plinth protection.</t>
  </si>
  <si>
    <t>Super built up area 51 Sqm having two rooms with tiles flooring, rain water harvesting pit,  with wide plinth protection.</t>
  </si>
  <si>
    <t>Super built up area 32.701 Sqm with tiles flooring, rain harvesting, plinth protection, varandah and toilet.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</si>
</sst>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9">
    <numFmt numFmtId="43" formatCode="_ * #,##0.00_ ;_ * \-#,##0.00_ ;_ * &quot;-&quot;??_ ;_ @_ "/>
    <numFmt numFmtId="164" formatCode="_-&quot;£&quot;* #,##0.00_-;\-&quot;£&quot;* #,##0.00_-;_-&quot;£&quot;* &quot;-&quot;??_-;_-@_-"/>
    <numFmt numFmtId="165" formatCode="_-* #,##0.00_-;\-* #,##0.00_-;_-* &quot;-&quot;??_-;_-@_-"/>
    <numFmt numFmtId="166" formatCode="&quot;$&quot;#,##0_);\(&quot;$&quot;#,##0\)"/>
    <numFmt numFmtId="167" formatCode="&quot;$&quot;#,##0_);[Red]\(&quot;$&quot;#,##0\)"/>
    <numFmt numFmtId="168" formatCode="&quot;$&quot;#,##0.00_);\(&quot;$&quot;#,##0.00\)"/>
    <numFmt numFmtId="169" formatCode="&quot;$&quot;#,##0.00_);[Red]\(&quot;$&quot;#,##0.00\)"/>
    <numFmt numFmtId="170" formatCode="_(* #,##0_);_(* \(#,##0\);_(* &quot;-&quot;_);_(@_)"/>
    <numFmt numFmtId="171" formatCode="_(&quot;$&quot;* #,##0.00_);_(&quot;$&quot;* \(#,##0.00\);_(&quot;$&quot;* &quot;-&quot;??_);_(@_)"/>
    <numFmt numFmtId="172" formatCode="_(* #,##0.00_);_(* \(#,##0.00\);_(* &quot;-&quot;??_);_(@_)"/>
    <numFmt numFmtId="173" formatCode="_(* #,##0_);_(* \(#,##0\);_(* &quot;-&quot;??_);_(@_)"/>
    <numFmt numFmtId="174" formatCode="[$-409]d\-mmm\-yy;@"/>
    <numFmt numFmtId="175" formatCode="_(* #,##0.0_);_(* \(#,##0.0\);_(* &quot;-&quot;??_);_(@_)"/>
    <numFmt numFmtId="176" formatCode="0.00_);[Red]\(0.00\)"/>
    <numFmt numFmtId="177" formatCode="0_);[Red]\(0\)"/>
    <numFmt numFmtId="178" formatCode="####\ ##\ ##\ ###"/>
    <numFmt numFmtId="179" formatCode="_-[$€-2]* #,##0.00_-;\-[$€-2]* #,##0.00_-;_-[$€-2]* &quot;-&quot;??_-"/>
    <numFmt numFmtId="180" formatCode="\$\ #,##0;[Red]\(\$\ #,##0\);0"/>
    <numFmt numFmtId="181" formatCode="#,##0;[Red]\(#,##0\);0"/>
    <numFmt numFmtId="182" formatCode="0.0%;[Red]\(0.0%\)"/>
    <numFmt numFmtId="183" formatCode=";;;"/>
    <numFmt numFmtId="184" formatCode="\\#,##0;[Red]&quot;\-&quot;#,##0"/>
    <numFmt numFmtId="185" formatCode="\\#,##0.00;[Red]&quot;\-&quot;#,##0.00"/>
    <numFmt numFmtId="186" formatCode="#,##0.00\ ;[Red]\(#,##0.00\)"/>
    <numFmt numFmtId="187" formatCode="#,##0\ ;[Red]\(#,##0\)"/>
    <numFmt numFmtId="188" formatCode="0.00_)"/>
    <numFmt numFmtId="189" formatCode="&quot;£ &quot;#,##0_);[Red]&quot;(£ &quot;#,##0\)"/>
    <numFmt numFmtId="190" formatCode="&quot;¥ &quot;#,##0_);[Red]&quot;(¥ &quot;#,##0\)"/>
    <numFmt numFmtId="191" formatCode="#,##0_);\(#,##0\);&quot;&quot;"/>
    <numFmt numFmtId="192" formatCode="[&gt;1]&quot;10Q: &quot;0&quot; qtrs&quot;;&quot;10Q: &quot;0&quot; qtr&quot;"/>
    <numFmt numFmtId="193" formatCode="000000"/>
    <numFmt numFmtId="194" formatCode="#,##0;[Red]\(#,##0\)"/>
    <numFmt numFmtId="195" formatCode="0.0%"/>
    <numFmt numFmtId="196" formatCode="\ \ @\ \ "/>
    <numFmt numFmtId="197" formatCode="_(#,##0.0_);[Red]_(\(#,##0.0\);\ &quot;-- &quot;"/>
    <numFmt numFmtId="198" formatCode="0.0_)"/>
    <numFmt numFmtId="199" formatCode="#,##0.000_);\(#,##0.000\)"/>
    <numFmt numFmtId="200" formatCode=";;"/>
    <numFmt numFmtId="201" formatCode="#,##0.0000000000"/>
    <numFmt numFmtId="202" formatCode="#,##0.0_);\(#,##0.0\)"/>
    <numFmt numFmtId="203" formatCode="\$#,##0.000_%_);&quot;($&quot;#,##0.000\)_%;\$#,##0.000_%_);@_%_)"/>
    <numFmt numFmtId="204" formatCode="General_)"/>
    <numFmt numFmtId="205" formatCode="#,##0.0%_);\(#,##0.0%\);#,##0.0%_);@_%_)"/>
    <numFmt numFmtId="206" formatCode="0&quot; bp&quot;"/>
    <numFmt numFmtId="207" formatCode="\$#,##0.0_)_);&quot;($&quot;#,##0.0\)_);\$#,##0.0_)_);@_%_)"/>
    <numFmt numFmtId="208" formatCode="&quot;•  &quot;@"/>
    <numFmt numFmtId="209" formatCode="mmm\-d\-yy"/>
    <numFmt numFmtId="210" formatCode="_(* #,##0.000000_);_(* \(#,##0.000000\);_(* &quot;-&quot;??_);_(@_)"/>
    <numFmt numFmtId="211" formatCode="0.000"/>
    <numFmt numFmtId="212" formatCode="mmm\ d\ yy"/>
    <numFmt numFmtId="213" formatCode="m\o\n\th\ d\,\ \ yyyy"/>
    <numFmt numFmtId="214" formatCode="mmmm\-d\-yy"/>
    <numFmt numFmtId="215" formatCode="#,##0_%_);\(#,##0\)_%;#,##0_%_);@_%_)"/>
    <numFmt numFmtId="216" formatCode="0.000_)"/>
    <numFmt numFmtId="217" formatCode="_-* #,##0.00\ &quot;pta.&quot;_-;\-* #,##0.00\ &quot;pta.&quot;_-;_-* &quot;-&quot;??\ &quot;pta.&quot;_-;_-@_-"/>
    <numFmt numFmtId="218" formatCode="#,##0.00000000"/>
    <numFmt numFmtId="219" formatCode="#,##0.000_);[Red]\(#,##0.000\)"/>
    <numFmt numFmtId="220" formatCode="#,##0_%_);\(#,##0\)_%;**;@_%_)"/>
    <numFmt numFmtId="221" formatCode="&quot;+ &quot;#,##0.000"/>
    <numFmt numFmtId="222" formatCode="_(* #,##0.00_);_(* \(#,##0.00\);_(* \-??_);_(@_)"/>
    <numFmt numFmtId="223" formatCode="_-* #,##0.00\ _k_r_._-;\-* #,##0.00\ _k_r_._-;_-* &quot;-&quot;??\ _k_r_._-;_-@_-"/>
    <numFmt numFmtId="224" formatCode="#,##0.00_%_);\(#,##0.00\)_%;**;@_%_)"/>
    <numFmt numFmtId="225" formatCode="m/d/yy;@"/>
    <numFmt numFmtId="226" formatCode="#,##0.000_%_);\(#,##0.000\)_%;**;@_%_)"/>
    <numFmt numFmtId="227" formatCode="#,##0.0_%_);\(#,##0.0\)_%;**;@_%_)"/>
    <numFmt numFmtId="228" formatCode="#."/>
    <numFmt numFmtId="229" formatCode="#,##0.0\x_);\(#,##0.0&quot;x)&quot;;#,##0.0\x_);@_)"/>
    <numFmt numFmtId="230" formatCode="#,##0.0_%_);\(#,##0.0\)_%;#,##0.0_%_);@_%_)"/>
    <numFmt numFmtId="231" formatCode="[$$]#,##0.0_);\([$$]#,##0.0\);[$$]#,##0.0_);@_)"/>
    <numFmt numFmtId="232" formatCode="#,##0;\(#,##0\)"/>
    <numFmt numFmtId="233" formatCode="##,##0.0_);\(#,##0.0\)"/>
    <numFmt numFmtId="234" formatCode="#,##0.0\p"/>
    <numFmt numFmtId="235" formatCode="0###0"/>
    <numFmt numFmtId="236" formatCode="\$#,##0_);[Red]&quot;($&quot;#,##0\)"/>
    <numFmt numFmtId="237" formatCode="&quot;$&quot;#,##0.00_);[Red]\(&quot;$&quot;#,##0.00\);&quot;--  &quot;;_(@_)"/>
    <numFmt numFmtId="238" formatCode="\$#,##0.00;[Red]\-\$#,##0.00"/>
    <numFmt numFmtId="239" formatCode="0.0000000000000"/>
    <numFmt numFmtId="240" formatCode="&quot;$&quot;#,##0.0_);[Red]\(&quot;$&quot;#,##0.0\)"/>
    <numFmt numFmtId="241" formatCode="\$#,##0.000_);[Red]&quot;($&quot;#,##0.000\)"/>
    <numFmt numFmtId="242" formatCode="\$#,##0_%_);&quot;($&quot;#,##0\)_%;\$#,##0_%_);@_%_)"/>
    <numFmt numFmtId="243" formatCode="\$#,##0.00_%_);&quot;($&quot;#,##0.00\)_%;**;@_%_)"/>
    <numFmt numFmtId="244" formatCode="\$#,##0.00_%_);&quot;($&quot;#,##0.00\)_%;\$#,##0.00_%_);@_%_)"/>
    <numFmt numFmtId="245" formatCode="\$#,##0.000_%_);&quot;($&quot;#,##0.000\)_%;**;@_%_)"/>
    <numFmt numFmtId="246" formatCode="[$$-409]* #,##0.00_);_([$$-409]* &quot;#,&quot;##0.00\);_([$$-409]* \-??_);_(@_)"/>
    <numFmt numFmtId="247" formatCode="0.000000"/>
    <numFmt numFmtId="248" formatCode="\$#,##0.0_%_);&quot;($&quot;#,##0.0\)_%;**;@_%_)"/>
    <numFmt numFmtId="249" formatCode="[$$-409]* #,##0_);_([$$-409]* &quot;#,&quot;##0\);_([$$-409]* \-_);_(@_)"/>
    <numFmt numFmtId="250" formatCode="\$#,##0.0_%_);&quot;($&quot;#,##0.0\)_%;\$#,##0.0_%_);@_%_)"/>
    <numFmt numFmtId="251" formatCode="_•&quot;–    &quot;@"/>
    <numFmt numFmtId="252" formatCode="mmm\-d\-yyyy"/>
    <numFmt numFmtId="253" formatCode="mmm\-yyyy"/>
    <numFmt numFmtId="254" formatCode="dd\-mm\-yy"/>
    <numFmt numFmtId="255" formatCode="m/d/yy_%_)"/>
    <numFmt numFmtId="256" formatCode="m/d/yy_%_);;**"/>
    <numFmt numFmtId="257" formatCode="dd\-mmm\-yyyy"/>
    <numFmt numFmtId="258" formatCode="dd\ mmmyy\ hh:mm"/>
    <numFmt numFmtId="259" formatCode="#,##0_);[Red]\(#,##0\);;@"/>
    <numFmt numFmtId="260" formatCode="_ * #,##0_ ;_ * \-#,##0_ ;_ * \-_ ;_ @_ "/>
    <numFmt numFmtId="261" formatCode="_ * #,##0.00_ ;_ * \-#,##0.00_ ;_ * \-??_ ;_ @_ "/>
    <numFmt numFmtId="262" formatCode="\$#,##0_);\$\(#,##0\);\$0_);@"/>
    <numFmt numFmtId="263" formatCode="\$#,##0.00_);\$\(#,##0.00\);\$0.00_);@"/>
    <numFmt numFmtId="264" formatCode="_([$€-2]* #,##0.00_);_([$€-2]* \(#,##0.00\);_([$€-2]* &quot;-&quot;??_)"/>
    <numFmt numFmtId="265" formatCode="_(* #,##0_);_(* \(#,##0\);_(* \-??_);_(@_)"/>
    <numFmt numFmtId="266" formatCode="#,##0.000000000;[Red]\-#,##0.000000000"/>
    <numFmt numFmtId="267" formatCode="#.00"/>
    <numFmt numFmtId="268" formatCode="###0_);\(###0\)"/>
    <numFmt numFmtId="269" formatCode="General\ ;[Red]\(General\)"/>
    <numFmt numFmtId="270" formatCode="#,##0.0"/>
    <numFmt numFmtId="271" formatCode="0.0\%_);\(0.0&quot;%)&quot;;0.0\%_);@_%_)"/>
    <numFmt numFmtId="272" formatCode="\$#,##0.0"/>
    <numFmt numFmtId="273" formatCode="#,##0.0_);[Red]\(#,##0.0\)"/>
    <numFmt numFmtId="274" formatCode="##0.00"/>
    <numFmt numFmtId="275" formatCode="&quot;Cf &quot;#,##0.000_%_);&quot;(Cf &quot;#,##0.000\)_%;&quot;Cf &quot;#,##0.000_%_);@_%_)"/>
    <numFmt numFmtId="276" formatCode="_(\$* #,##0.00_);_(\$* \(#,##0.00\);_(\$* \-??_);_(@_)"/>
    <numFmt numFmtId="277" formatCode="0.0"/>
    <numFmt numFmtId="278" formatCode="_-* #,##0\ _P_t_s_-;\-* #,##0\ _P_t_s_-;_-* &quot;- &quot;_P_t_s_-;_-@_-"/>
    <numFmt numFmtId="279" formatCode="_-* #,##0.00\ _P_t_s_-;\-* #,##0.00\ _P_t_s_-;_-* \-??\ _P_t_s_-;_-@_-"/>
    <numFmt numFmtId="280" formatCode="#,##0.000000000000"/>
    <numFmt numFmtId="281" formatCode="#,##0.00000000000"/>
    <numFmt numFmtId="282" formatCode="_-\£* #,##0_-;&quot;-£&quot;* #,##0_-;_-\£* \-_-;_-@_-"/>
    <numFmt numFmtId="283" formatCode="_-\£* #,##0.00_-;&quot;-£&quot;* #,##0.00_-;_-\£* \-??_-;_-@_-"/>
    <numFmt numFmtId="284" formatCode="0.0\x"/>
    <numFmt numFmtId="285" formatCode="_(#,##0.00\ \x_);\(#,##0.00\ \x\);0.00\ \x_)"/>
    <numFmt numFmtId="286" formatCode="0.0&quot;%   &quot;"/>
    <numFmt numFmtId="287" formatCode="#,##0.0\x_)_);\(#,##0.0&quot;x)&quot;_);#,##0.0\x_)_);@_%_)"/>
    <numFmt numFmtId="288" formatCode="#,##0.0_x_)_);&quot;NM&quot;_x_)_);#,##0.0_x_)_);@_x_)_)"/>
    <numFmt numFmtId="289" formatCode="#,##0.0_);[Red]\(#,##0.0\);&quot;N/A &quot;"/>
    <numFmt numFmtId="290" formatCode="0,"/>
    <numFmt numFmtId="291" formatCode="0.00000000"/>
    <numFmt numFmtId="292" formatCode="#,##0.0_);[Red]\(#,##0.0\);&quot;--  &quot;"/>
    <numFmt numFmtId="293" formatCode="#,##0.0_)\ ;[Red]\(#,##0.0\)\ "/>
    <numFmt numFmtId="294" formatCode="#,##0.00\x_);[Red]\(#,##0.00\x\);&quot;--  &quot;"/>
    <numFmt numFmtId="295" formatCode="#,##0.00_)&quot; &quot;;[Red]\(#,##0.00\)&quot; &quot;"/>
    <numFmt numFmtId="296" formatCode="0.0%&quot;NetPPE/sales&quot;"/>
    <numFmt numFmtId="297" formatCode="0.0%&quot;NWI/Sls&quot;"/>
    <numFmt numFmtId="298" formatCode="_-* #,##0.00_-;\-* #,##0.00_-;_-* \-??_-;_-@_-"/>
    <numFmt numFmtId="299" formatCode="_-* #,##0_-;\-* #,##0_-;_-* \-_-;_-@_-"/>
    <numFmt numFmtId="300" formatCode="#,##0.000000000"/>
    <numFmt numFmtId="301" formatCode="0%_);\(0%\)"/>
    <numFmt numFmtId="302" formatCode="0%;[Red]\(0%\)"/>
    <numFmt numFmtId="303" formatCode="0_);\(0\)"/>
    <numFmt numFmtId="304" formatCode="0.0%;\(0.0%\)"/>
    <numFmt numFmtId="305" formatCode="0.0%;[Red]\(0.0%\);&quot;--  &quot;"/>
    <numFmt numFmtId="306" formatCode="0.000%;[Red]\(0.000%\)"/>
    <numFmt numFmtId="307" formatCode="0.000%;;&quot;-- &quot;"/>
    <numFmt numFmtId="308" formatCode="0.0%_);\(0.0%\);0.0%_);@_)"/>
    <numFmt numFmtId="309" formatCode="#,##0.0\%_);\(#,##0.0&quot;%)&quot;;#,##0.0\%_);@_%_)"/>
    <numFmt numFmtId="310" formatCode="0.0%_);\(0.0%\);**;@_%_)"/>
    <numFmt numFmtId="311" formatCode="0.0%&quot;Sales&quot;"/>
    <numFmt numFmtId="312" formatCode="#,##0.00_);\(#,##0.00\);0.00_)"/>
    <numFmt numFmtId="313" formatCode="#,##0_);\(#,##0\);0_);@"/>
    <numFmt numFmtId="314" formatCode="#,##0_);\(#,##0\);0_)"/>
    <numFmt numFmtId="315" formatCode="* _(#,##0.0_);* \(#,##0.0\);* _(0.0_);* @_)"/>
    <numFmt numFmtId="316" formatCode="&quot;Proj &quot;0;;"/>
    <numFmt numFmtId="317" formatCode="&quot;R&quot;\ #,##0;[Red]\(&quot;R&quot;\ #,##0\);0"/>
    <numFmt numFmtId="318" formatCode="#,##0.000%;\-#,##0.000%;&quot;-%&quot;"/>
    <numFmt numFmtId="319" formatCode="#,##0.000;\-#,##0.000;&quot;- &quot;"/>
    <numFmt numFmtId="320" formatCode="0.00000"/>
    <numFmt numFmtId="321" formatCode="#,##0.000"/>
    <numFmt numFmtId="322" formatCode="#,##0.000_%_);\(#,##0.000\)_%;#,##0.000_%_);@_%_)"/>
    <numFmt numFmtId="323" formatCode="0_%_);\(0\)_%;0_%_);@_%_)"/>
    <numFmt numFmtId="324" formatCode="#,##0.0000"/>
    <numFmt numFmtId="325" formatCode="_(&quot;$&quot;* #,##0.0_);_(&quot;$&quot;* \(#,##0.0\);_(&quot;$&quot;* &quot;-&quot;??_);_(@_)"/>
    <numFmt numFmtId="326" formatCode="m\o\n\th\ \'yy"/>
    <numFmt numFmtId="327" formatCode="mmmm\ \'yy"/>
    <numFmt numFmtId="328" formatCode="&quot;TFCF: &quot;#,##0_);[Red]&quot;No! &quot;\(#,##0\)"/>
    <numFmt numFmtId="329" formatCode="hh:mm\ AM/PM"/>
    <numFmt numFmtId="330" formatCode="0.00\x"/>
    <numFmt numFmtId="331" formatCode="0_)"/>
    <numFmt numFmtId="332" formatCode="0.0\x_)_);&quot;NM&quot;_x_)_);0.0&quot; x&quot;_)_);@_%_)"/>
    <numFmt numFmtId="333" formatCode="0##0"/>
    <numFmt numFmtId="334" formatCode="_ &quot;CHF &quot;* #,##0_ ;_ &quot;CHF &quot;* \-#,##0_ ;_ &quot;CHF &quot;* \-_ ;_ @_ "/>
    <numFmt numFmtId="335" formatCode="_ &quot;kr &quot;* #,##0_ ;_ &quot;kr &quot;* \-#,##0_ ;_ &quot;kr &quot;* \-_ ;_ @_ "/>
    <numFmt numFmtId="336" formatCode="_ &quot;CHF &quot;* #,##0.00_ ;_ &quot;CHF &quot;* \-#,##0.00_ ;_ &quot;CHF &quot;* \-??_ ;_ @_ "/>
    <numFmt numFmtId="337" formatCode="_ &quot;Fr. &quot;* #,##0_ ;_ &quot;Fr. &quot;* \-#,##0_ ;_ &quot;Fr. &quot;* \-_ ;_ @_ "/>
    <numFmt numFmtId="338" formatCode="_ &quot;Fr. &quot;* #,##0.00_ ;_ &quot;Fr. &quot;* \-#,##0.00_ ;_ &quot;Fr. &quot;* \-??_ ;_ @_ "/>
    <numFmt numFmtId="339" formatCode="yyyy"/>
    <numFmt numFmtId="340" formatCode="&quot;Yes&quot;_%_);&quot;Error&quot;_%_);&quot;No&quot;_%_);&quot;--&quot;_%_)"/>
    <numFmt numFmtId="341" formatCode="_-\$* #,##0_-;&quot;-$&quot;* #,##0_-;_-\$* \-_-;_-@_-"/>
  </numFmts>
  <fonts count="297">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Arial"/>
      <family val="2"/>
    </font>
    <font>
      <sz val="10"/>
      <name val="Book Antiqua"/>
      <family val="1"/>
    </font>
    <font>
      <b/>
      <sz val="10"/>
      <name val="Book Antiqua"/>
      <family val="1"/>
    </font>
    <font>
      <b/>
      <sz val="11"/>
      <name val="Book Antiqua"/>
      <family val="1"/>
    </font>
    <font>
      <b/>
      <sz val="9"/>
      <name val="Book Antiqua"/>
      <family val="1"/>
    </font>
    <font>
      <b/>
      <sz val="10"/>
      <name val="Arial"/>
      <family val="2"/>
    </font>
    <font>
      <sz val="10"/>
      <color theme="1"/>
      <name val="Book Antiqua"/>
      <family val="1"/>
    </font>
    <font>
      <sz val="11"/>
      <color theme="0"/>
      <name val="Arial"/>
      <family val="2"/>
    </font>
    <font>
      <sz val="12"/>
      <name val="Arial"/>
      <family val="2"/>
    </font>
    <font>
      <sz val="9"/>
      <color theme="1"/>
      <name val="Arial"/>
      <family val="2"/>
    </font>
    <font>
      <sz val="8"/>
      <color indexed="8"/>
      <name val="Verdana"/>
      <family val="2"/>
    </font>
    <font>
      <b/>
      <sz val="11"/>
      <name val="Calibri"/>
      <family val="2"/>
      <scheme val="minor"/>
    </font>
    <font>
      <sz val="11"/>
      <name val="Calibri"/>
      <family val="2"/>
      <scheme val="minor"/>
    </font>
    <font>
      <sz val="11"/>
      <color indexed="8"/>
      <name val="Calibri"/>
      <family val="2"/>
    </font>
    <font>
      <u/>
      <sz val="11"/>
      <color theme="10"/>
      <name val="Calibri"/>
      <family val="2"/>
    </font>
    <font>
      <sz val="8"/>
      <color theme="1"/>
      <name val="Verdana"/>
      <family val="2"/>
    </font>
    <font>
      <sz val="10"/>
      <color theme="1"/>
      <name val="Swis721 Md BT"/>
      <family val="2"/>
    </font>
    <font>
      <sz val="10"/>
      <color theme="1"/>
      <name val="Calibri"/>
      <family val="2"/>
      <scheme val="minor"/>
    </font>
    <font>
      <b/>
      <sz val="10"/>
      <color theme="1"/>
      <name val="Calibri"/>
      <family val="2"/>
      <scheme val="minor"/>
    </font>
    <font>
      <sz val="10"/>
      <color indexed="8"/>
      <name val="MS Sans Serif"/>
      <family val="2"/>
    </font>
    <font>
      <sz val="12"/>
      <name val="Times New Roman"/>
      <family val="1"/>
    </font>
    <font>
      <sz val="14"/>
      <name val="Terminal"/>
      <family val="3"/>
    </font>
    <font>
      <sz val="8"/>
      <name val="Times New Roman"/>
      <family val="1"/>
    </font>
    <font>
      <sz val="10"/>
      <name val="Times New Roman"/>
      <family val="1"/>
    </font>
    <font>
      <sz val="10"/>
      <name val="Helv"/>
      <charset val="204"/>
    </font>
    <font>
      <sz val="10"/>
      <name val="Helv"/>
      <family val="2"/>
    </font>
    <font>
      <sz val="10"/>
      <name val="Helv"/>
    </font>
    <font>
      <sz val="10"/>
      <name val="Courier"/>
      <family val="3"/>
    </font>
    <font>
      <sz val="10"/>
      <name val="Courier New"/>
      <family val="3"/>
    </font>
    <font>
      <sz val="8"/>
      <color indexed="8"/>
      <name val="Arial"/>
      <family val="2"/>
    </font>
    <font>
      <sz val="10"/>
      <color indexed="8"/>
      <name val="Arial"/>
      <family val="2"/>
    </font>
    <font>
      <b/>
      <sz val="9"/>
      <color indexed="8"/>
      <name val="Book Antiqua"/>
      <family val="1"/>
    </font>
    <font>
      <sz val="11"/>
      <name val="‚l‚r ‚oƒSƒVƒbƒN"/>
      <family val="3"/>
      <charset val="128"/>
    </font>
    <font>
      <sz val="7"/>
      <name val="Arial"/>
      <family val="2"/>
    </font>
    <font>
      <sz val="8"/>
      <name val="Arial"/>
      <family val="2"/>
    </font>
    <font>
      <sz val="11"/>
      <color indexed="8"/>
      <name val="Arial"/>
      <family val="2"/>
    </font>
    <font>
      <sz val="11"/>
      <color indexed="8"/>
      <name val="宋体"/>
      <charset val="134"/>
    </font>
    <font>
      <sz val="8"/>
      <color indexed="18"/>
      <name val="Helv"/>
    </font>
    <font>
      <sz val="11"/>
      <color indexed="9"/>
      <name val="Calibri"/>
      <family val="2"/>
    </font>
    <font>
      <sz val="10"/>
      <color indexed="9"/>
      <name val="Arial"/>
      <family val="2"/>
    </font>
    <font>
      <sz val="11"/>
      <color indexed="9"/>
      <name val="Arial"/>
      <family val="2"/>
    </font>
    <font>
      <sz val="11"/>
      <color indexed="9"/>
      <name val="宋体"/>
      <charset val="134"/>
    </font>
    <font>
      <sz val="11"/>
      <color indexed="42"/>
      <name val="宋体"/>
      <charset val="134"/>
    </font>
    <font>
      <sz val="14"/>
      <name val="AngsanaUPC"/>
      <family val="1"/>
    </font>
    <font>
      <sz val="12"/>
      <name val="Book Antiqua"/>
      <family val="1"/>
    </font>
    <font>
      <sz val="10"/>
      <color theme="0"/>
      <name val="Times New Roman"/>
      <family val="2"/>
    </font>
    <font>
      <u/>
      <sz val="10"/>
      <name val="Arial"/>
      <family val="2"/>
    </font>
    <font>
      <sz val="7"/>
      <name val="Palatino"/>
      <family val="1"/>
    </font>
    <font>
      <b/>
      <sz val="18"/>
      <name val="Arial"/>
      <family val="2"/>
    </font>
    <font>
      <sz val="9"/>
      <name val="Tahoma"/>
      <family val="2"/>
    </font>
    <font>
      <sz val="11"/>
      <color indexed="20"/>
      <name val="Calibri"/>
      <family val="2"/>
    </font>
    <font>
      <sz val="9"/>
      <color rgb="FF9C0006"/>
      <name val="Arial"/>
      <family val="2"/>
    </font>
    <font>
      <sz val="10"/>
      <color indexed="20"/>
      <name val="Arial"/>
      <family val="2"/>
    </font>
    <font>
      <sz val="11"/>
      <color indexed="20"/>
      <name val="Arial"/>
      <family val="2"/>
    </font>
    <font>
      <b/>
      <sz val="12"/>
      <color indexed="61"/>
      <name val="Tahoma"/>
      <family val="2"/>
    </font>
    <font>
      <b/>
      <sz val="11"/>
      <color indexed="8"/>
      <name val="Arial"/>
      <family val="2"/>
    </font>
    <font>
      <strike/>
      <sz val="8"/>
      <name val="Arial"/>
      <family val="2"/>
    </font>
    <font>
      <sz val="8"/>
      <color indexed="12"/>
      <name val="Arial"/>
      <family val="2"/>
    </font>
    <font>
      <b/>
      <sz val="12"/>
      <name val="Times New Roman"/>
      <family val="1"/>
    </font>
    <font>
      <b/>
      <sz val="8"/>
      <color indexed="8"/>
      <name val="Arial"/>
      <family val="2"/>
    </font>
    <font>
      <sz val="9"/>
      <name val="Times New Roman"/>
      <family val="1"/>
    </font>
    <font>
      <b/>
      <sz val="10"/>
      <name val="MS Sans Serif"/>
      <family val="2"/>
    </font>
    <font>
      <sz val="8"/>
      <color indexed="12"/>
      <name val="Times New Roman"/>
      <family val="1"/>
    </font>
    <font>
      <sz val="10"/>
      <color indexed="8"/>
      <name val="Times New Roman"/>
      <family val="1"/>
    </font>
    <font>
      <i/>
      <sz val="8"/>
      <color indexed="12"/>
      <name val="Arial"/>
      <family val="2"/>
    </font>
    <font>
      <sz val="12"/>
      <name val="¹UAAA¼"/>
      <family val="3"/>
      <charset val="129"/>
    </font>
    <font>
      <b/>
      <sz val="10"/>
      <color indexed="8"/>
      <name val="Times New Roman"/>
      <family val="1"/>
    </font>
    <font>
      <sz val="12"/>
      <name val="¹ÙÅÁÃ¼"/>
      <charset val="129"/>
    </font>
    <font>
      <sz val="12"/>
      <name val="¹ÙÅÁÃ¼"/>
      <family val="1"/>
    </font>
    <font>
      <b/>
      <sz val="9"/>
      <color indexed="12"/>
      <name val="Tahoma"/>
      <family val="2"/>
    </font>
    <font>
      <b/>
      <sz val="11"/>
      <color indexed="52"/>
      <name val="Calibri"/>
      <family val="2"/>
    </font>
    <font>
      <b/>
      <sz val="10"/>
      <color indexed="10"/>
      <name val="Arial"/>
      <family val="2"/>
    </font>
    <font>
      <b/>
      <sz val="10"/>
      <color indexed="52"/>
      <name val="Arial"/>
      <family val="2"/>
    </font>
    <font>
      <b/>
      <sz val="11"/>
      <color indexed="52"/>
      <name val="Arial"/>
      <family val="2"/>
    </font>
    <font>
      <b/>
      <sz val="10"/>
      <name val="Helv"/>
    </font>
    <font>
      <b/>
      <sz val="11"/>
      <color indexed="9"/>
      <name val="Calibri"/>
      <family val="2"/>
    </font>
    <font>
      <b/>
      <sz val="10"/>
      <color indexed="9"/>
      <name val="Arial"/>
      <family val="2"/>
    </font>
    <font>
      <b/>
      <sz val="11"/>
      <color indexed="9"/>
      <name val="Arial"/>
      <family val="2"/>
    </font>
    <font>
      <b/>
      <sz val="8"/>
      <name val="Book Antiqua"/>
      <family val="1"/>
    </font>
    <font>
      <b/>
      <u/>
      <sz val="8"/>
      <name val="Arial"/>
      <family val="2"/>
    </font>
    <font>
      <sz val="11"/>
      <name val="Tms Rmn"/>
    </font>
    <font>
      <sz val="10"/>
      <name val="Helvetica"/>
      <family val="2"/>
    </font>
    <font>
      <sz val="11"/>
      <color indexed="8"/>
      <name val="Cambria"/>
      <family val="2"/>
    </font>
    <font>
      <sz val="11"/>
      <color indexed="8"/>
      <name val="Times New Roman"/>
      <family val="2"/>
    </font>
    <font>
      <sz val="10"/>
      <color indexed="8"/>
      <name val="Verdana"/>
      <family val="2"/>
    </font>
    <font>
      <sz val="10"/>
      <color theme="1"/>
      <name val="Verdana"/>
      <family val="2"/>
    </font>
    <font>
      <sz val="9"/>
      <color indexed="8"/>
      <name val="Arial"/>
      <family val="2"/>
    </font>
    <font>
      <sz val="10"/>
      <name val="Mangal"/>
      <family val="2"/>
    </font>
    <font>
      <sz val="1"/>
      <color indexed="16"/>
      <name val="Courier"/>
      <family val="3"/>
    </font>
    <font>
      <sz val="10"/>
      <name val="BERNHARD"/>
    </font>
    <font>
      <sz val="6"/>
      <name val="Arial"/>
      <family val="2"/>
    </font>
    <font>
      <b/>
      <sz val="10"/>
      <color indexed="17"/>
      <name val="Arial"/>
      <family val="2"/>
    </font>
    <font>
      <b/>
      <sz val="10"/>
      <color indexed="50"/>
      <name val="Tahoma"/>
      <family val="2"/>
    </font>
    <font>
      <sz val="10"/>
      <name val="MS Serif"/>
      <family val="1"/>
    </font>
    <font>
      <sz val="14"/>
      <name val="Palatino"/>
      <family val="1"/>
    </font>
    <font>
      <sz val="16"/>
      <name val="Palatino"/>
      <family val="1"/>
    </font>
    <font>
      <sz val="32"/>
      <name val="Helvetica-Black"/>
    </font>
    <font>
      <b/>
      <u/>
      <sz val="11"/>
      <name val="Times New Roman"/>
      <family val="1"/>
    </font>
    <font>
      <sz val="10"/>
      <name val="Tms Rmn"/>
    </font>
    <font>
      <sz val="8"/>
      <color indexed="12"/>
      <name val="Tms Rmn"/>
    </font>
    <font>
      <sz val="12"/>
      <name val="Helv"/>
    </font>
    <font>
      <b/>
      <sz val="9"/>
      <name val="Tahoma"/>
      <family val="2"/>
    </font>
    <font>
      <b/>
      <sz val="8"/>
      <name val="Arial"/>
      <family val="2"/>
    </font>
    <font>
      <sz val="12"/>
      <name val="SWISS"/>
    </font>
    <font>
      <sz val="10"/>
      <name val="MS Sans Serif"/>
      <family val="2"/>
    </font>
    <font>
      <sz val="10"/>
      <name val="Century Gothic"/>
      <family val="2"/>
    </font>
    <font>
      <b/>
      <sz val="10"/>
      <color indexed="10"/>
      <name val="Tahoma"/>
      <family val="2"/>
    </font>
    <font>
      <b/>
      <sz val="11"/>
      <color indexed="8"/>
      <name val="Calibri"/>
      <family val="2"/>
    </font>
    <font>
      <sz val="24"/>
      <color indexed="13"/>
      <name val="SWISS"/>
    </font>
    <font>
      <sz val="10"/>
      <color indexed="16"/>
      <name val="MS Serif"/>
      <family val="1"/>
    </font>
    <font>
      <sz val="10"/>
      <name val="Arial"/>
      <family val="2"/>
      <charset val="1"/>
    </font>
    <font>
      <sz val="10"/>
      <color indexed="8"/>
      <name val="Arial"/>
      <family val="2"/>
      <charset val="1"/>
    </font>
    <font>
      <i/>
      <sz val="11"/>
      <color indexed="23"/>
      <name val="Calibri"/>
      <family val="2"/>
    </font>
    <font>
      <i/>
      <sz val="10"/>
      <color indexed="23"/>
      <name val="Arial"/>
      <family val="2"/>
    </font>
    <font>
      <i/>
      <sz val="11"/>
      <color indexed="23"/>
      <name val="Arial"/>
      <family val="2"/>
    </font>
    <font>
      <sz val="1"/>
      <color indexed="8"/>
      <name val="Courier"/>
      <family val="3"/>
    </font>
    <font>
      <sz val="6"/>
      <color indexed="23"/>
      <name val="Helvetica-Black"/>
    </font>
    <font>
      <sz val="9.5"/>
      <color indexed="23"/>
      <name val="Helvetica-Black"/>
    </font>
    <font>
      <b/>
      <sz val="14"/>
      <name val="SWISS"/>
    </font>
    <font>
      <b/>
      <sz val="14"/>
      <name val="SWISS"/>
      <family val="2"/>
    </font>
    <font>
      <sz val="10"/>
      <color indexed="10"/>
      <name val="Arial"/>
      <family val="2"/>
    </font>
    <font>
      <sz val="10"/>
      <name val="Geneva"/>
      <family val="2"/>
    </font>
    <font>
      <sz val="11"/>
      <color indexed="17"/>
      <name val="Calibri"/>
      <family val="2"/>
    </font>
    <font>
      <sz val="10"/>
      <color indexed="17"/>
      <name val="Arial"/>
      <family val="2"/>
    </font>
    <font>
      <sz val="11"/>
      <color indexed="17"/>
      <name val="Arial"/>
      <family val="2"/>
    </font>
    <font>
      <b/>
      <sz val="9"/>
      <name val="Arial"/>
      <family val="2"/>
    </font>
    <font>
      <b/>
      <sz val="12"/>
      <name val="Helv"/>
    </font>
    <font>
      <b/>
      <sz val="12"/>
      <color indexed="62"/>
      <name val="Arial"/>
      <family val="2"/>
    </font>
    <font>
      <sz val="11"/>
      <color indexed="25"/>
      <name val="Arial"/>
      <family val="2"/>
    </font>
    <font>
      <sz val="10"/>
      <color indexed="18"/>
      <name val="Arial"/>
      <family val="2"/>
    </font>
    <font>
      <sz val="6"/>
      <name val="Palatino"/>
      <family val="1"/>
    </font>
    <font>
      <b/>
      <sz val="12"/>
      <name val="Arial"/>
      <family val="2"/>
    </font>
    <font>
      <b/>
      <sz val="12"/>
      <color indexed="8"/>
      <name val="Arial"/>
      <family val="2"/>
    </font>
    <font>
      <b/>
      <sz val="14"/>
      <name val="MS Sans Serif"/>
      <family val="2"/>
    </font>
    <font>
      <b/>
      <sz val="15"/>
      <color indexed="56"/>
      <name val="Calibri"/>
      <family val="2"/>
    </font>
    <font>
      <b/>
      <sz val="15"/>
      <color indexed="62"/>
      <name val="Arial"/>
      <family val="2"/>
    </font>
    <font>
      <b/>
      <sz val="15"/>
      <color indexed="56"/>
      <name val="Arial"/>
      <family val="2"/>
    </font>
    <font>
      <sz val="10"/>
      <name val="Helvetica-Black"/>
    </font>
    <font>
      <sz val="28"/>
      <name val="Helvetica-Black"/>
    </font>
    <font>
      <b/>
      <sz val="13"/>
      <color indexed="56"/>
      <name val="Calibri"/>
      <family val="2"/>
    </font>
    <font>
      <b/>
      <sz val="13"/>
      <color indexed="62"/>
      <name val="Arial"/>
      <family val="2"/>
    </font>
    <font>
      <b/>
      <sz val="13"/>
      <color indexed="56"/>
      <name val="Arial"/>
      <family val="2"/>
    </font>
    <font>
      <sz val="10"/>
      <name val="Palatino"/>
      <family val="1"/>
    </font>
    <font>
      <sz val="18"/>
      <name val="Palatino"/>
      <family val="1"/>
    </font>
    <font>
      <b/>
      <sz val="11"/>
      <color indexed="56"/>
      <name val="Calibri"/>
      <family val="2"/>
    </font>
    <font>
      <b/>
      <sz val="11"/>
      <color indexed="62"/>
      <name val="Arial"/>
      <family val="2"/>
    </font>
    <font>
      <b/>
      <sz val="11"/>
      <color indexed="56"/>
      <name val="Arial"/>
      <family val="2"/>
    </font>
    <font>
      <i/>
      <sz val="14"/>
      <name val="Palatino"/>
      <family val="1"/>
    </font>
    <font>
      <b/>
      <sz val="12"/>
      <color indexed="9"/>
      <name val="Arial"/>
      <family val="2"/>
    </font>
    <font>
      <b/>
      <sz val="1"/>
      <color indexed="8"/>
      <name val="Courier"/>
      <family val="3"/>
    </font>
    <font>
      <b/>
      <sz val="1"/>
      <color indexed="8"/>
      <name val="Courier New"/>
      <family val="3"/>
    </font>
    <font>
      <b/>
      <sz val="8"/>
      <name val="MS Sans Serif"/>
      <family val="2"/>
    </font>
    <font>
      <u/>
      <sz val="10"/>
      <color indexed="12"/>
      <name val="Arial"/>
      <family val="2"/>
    </font>
    <font>
      <u/>
      <sz val="9"/>
      <color indexed="12"/>
      <name val="Arial"/>
      <family val="2"/>
    </font>
    <font>
      <sz val="11"/>
      <color indexed="62"/>
      <name val="Arial"/>
      <family val="2"/>
    </font>
    <font>
      <sz val="11"/>
      <color indexed="62"/>
      <name val="Calibri"/>
      <family val="2"/>
    </font>
    <font>
      <sz val="10"/>
      <color indexed="62"/>
      <name val="Arial"/>
      <family val="2"/>
    </font>
    <font>
      <sz val="8"/>
      <color indexed="39"/>
      <name val="Arial"/>
      <family val="2"/>
    </font>
    <font>
      <sz val="12"/>
      <color indexed="12"/>
      <name val="Times New Roman"/>
      <family val="1"/>
    </font>
    <font>
      <sz val="10"/>
      <name val="GillSans Light"/>
      <family val="2"/>
    </font>
    <font>
      <b/>
      <sz val="9"/>
      <color indexed="63"/>
      <name val="Tahoma"/>
      <family val="2"/>
    </font>
    <font>
      <b/>
      <sz val="22"/>
      <color indexed="16"/>
      <name val="Arial"/>
      <family val="2"/>
    </font>
    <font>
      <u/>
      <sz val="6"/>
      <color indexed="12"/>
      <name val="Arial"/>
      <family val="2"/>
    </font>
    <font>
      <u/>
      <sz val="6"/>
      <color indexed="36"/>
      <name val="Arial"/>
      <family val="2"/>
    </font>
    <font>
      <sz val="8"/>
      <color indexed="16"/>
      <name val="Arial"/>
      <family val="2"/>
    </font>
    <font>
      <i/>
      <sz val="10"/>
      <name val="Arial"/>
      <family val="2"/>
    </font>
    <font>
      <sz val="11"/>
      <color indexed="52"/>
      <name val="Calibri"/>
      <family val="2"/>
    </font>
    <font>
      <sz val="10"/>
      <color indexed="52"/>
      <name val="Arial"/>
      <family val="2"/>
    </font>
    <font>
      <sz val="11"/>
      <color indexed="52"/>
      <name val="Arial"/>
      <family val="2"/>
    </font>
    <font>
      <b/>
      <sz val="12"/>
      <color indexed="20"/>
      <name val="Tahoma"/>
      <family val="2"/>
    </font>
    <font>
      <b/>
      <sz val="10"/>
      <name val="Times New Roman"/>
      <family val="1"/>
    </font>
    <font>
      <b/>
      <sz val="11"/>
      <name val="Helv"/>
    </font>
    <font>
      <sz val="10"/>
      <name val="Arabic Transparent"/>
      <charset val="178"/>
    </font>
    <font>
      <sz val="11"/>
      <color indexed="60"/>
      <name val="Calibri"/>
      <family val="2"/>
    </font>
    <font>
      <sz val="10"/>
      <color indexed="19"/>
      <name val="Arial"/>
      <family val="2"/>
    </font>
    <font>
      <sz val="10"/>
      <color indexed="60"/>
      <name val="Arial"/>
      <family val="2"/>
    </font>
    <font>
      <sz val="11"/>
      <color indexed="60"/>
      <name val="Arial"/>
      <family val="2"/>
    </font>
    <font>
      <sz val="7"/>
      <name val="Small Fonts"/>
      <family val="2"/>
    </font>
    <font>
      <b/>
      <i/>
      <sz val="16"/>
      <name val="Helv"/>
    </font>
    <font>
      <b/>
      <i/>
      <sz val="16"/>
      <name val="Helv"/>
      <family val="2"/>
    </font>
    <font>
      <sz val="8"/>
      <color indexed="17"/>
      <name val="Tms Rmn"/>
    </font>
    <font>
      <sz val="10"/>
      <name val="Verdana"/>
      <family val="2"/>
    </font>
    <font>
      <sz val="10"/>
      <name val="Courier 10 Pitch"/>
    </font>
    <font>
      <sz val="8"/>
      <name val="Verdana"/>
      <family val="2"/>
    </font>
    <font>
      <sz val="11"/>
      <color theme="1"/>
      <name val="Calibri"/>
      <family val="2"/>
    </font>
    <font>
      <sz val="10"/>
      <color rgb="FF000000"/>
      <name val="Times New Roman"/>
      <family val="1"/>
    </font>
    <font>
      <sz val="9"/>
      <name val="Arial"/>
      <family val="2"/>
    </font>
    <font>
      <b/>
      <sz val="11"/>
      <color indexed="63"/>
      <name val="Calibri"/>
      <family val="2"/>
    </font>
    <font>
      <b/>
      <sz val="10"/>
      <color indexed="63"/>
      <name val="Arial"/>
      <family val="2"/>
    </font>
    <font>
      <b/>
      <sz val="11"/>
      <color indexed="6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4"/>
      <name val="Tms Rmn"/>
    </font>
    <font>
      <i/>
      <sz val="8"/>
      <name val="Arial"/>
      <family val="2"/>
    </font>
    <font>
      <sz val="10"/>
      <color indexed="12"/>
      <name val="Times New Roman"/>
      <family val="1"/>
    </font>
    <font>
      <i/>
      <sz val="10"/>
      <color indexed="10"/>
      <name val="Arial"/>
      <family val="2"/>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b/>
      <sz val="11"/>
      <color indexed="21"/>
      <name val="Arial"/>
      <family val="2"/>
    </font>
    <font>
      <b/>
      <sz val="10"/>
      <name val="Century Gothic"/>
      <family val="2"/>
    </font>
    <font>
      <sz val="7"/>
      <color indexed="10"/>
      <name val="Arial"/>
      <family val="2"/>
    </font>
    <font>
      <sz val="8"/>
      <color indexed="10"/>
      <name val="Arial"/>
      <family val="2"/>
    </font>
    <font>
      <sz val="8"/>
      <name val="Wingdings"/>
      <charset val="2"/>
    </font>
    <font>
      <b/>
      <u/>
      <sz val="10"/>
      <color indexed="18"/>
      <name val="Century Gothic"/>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4"/>
      <color indexed="9"/>
      <name val="Arial"/>
      <family val="2"/>
    </font>
    <font>
      <u/>
      <sz val="9"/>
      <color indexed="36"/>
      <name val="Arial"/>
      <family val="2"/>
    </font>
    <font>
      <b/>
      <sz val="16"/>
      <color indexed="16"/>
      <name val="Arial"/>
      <family val="2"/>
    </font>
    <font>
      <sz val="8"/>
      <name val="MS Sans Serif"/>
      <family val="2"/>
    </font>
    <font>
      <b/>
      <sz val="9"/>
      <color indexed="8"/>
      <name val="Arial"/>
      <family val="2"/>
    </font>
    <font>
      <i/>
      <sz val="8"/>
      <name val="Times New Roman"/>
      <family val="1"/>
    </font>
    <font>
      <b/>
      <sz val="11"/>
      <color indexed="39"/>
      <name val="Arial"/>
      <family val="2"/>
    </font>
    <font>
      <sz val="10"/>
      <color indexed="39"/>
      <name val="Arial"/>
      <family val="2"/>
    </font>
    <font>
      <b/>
      <sz val="11"/>
      <color indexed="10"/>
      <name val="Arial"/>
      <family val="2"/>
    </font>
    <font>
      <b/>
      <sz val="11"/>
      <color indexed="23"/>
      <name val="Arial"/>
      <family val="2"/>
    </font>
    <font>
      <sz val="10"/>
      <color indexed="23"/>
      <name val="Arial"/>
      <family val="2"/>
    </font>
    <font>
      <sz val="9"/>
      <color indexed="39"/>
      <name val="Arial"/>
      <family val="2"/>
    </font>
    <font>
      <sz val="9"/>
      <color indexed="10"/>
      <name val="Arial"/>
      <family val="2"/>
    </font>
    <font>
      <b/>
      <sz val="11"/>
      <color indexed="33"/>
      <name val="Arial"/>
      <family val="2"/>
    </font>
    <font>
      <sz val="9"/>
      <color indexed="33"/>
      <name val="Arial"/>
      <family val="2"/>
    </font>
    <font>
      <sz val="9"/>
      <color indexed="9"/>
      <name val="Arial"/>
      <family val="2"/>
    </font>
    <font>
      <b/>
      <sz val="12"/>
      <color indexed="18"/>
      <name val="Times New Roman"/>
      <family val="1"/>
    </font>
    <font>
      <b/>
      <sz val="8"/>
      <color indexed="8"/>
      <name val="Helv"/>
      <family val="2"/>
    </font>
    <font>
      <b/>
      <sz val="10"/>
      <name val="GillSans"/>
      <family val="2"/>
    </font>
    <font>
      <b/>
      <sz val="9"/>
      <name val="Palatino"/>
      <family val="1"/>
    </font>
    <font>
      <sz val="9"/>
      <color indexed="21"/>
      <name val="Helvetica-Black"/>
    </font>
    <font>
      <b/>
      <sz val="10"/>
      <name val="Palatino"/>
      <family val="1"/>
    </font>
    <font>
      <b/>
      <sz val="10"/>
      <color indexed="16"/>
      <name val="Arial"/>
      <family val="2"/>
    </font>
    <font>
      <b/>
      <sz val="12"/>
      <color indexed="16"/>
      <name val="Arial"/>
      <family val="2"/>
    </font>
    <font>
      <sz val="7"/>
      <color indexed="16"/>
      <name val="Arial"/>
      <family val="2"/>
    </font>
    <font>
      <b/>
      <u/>
      <sz val="14"/>
      <name val="Times New Roman"/>
      <family val="1"/>
    </font>
    <font>
      <i/>
      <sz val="14"/>
      <name val="Times New Roman"/>
      <family val="1"/>
    </font>
    <font>
      <sz val="14"/>
      <name val="Times New Roman"/>
      <family val="1"/>
    </font>
    <font>
      <b/>
      <sz val="10"/>
      <color indexed="56"/>
      <name val="Arial"/>
      <family val="2"/>
    </font>
    <font>
      <sz val="12"/>
      <name val="Palatino"/>
      <family val="1"/>
    </font>
    <font>
      <sz val="11"/>
      <name val="Helvetica-Black"/>
    </font>
    <font>
      <sz val="10"/>
      <name val="Tahoma"/>
      <family val="2"/>
    </font>
    <font>
      <b/>
      <sz val="11"/>
      <name val="Times New Roman"/>
      <family val="1"/>
    </font>
    <font>
      <sz val="24"/>
      <color indexed="13"/>
      <name val="Arial"/>
      <family val="2"/>
    </font>
    <font>
      <sz val="12"/>
      <color indexed="13"/>
      <name val="Helv"/>
    </font>
    <font>
      <b/>
      <sz val="18"/>
      <color indexed="56"/>
      <name val="Cambria"/>
      <family val="2"/>
    </font>
    <font>
      <b/>
      <sz val="18"/>
      <color indexed="62"/>
      <name val="Cambria"/>
      <family val="1"/>
    </font>
    <font>
      <b/>
      <i/>
      <sz val="12"/>
      <name val="Times New Roman"/>
      <family val="1"/>
    </font>
    <font>
      <b/>
      <sz val="11"/>
      <color indexed="9"/>
      <name val="GillSans"/>
      <family val="2"/>
    </font>
    <font>
      <b/>
      <sz val="8"/>
      <color indexed="9"/>
      <name val="Arial"/>
      <family val="2"/>
    </font>
    <font>
      <b/>
      <sz val="10"/>
      <color indexed="8"/>
      <name val="Arial"/>
      <family val="2"/>
    </font>
    <font>
      <sz val="14"/>
      <name val="Arial"/>
      <family val="2"/>
    </font>
    <font>
      <b/>
      <sz val="14"/>
      <name val="Arial"/>
      <family val="2"/>
    </font>
    <font>
      <b/>
      <sz val="7"/>
      <color indexed="12"/>
      <name val="Arial"/>
      <family val="2"/>
    </font>
    <font>
      <sz val="10"/>
      <color indexed="14"/>
      <name val="Arial"/>
      <family val="2"/>
    </font>
    <font>
      <sz val="11"/>
      <color indexed="10"/>
      <name val="Calibri"/>
      <family val="2"/>
    </font>
    <font>
      <sz val="11"/>
      <color indexed="10"/>
      <name val="Arial"/>
      <family val="2"/>
    </font>
    <font>
      <sz val="8"/>
      <color indexed="9"/>
      <name val="Arial"/>
      <family val="2"/>
    </font>
    <font>
      <b/>
      <u/>
      <sz val="10"/>
      <name val="Tms Rmn"/>
    </font>
    <font>
      <sz val="12"/>
      <name val="뼻뮝"/>
      <family val="1"/>
      <charset val="129"/>
    </font>
    <font>
      <sz val="12"/>
      <name val="돋움체"/>
      <family val="3"/>
    </font>
    <font>
      <sz val="12"/>
      <name val="돋움체"/>
      <family val="3"/>
      <charset val="178"/>
    </font>
    <font>
      <sz val="10"/>
      <name val="굴림체"/>
      <family val="3"/>
      <charset val="129"/>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b/>
      <sz val="11"/>
      <color indexed="9"/>
      <name val="宋体"/>
      <charset val="134"/>
    </font>
    <font>
      <b/>
      <sz val="11"/>
      <color indexed="42"/>
      <name val="宋体"/>
      <charset val="134"/>
    </font>
    <font>
      <sz val="10"/>
      <name val="ＭＳ ゴシック"/>
      <family val="3"/>
    </font>
    <font>
      <b/>
      <sz val="11"/>
      <color indexed="8"/>
      <name val="宋体"/>
      <charset val="134"/>
    </font>
    <font>
      <sz val="12"/>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2"/>
      <name val="Calibri"/>
      <family val="2"/>
      <scheme val="minor"/>
    </font>
    <font>
      <sz val="11"/>
      <color theme="1"/>
      <name val="Calibri Light"/>
      <family val="2"/>
    </font>
    <font>
      <u/>
      <sz val="11"/>
      <color theme="10"/>
      <name val="Calibri"/>
      <family val="2"/>
      <scheme val="minor"/>
    </font>
    <font>
      <sz val="10"/>
      <name val="Arial"/>
    </font>
  </fonts>
  <fills count="9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FFC7CE"/>
      </patternFill>
    </fill>
    <fill>
      <patternFill patternType="solid">
        <fgColor theme="5"/>
      </patternFill>
    </fill>
    <fill>
      <patternFill patternType="solid">
        <fgColor theme="8"/>
      </patternFill>
    </fill>
    <fill>
      <patternFill patternType="solid">
        <fgColor theme="0" tint="-0.249977111117893"/>
        <bgColor indexed="64"/>
      </patternFill>
    </fill>
    <fill>
      <patternFill patternType="solid">
        <fgColor theme="3" tint="0.59999389629810485"/>
        <bgColor indexed="64"/>
      </patternFill>
    </fill>
    <fill>
      <patternFill patternType="solid">
        <fgColor indexed="9"/>
        <bgColor indexed="64"/>
      </patternFill>
    </fill>
    <fill>
      <patternFill patternType="solid">
        <fgColor indexed="31"/>
      </patternFill>
    </fill>
    <fill>
      <patternFill patternType="solid">
        <fgColor indexed="44"/>
        <bgColor indexed="31"/>
      </patternFill>
    </fill>
    <fill>
      <patternFill patternType="solid">
        <fgColor indexed="31"/>
        <bgColor indexed="22"/>
      </patternFill>
    </fill>
    <fill>
      <patternFill patternType="solid">
        <fgColor indexed="45"/>
      </patternFill>
    </fill>
    <fill>
      <patternFill patternType="solid">
        <fgColor indexed="29"/>
        <bgColor indexed="45"/>
      </patternFill>
    </fill>
    <fill>
      <patternFill patternType="solid">
        <fgColor indexed="45"/>
        <bgColor indexed="29"/>
      </patternFill>
    </fill>
    <fill>
      <patternFill patternType="solid">
        <fgColor indexed="42"/>
      </patternFill>
    </fill>
    <fill>
      <patternFill patternType="solid">
        <fgColor indexed="26"/>
        <bgColor indexed="9"/>
      </patternFill>
    </fill>
    <fill>
      <patternFill patternType="solid">
        <fgColor indexed="42"/>
        <bgColor indexed="27"/>
      </patternFill>
    </fill>
    <fill>
      <patternFill patternType="solid">
        <fgColor indexed="46"/>
      </patternFill>
    </fill>
    <fill>
      <patternFill patternType="solid">
        <fgColor indexed="47"/>
        <bgColor indexed="22"/>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43"/>
        <bgColor indexed="26"/>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patternFill>
    </fill>
    <fill>
      <patternFill patternType="solid">
        <fgColor indexed="30"/>
        <bgColor indexed="21"/>
      </patternFill>
    </fill>
    <fill>
      <patternFill patternType="solid">
        <fgColor indexed="53"/>
        <bgColor indexed="52"/>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31"/>
        <bgColor indexed="31"/>
      </patternFill>
    </fill>
    <fill>
      <patternFill patternType="solid">
        <fgColor indexed="62"/>
      </patternFill>
    </fill>
    <fill>
      <patternFill patternType="solid">
        <fgColor indexed="56"/>
        <bgColor indexed="62"/>
      </patternFill>
    </fill>
    <fill>
      <patternFill patternType="solid">
        <fgColor indexed="62"/>
        <bgColor indexed="56"/>
      </patternFill>
    </fill>
    <fill>
      <patternFill patternType="solid">
        <fgColor indexed="26"/>
        <bgColor indexed="26"/>
      </patternFill>
    </fill>
    <fill>
      <patternFill patternType="solid">
        <fgColor indexed="22"/>
        <bgColor indexed="31"/>
      </patternFill>
    </fill>
    <fill>
      <patternFill patternType="solid">
        <fgColor indexed="22"/>
        <bgColor indexed="22"/>
      </patternFill>
    </fill>
    <fill>
      <patternFill patternType="solid">
        <fgColor indexed="55"/>
        <bgColor indexed="23"/>
      </patternFill>
    </fill>
    <fill>
      <patternFill patternType="solid">
        <fgColor indexed="10"/>
      </patternFill>
    </fill>
    <fill>
      <patternFill patternType="solid">
        <fgColor indexed="10"/>
        <bgColor indexed="60"/>
      </patternFill>
    </fill>
    <fill>
      <patternFill patternType="solid">
        <fgColor indexed="42"/>
        <bgColor indexed="42"/>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62"/>
        <bgColor indexed="64"/>
      </patternFill>
    </fill>
    <fill>
      <patternFill patternType="solid">
        <fgColor indexed="9"/>
        <bgColor indexed="26"/>
      </patternFill>
    </fill>
    <fill>
      <patternFill patternType="solid">
        <fgColor indexed="46"/>
        <bgColor indexed="64"/>
      </patternFill>
    </fill>
    <fill>
      <patternFill patternType="solid">
        <fgColor indexed="55"/>
      </patternFill>
    </fill>
    <fill>
      <patternFill patternType="lightGray">
        <fgColor indexed="13"/>
        <bgColor indexed="9"/>
      </patternFill>
    </fill>
    <fill>
      <patternFill patternType="solid">
        <fgColor indexed="26"/>
        <bgColor indexed="64"/>
      </patternFill>
    </fill>
    <fill>
      <patternFill patternType="solid">
        <fgColor indexed="24"/>
        <bgColor indexed="46"/>
      </patternFill>
    </fill>
    <fill>
      <patternFill patternType="solid">
        <fgColor indexed="50"/>
        <bgColor indexed="51"/>
      </patternFill>
    </fill>
    <fill>
      <patternFill patternType="solid">
        <fgColor indexed="12"/>
        <bgColor indexed="12"/>
      </patternFill>
    </fill>
    <fill>
      <patternFill patternType="solid">
        <fgColor indexed="13"/>
        <bgColor indexed="13"/>
      </patternFill>
    </fill>
    <fill>
      <patternFill patternType="lightGray">
        <fgColor indexed="8"/>
      </patternFill>
    </fill>
    <fill>
      <patternFill patternType="solid">
        <fgColor indexed="15"/>
      </patternFill>
    </fill>
    <fill>
      <patternFill patternType="solid">
        <fgColor indexed="13"/>
      </patternFill>
    </fill>
    <fill>
      <patternFill patternType="solid">
        <fgColor indexed="13"/>
        <bgColor indexed="34"/>
      </patternFill>
    </fill>
    <fill>
      <patternFill patternType="solid">
        <fgColor indexed="47"/>
        <bgColor indexed="64"/>
      </patternFill>
    </fill>
    <fill>
      <patternFill patternType="solid">
        <fgColor indexed="15"/>
        <bgColor indexed="35"/>
      </patternFill>
    </fill>
    <fill>
      <patternFill patternType="solid">
        <fgColor indexed="63"/>
        <bgColor indexed="59"/>
      </patternFill>
    </fill>
    <fill>
      <patternFill patternType="solid">
        <fgColor indexed="17"/>
      </patternFill>
    </fill>
    <fill>
      <patternFill patternType="solid">
        <fgColor indexed="34"/>
        <bgColor indexed="13"/>
      </patternFill>
    </fill>
    <fill>
      <patternFill patternType="darkVertical"/>
    </fill>
    <fill>
      <patternFill patternType="solid">
        <fgColor indexed="42"/>
        <bgColor indexed="64"/>
      </patternFill>
    </fill>
    <fill>
      <patternFill patternType="solid">
        <fgColor indexed="40"/>
      </patternFill>
    </fill>
    <fill>
      <patternFill patternType="solid">
        <fgColor indexed="63"/>
        <bgColor indexed="64"/>
      </patternFill>
    </fill>
    <fill>
      <patternFill patternType="solid">
        <fgColor indexed="8"/>
        <bgColor indexed="64"/>
      </patternFill>
    </fill>
    <fill>
      <patternFill patternType="solid">
        <fgColor indexed="16"/>
        <bgColor indexed="37"/>
      </patternFill>
    </fill>
    <fill>
      <patternFill patternType="solid">
        <fgColor indexed="8"/>
        <bgColor indexed="58"/>
      </patternFill>
    </fill>
    <fill>
      <patternFill patternType="solid">
        <fgColor indexed="12"/>
        <bgColor indexed="39"/>
      </patternFill>
    </fill>
    <fill>
      <patternFill patternType="solid">
        <fgColor indexed="12"/>
      </patternFill>
    </fill>
    <fill>
      <patternFill patternType="solid">
        <fgColor indexed="25"/>
        <bgColor indexed="61"/>
      </patternFill>
    </fill>
    <fill>
      <patternFill patternType="solid">
        <fgColor indexed="23"/>
        <bgColor indexed="64"/>
      </patternFill>
    </fill>
    <fill>
      <patternFill patternType="solid">
        <fgColor indexed="54"/>
      </patternFill>
    </fill>
    <fill>
      <patternFill patternType="solid">
        <fgColor theme="9" tint="0.59999389629810485"/>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indexed="64"/>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medium">
        <color indexed="64"/>
      </left>
      <right style="medium">
        <color indexed="64"/>
      </right>
      <top style="thin">
        <color theme="9" tint="-0.24994659260841701"/>
      </top>
      <bottom style="thin">
        <color theme="9" tint="-0.24994659260841701"/>
      </bottom>
      <diagonal/>
    </border>
    <border>
      <left style="dashed">
        <color indexed="64"/>
      </left>
      <right style="thin">
        <color indexed="64"/>
      </right>
      <top style="dashed">
        <color indexed="64"/>
      </top>
      <bottom style="dashed">
        <color indexed="64"/>
      </bottom>
      <diagonal/>
    </border>
    <border>
      <left/>
      <right/>
      <top/>
      <bottom style="thin">
        <color indexed="8"/>
      </bottom>
      <diagonal/>
    </border>
    <border>
      <left/>
      <right/>
      <top/>
      <bottom style="medium">
        <color indexed="8"/>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63"/>
      </right>
      <top style="thin">
        <color indexed="63"/>
      </top>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right/>
      <top/>
      <bottom style="hair">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style="hair">
        <color indexed="64"/>
      </bottom>
      <diagonal/>
    </border>
    <border>
      <left/>
      <right/>
      <top style="medium">
        <color indexed="8"/>
      </top>
      <bottom/>
      <diagonal/>
    </border>
    <border>
      <left/>
      <right/>
      <top/>
      <bottom style="thick">
        <color indexed="62"/>
      </bottom>
      <diagonal/>
    </border>
    <border>
      <left/>
      <right/>
      <top/>
      <bottom style="thick">
        <color indexed="56"/>
      </bottom>
      <diagonal/>
    </border>
    <border>
      <left style="thin">
        <color indexed="8"/>
      </left>
      <right/>
      <top/>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64"/>
      </bottom>
      <diagonal/>
    </border>
    <border>
      <left/>
      <right/>
      <top style="thin">
        <color indexed="8"/>
      </top>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right/>
      <top style="thin">
        <color indexed="8"/>
      </top>
      <bottom style="double">
        <color indexed="8"/>
      </bottom>
      <diagonal/>
    </border>
    <border>
      <left style="double">
        <color indexed="64"/>
      </left>
      <right/>
      <top style="double">
        <color indexed="64"/>
      </top>
      <bottom/>
      <diagonal/>
    </border>
    <border>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diagonal/>
    </border>
    <border>
      <left style="thin">
        <color indexed="48"/>
      </left>
      <right style="thin">
        <color indexed="48"/>
      </right>
      <top style="thin">
        <color indexed="48"/>
      </top>
      <bottom style="thin">
        <color indexed="48"/>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right/>
      <top style="hair">
        <color indexed="64"/>
      </top>
      <bottom/>
      <diagonal/>
    </border>
    <border>
      <left/>
      <right/>
      <top style="thin">
        <color indexed="8"/>
      </top>
      <bottom style="thin">
        <color indexed="8"/>
      </bottom>
      <diagonal/>
    </border>
    <border>
      <left/>
      <right/>
      <top style="thick">
        <color indexed="8"/>
      </top>
      <bottom style="thin">
        <color indexed="8"/>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bottom/>
      <diagonal/>
    </border>
    <border>
      <left/>
      <right/>
      <top/>
      <bottom style="thin">
        <color indexed="10"/>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medium">
        <color indexed="64"/>
      </top>
      <bottom/>
      <diagonal/>
    </border>
    <border>
      <left style="thin">
        <color theme="9" tint="-0.24994659260841701"/>
      </left>
      <right/>
      <top style="thin">
        <color theme="9" tint="-0.24994659260841701"/>
      </top>
      <bottom style="thin">
        <color theme="9" tint="-0.2499465926084170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s>
  <cellStyleXfs count="2620">
    <xf numFmtId="0" fontId="0" fillId="0" borderId="0"/>
    <xf numFmtId="0" fontId="3" fillId="0" borderId="0"/>
    <xf numFmtId="172" fontId="3" fillId="0" borderId="0" applyFont="0" applyFill="0" applyBorder="0" applyAlignment="0" applyProtection="0"/>
    <xf numFmtId="0" fontId="6" fillId="0" borderId="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0" fontId="6" fillId="0" borderId="0"/>
    <xf numFmtId="2" fontId="6" fillId="0" borderId="0"/>
    <xf numFmtId="172" fontId="6" fillId="0" borderId="0" applyFont="0" applyFill="0" applyBorder="0" applyAlignment="0" applyProtection="0"/>
    <xf numFmtId="0" fontId="6" fillId="0" borderId="0"/>
    <xf numFmtId="9" fontId="3" fillId="0" borderId="0" applyFont="0" applyFill="0" applyBorder="0" applyAlignment="0" applyProtection="0"/>
    <xf numFmtId="0" fontId="13" fillId="6" borderId="0" applyNumberFormat="0" applyBorder="0" applyAlignment="0" applyProtection="0"/>
    <xf numFmtId="0" fontId="5" fillId="0" borderId="0"/>
    <xf numFmtId="0" fontId="5" fillId="0" borderId="0"/>
    <xf numFmtId="0" fontId="5" fillId="0" borderId="0"/>
    <xf numFmtId="172" fontId="5" fillId="0" borderId="0" applyFont="0" applyFill="0" applyBorder="0" applyAlignment="0" applyProtection="0"/>
    <xf numFmtId="0" fontId="5" fillId="0" borderId="0"/>
    <xf numFmtId="0" fontId="5" fillId="0" borderId="0"/>
    <xf numFmtId="0" fontId="5" fillId="0" borderId="0"/>
    <xf numFmtId="172" fontId="16" fillId="0" borderId="0" applyFont="0" applyFill="0" applyBorder="0" applyAlignment="0" applyProtection="0"/>
    <xf numFmtId="172" fontId="5"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alignment vertical="top"/>
      <protection locked="0"/>
    </xf>
    <xf numFmtId="0" fontId="6" fillId="0" borderId="0"/>
    <xf numFmtId="0" fontId="6" fillId="0" borderId="0"/>
    <xf numFmtId="0" fontId="6" fillId="0" borderId="0"/>
    <xf numFmtId="0" fontId="21" fillId="0" borderId="0"/>
    <xf numFmtId="0" fontId="6" fillId="0" borderId="0"/>
    <xf numFmtId="0" fontId="6" fillId="0" borderId="0"/>
    <xf numFmtId="0" fontId="3" fillId="0" borderId="0"/>
    <xf numFmtId="9" fontId="6" fillId="0" borderId="0" applyFont="0" applyFill="0" applyBorder="0" applyAlignment="0" applyProtection="0"/>
    <xf numFmtId="0" fontId="5" fillId="0" borderId="0"/>
    <xf numFmtId="17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0" fontId="22" fillId="0" borderId="0"/>
    <xf numFmtId="172" fontId="22" fillId="0" borderId="0" applyFont="0" applyFill="0" applyBorder="0" applyAlignment="0" applyProtection="0"/>
    <xf numFmtId="0" fontId="3" fillId="0" borderId="0"/>
    <xf numFmtId="172" fontId="6" fillId="0" borderId="0" applyFont="0" applyFill="0" applyBorder="0" applyAlignment="0" applyProtection="0"/>
    <xf numFmtId="0" fontId="3" fillId="0" borderId="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25" fillId="0" borderId="0"/>
    <xf numFmtId="18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0" fontId="26" fillId="0" borderId="0"/>
    <xf numFmtId="183" fontId="19" fillId="0" borderId="0" applyFill="0" applyBorder="0" applyAlignment="0"/>
    <xf numFmtId="184" fontId="6" fillId="0" borderId="0" applyFill="0" applyBorder="0" applyAlignment="0" applyProtection="0"/>
    <xf numFmtId="0" fontId="6" fillId="0" borderId="0"/>
    <xf numFmtId="185" fontId="6" fillId="0" borderId="0" applyFill="0" applyBorder="0" applyAlignment="0" applyProtection="0"/>
    <xf numFmtId="186" fontId="6" fillId="0" borderId="0" applyFill="0" applyBorder="0" applyAlignment="0" applyProtection="0"/>
    <xf numFmtId="187" fontId="6" fillId="0" borderId="0" applyFill="0" applyBorder="0" applyAlignment="0" applyProtection="0"/>
    <xf numFmtId="0" fontId="27" fillId="0" borderId="0"/>
    <xf numFmtId="0" fontId="6" fillId="0" borderId="0"/>
    <xf numFmtId="0" fontId="28" fillId="0" borderId="0"/>
    <xf numFmtId="0" fontId="28" fillId="0" borderId="0"/>
    <xf numFmtId="0" fontId="19" fillId="0" borderId="0" applyAlignment="0"/>
    <xf numFmtId="0" fontId="29" fillId="0" borderId="0"/>
    <xf numFmtId="0" fontId="19" fillId="0" borderId="0" applyAlignment="0"/>
    <xf numFmtId="0" fontId="19" fillId="0" borderId="0" applyAlignment="0"/>
    <xf numFmtId="0" fontId="19" fillId="0" borderId="0" applyAlignment="0"/>
    <xf numFmtId="0" fontId="19" fillId="0" borderId="0" applyAlignment="0"/>
    <xf numFmtId="0" fontId="19" fillId="0" borderId="0" applyAlignment="0"/>
    <xf numFmtId="0" fontId="19" fillId="0" borderId="0" applyAlignment="0"/>
    <xf numFmtId="0" fontId="29" fillId="0" borderId="0"/>
    <xf numFmtId="0" fontId="29"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30" fillId="0" borderId="0"/>
    <xf numFmtId="179" fontId="6" fillId="0" borderId="0" applyNumberFormat="0" applyFill="0" applyBorder="0" applyAlignment="0" applyProtection="0"/>
    <xf numFmtId="0" fontId="2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179" fontId="6" fillId="0" borderId="0" applyNumberFormat="0" applyFill="0" applyBorder="0" applyAlignment="0" applyProtection="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applyNumberFormat="0" applyFill="0" applyBorder="0" applyAlignment="0" applyProtection="0"/>
    <xf numFmtId="0" fontId="30" fillId="0" borderId="0"/>
    <xf numFmtId="179" fontId="6" fillId="0" borderId="0" applyNumberFormat="0" applyFill="0" applyBorder="0" applyAlignment="0" applyProtection="0"/>
    <xf numFmtId="0" fontId="6" fillId="0" borderId="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179" fontId="30" fillId="0" borderId="0"/>
    <xf numFmtId="179" fontId="30" fillId="0" borderId="0"/>
    <xf numFmtId="179" fontId="3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0" fontId="6" fillId="0" borderId="0"/>
    <xf numFmtId="0" fontId="6" fillId="0" borderId="0"/>
    <xf numFmtId="0" fontId="30" fillId="0" borderId="0"/>
    <xf numFmtId="0" fontId="6" fillId="0" borderId="0"/>
    <xf numFmtId="0" fontId="6" fillId="0" borderId="0"/>
    <xf numFmtId="0" fontId="6" fillId="0" borderId="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31" fillId="0" borderId="0"/>
    <xf numFmtId="0" fontId="31" fillId="0" borderId="0"/>
    <xf numFmtId="0" fontId="31" fillId="0" borderId="0"/>
    <xf numFmtId="0" fontId="6" fillId="0" borderId="0"/>
    <xf numFmtId="0" fontId="6" fillId="0" borderId="0"/>
    <xf numFmtId="0" fontId="6" fillId="0" borderId="0"/>
    <xf numFmtId="179" fontId="6" fillId="0" borderId="0" applyNumberFormat="0" applyFill="0" applyBorder="0" applyAlignment="0" applyProtection="0"/>
    <xf numFmtId="0" fontId="6" fillId="0" borderId="0"/>
    <xf numFmtId="0" fontId="6" fillId="0" borderId="0"/>
    <xf numFmtId="0" fontId="6" fillId="0" borderId="0"/>
    <xf numFmtId="0" fontId="32" fillId="0" borderId="0"/>
    <xf numFmtId="179" fontId="6" fillId="0" borderId="0" applyNumberFormat="0" applyFill="0" applyBorder="0" applyAlignment="0" applyProtection="0"/>
    <xf numFmtId="172" fontId="6" fillId="0" borderId="0" applyNumberFormat="0" applyFill="0" applyBorder="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 fillId="0" borderId="0"/>
    <xf numFmtId="0" fontId="6" fillId="0" borderId="0"/>
    <xf numFmtId="0" fontId="6" fillId="0" borderId="0"/>
    <xf numFmtId="0" fontId="6" fillId="0" borderId="0"/>
    <xf numFmtId="0"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88" fontId="33" fillId="0" borderId="0"/>
    <xf numFmtId="188" fontId="33" fillId="0" borderId="0"/>
    <xf numFmtId="188" fontId="33" fillId="0" borderId="0"/>
    <xf numFmtId="188" fontId="33" fillId="0" borderId="0"/>
    <xf numFmtId="188" fontId="33" fillId="0" borderId="0"/>
    <xf numFmtId="188" fontId="33" fillId="0" borderId="0"/>
    <xf numFmtId="188" fontId="33" fillId="0" borderId="0"/>
    <xf numFmtId="179" fontId="6" fillId="0" borderId="0" applyNumberFormat="0" applyFill="0" applyBorder="0" applyAlignment="0" applyProtection="0"/>
    <xf numFmtId="179" fontId="6" fillId="0" borderId="0" applyNumberFormat="0" applyFill="0" applyBorder="0" applyAlignment="0" applyProtection="0"/>
    <xf numFmtId="0" fontId="6" fillId="0" borderId="0"/>
    <xf numFmtId="179" fontId="6" fillId="0" borderId="0" applyNumberFormat="0" applyFill="0" applyBorder="0" applyAlignment="0" applyProtection="0"/>
    <xf numFmtId="0" fontId="6" fillId="0" borderId="0"/>
    <xf numFmtId="172" fontId="6" fillId="0" borderId="0" applyNumberFormat="0" applyFill="0" applyBorder="0" applyProtection="0"/>
    <xf numFmtId="172" fontId="6" fillId="0" borderId="0" applyNumberFormat="0" applyFill="0" applyBorder="0" applyProtection="0"/>
    <xf numFmtId="172" fontId="6" fillId="0" borderId="0" applyNumberFormat="0" applyFill="0" applyBorder="0" applyProtection="0"/>
    <xf numFmtId="0" fontId="30" fillId="0" borderId="0"/>
    <xf numFmtId="179" fontId="6" fillId="0" borderId="0" applyNumberFormat="0" applyFill="0" applyBorder="0" applyAlignment="0" applyProtection="0"/>
    <xf numFmtId="188" fontId="34"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30"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1" fillId="0" borderId="0"/>
    <xf numFmtId="188" fontId="33" fillId="0" borderId="0"/>
    <xf numFmtId="188" fontId="33" fillId="0" borderId="0"/>
    <xf numFmtId="179" fontId="30" fillId="0" borderId="0"/>
    <xf numFmtId="179" fontId="6" fillId="0" borderId="0" applyNumberFormat="0" applyFill="0" applyBorder="0" applyAlignment="0" applyProtection="0"/>
    <xf numFmtId="188" fontId="33" fillId="0" borderId="0"/>
    <xf numFmtId="188" fontId="33" fillId="0" borderId="0"/>
    <xf numFmtId="188" fontId="33" fillId="0" borderId="0"/>
    <xf numFmtId="179" fontId="6" fillId="0" borderId="0" applyNumberFormat="0" applyFill="0" applyBorder="0" applyAlignment="0" applyProtection="0"/>
    <xf numFmtId="179" fontId="30" fillId="0" borderId="0"/>
    <xf numFmtId="0" fontId="6" fillId="0" borderId="0" applyNumberFormat="0" applyFill="0" applyBorder="0" applyAlignment="0" applyProtection="0"/>
    <xf numFmtId="0" fontId="6" fillId="0" borderId="0" applyNumberFormat="0" applyFill="0" applyBorder="0" applyAlignment="0" applyProtection="0"/>
    <xf numFmtId="188" fontId="33" fillId="0" borderId="0"/>
    <xf numFmtId="0" fontId="30" fillId="0" borderId="0"/>
    <xf numFmtId="0" fontId="30"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xf numFmtId="0" fontId="6" fillId="0" borderId="0"/>
    <xf numFmtId="179" fontId="6" fillId="0" borderId="0" applyNumberFormat="0" applyFill="0" applyBorder="0" applyAlignment="0" applyProtection="0"/>
    <xf numFmtId="188" fontId="34"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 fillId="0" borderId="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31"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0" fillId="0" borderId="0"/>
    <xf numFmtId="0" fontId="30" fillId="0" borderId="0"/>
    <xf numFmtId="0" fontId="30" fillId="0" borderId="0"/>
    <xf numFmtId="0" fontId="6" fillId="0" borderId="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88" fontId="33" fillId="0" borderId="0"/>
    <xf numFmtId="188" fontId="33" fillId="0" borderId="0"/>
    <xf numFmtId="188" fontId="33" fillId="0" borderId="0"/>
    <xf numFmtId="0" fontId="6" fillId="0" borderId="0"/>
    <xf numFmtId="0" fontId="6" fillId="0" borderId="0"/>
    <xf numFmtId="0" fontId="6" fillId="0" borderId="0"/>
    <xf numFmtId="0" fontId="6" fillId="0" borderId="0"/>
    <xf numFmtId="0" fontId="6" fillId="0" borderId="0"/>
    <xf numFmtId="0" fontId="6" fillId="0" borderId="0"/>
    <xf numFmtId="179" fontId="30" fillId="0" borderId="0"/>
    <xf numFmtId="179" fontId="30" fillId="0" borderId="0"/>
    <xf numFmtId="188" fontId="33" fillId="0" borderId="0"/>
    <xf numFmtId="0" fontId="30" fillId="0" borderId="0"/>
    <xf numFmtId="188" fontId="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xf numFmtId="0" fontId="6" fillId="0" borderId="0"/>
    <xf numFmtId="179" fontId="6" fillId="0" borderId="0" applyNumberFormat="0" applyFill="0" applyBorder="0" applyAlignment="0" applyProtection="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35" fillId="0" borderId="0"/>
    <xf numFmtId="0" fontId="6" fillId="0" borderId="0"/>
    <xf numFmtId="0" fontId="6" fillId="0" borderId="0"/>
    <xf numFmtId="188" fontId="34"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88" fontId="34"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88" fontId="33" fillId="0" borderId="0"/>
    <xf numFmtId="0" fontId="6" fillId="0" borderId="0"/>
    <xf numFmtId="188" fontId="33" fillId="0" borderId="0"/>
    <xf numFmtId="188" fontId="33" fillId="0" borderId="0"/>
    <xf numFmtId="0" fontId="31"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0" fontId="6" fillId="0" borderId="0"/>
    <xf numFmtId="0" fontId="6" fillId="0" borderId="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6" fillId="0" borderId="0">
      <alignment vertical="top"/>
    </xf>
    <xf numFmtId="0" fontId="36" fillId="0" borderId="0">
      <alignment vertical="top"/>
    </xf>
    <xf numFmtId="179" fontId="6" fillId="0" borderId="0" applyNumberFormat="0" applyFill="0" applyBorder="0" applyAlignment="0" applyProtection="0"/>
    <xf numFmtId="0" fontId="6" fillId="0" borderId="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0" fontId="6" fillId="0" borderId="0"/>
    <xf numFmtId="0" fontId="6" fillId="0" borderId="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179" fontId="6" fillId="0" borderId="0" applyNumberFormat="0" applyFill="0" applyBorder="0" applyAlignment="0" applyProtection="0"/>
    <xf numFmtId="0" fontId="6" fillId="0" borderId="0"/>
    <xf numFmtId="179" fontId="37" fillId="10" borderId="40">
      <alignment horizontal="center"/>
    </xf>
    <xf numFmtId="0" fontId="6" fillId="0" borderId="0" applyNumberFormat="0" applyFill="0" applyBorder="0" applyAlignment="0" applyProtection="0"/>
    <xf numFmtId="0" fontId="6" fillId="0" borderId="0" applyNumberFormat="0" applyFill="0" applyBorder="0" applyAlignment="0" applyProtection="0"/>
    <xf numFmtId="179" fontId="6" fillId="0" borderId="0" applyNumberFormat="0" applyFill="0" applyBorder="0" applyAlignment="0" applyProtection="0"/>
    <xf numFmtId="2" fontId="29" fillId="0" borderId="0"/>
    <xf numFmtId="189" fontId="19" fillId="0" borderId="0" applyFill="0" applyBorder="0" applyAlignment="0" applyProtection="0"/>
    <xf numFmtId="190" fontId="19" fillId="0" borderId="0" applyFill="0" applyBorder="0" applyAlignment="0" applyProtection="0"/>
    <xf numFmtId="0" fontId="2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8" fillId="0" borderId="0"/>
    <xf numFmtId="0" fontId="6" fillId="0" borderId="0"/>
    <xf numFmtId="0" fontId="6" fillId="0" borderId="0"/>
    <xf numFmtId="179" fontId="39" fillId="0" borderId="0" applyFill="0" applyBorder="0">
      <alignment vertical="center"/>
    </xf>
    <xf numFmtId="179" fontId="40" fillId="0" borderId="0" applyFill="0" applyBorder="0">
      <alignment vertical="center"/>
    </xf>
    <xf numFmtId="191" fontId="40" fillId="0" borderId="0" applyFont="0" applyFill="0" applyBorder="0" applyAlignment="0" applyProtection="0"/>
    <xf numFmtId="192" fontId="40" fillId="0" borderId="7" applyFont="0" applyFill="0" applyBorder="0" applyAlignment="0" applyProtection="0">
      <alignment horizontal="right"/>
    </xf>
    <xf numFmtId="0" fontId="19" fillId="11" borderId="0" applyNumberFormat="0" applyBorder="0" applyAlignment="0" applyProtection="0"/>
    <xf numFmtId="0" fontId="36" fillId="12" borderId="0" applyNumberFormat="0" applyBorder="0" applyAlignment="0" applyProtection="0"/>
    <xf numFmtId="0" fontId="19" fillId="11" borderId="0" applyNumberFormat="0" applyBorder="0" applyAlignment="0" applyProtection="0"/>
    <xf numFmtId="0" fontId="36" fillId="13" borderId="0" applyNumberFormat="0" applyBorder="0" applyAlignment="0" applyProtection="0"/>
    <xf numFmtId="0" fontId="19" fillId="11" borderId="0" applyNumberFormat="0" applyBorder="0" applyAlignment="0" applyProtection="0"/>
    <xf numFmtId="0" fontId="36" fillId="13"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41" fillId="11" borderId="0" applyNumberFormat="0" applyBorder="0" applyAlignment="0" applyProtection="0"/>
    <xf numFmtId="0" fontId="19" fillId="14" borderId="0" applyNumberFormat="0" applyBorder="0" applyAlignment="0" applyProtection="0"/>
    <xf numFmtId="0" fontId="36" fillId="15" borderId="0" applyNumberFormat="0" applyBorder="0" applyAlignment="0" applyProtection="0"/>
    <xf numFmtId="0" fontId="19" fillId="14" borderId="0" applyNumberFormat="0" applyBorder="0" applyAlignment="0" applyProtection="0"/>
    <xf numFmtId="0" fontId="36" fillId="16" borderId="0" applyNumberFormat="0" applyBorder="0" applyAlignment="0" applyProtection="0"/>
    <xf numFmtId="0" fontId="19" fillId="14" borderId="0" applyNumberFormat="0" applyBorder="0" applyAlignment="0" applyProtection="0"/>
    <xf numFmtId="0" fontId="36" fillId="16"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41" fillId="14" borderId="0" applyNumberFormat="0" applyBorder="0" applyAlignment="0" applyProtection="0"/>
    <xf numFmtId="0" fontId="19" fillId="17" borderId="0" applyNumberFormat="0" applyBorder="0" applyAlignment="0" applyProtection="0"/>
    <xf numFmtId="0" fontId="36" fillId="18" borderId="0" applyNumberFormat="0" applyBorder="0" applyAlignment="0" applyProtection="0"/>
    <xf numFmtId="0" fontId="19" fillId="17" borderId="0" applyNumberFormat="0" applyBorder="0" applyAlignment="0" applyProtection="0"/>
    <xf numFmtId="0" fontId="36" fillId="19" borderId="0" applyNumberFormat="0" applyBorder="0" applyAlignment="0" applyProtection="0"/>
    <xf numFmtId="0" fontId="19" fillId="17" borderId="0" applyNumberFormat="0" applyBorder="0" applyAlignment="0" applyProtection="0"/>
    <xf numFmtId="0" fontId="36" fillId="19"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41" fillId="17" borderId="0" applyNumberFormat="0" applyBorder="0" applyAlignment="0" applyProtection="0"/>
    <xf numFmtId="0" fontId="19" fillId="20" borderId="0" applyNumberFormat="0" applyBorder="0" applyAlignment="0" applyProtection="0"/>
    <xf numFmtId="0" fontId="36" fillId="21" borderId="0" applyNumberFormat="0" applyBorder="0" applyAlignment="0" applyProtection="0"/>
    <xf numFmtId="0" fontId="19" fillId="20" borderId="0" applyNumberFormat="0" applyBorder="0" applyAlignment="0" applyProtection="0"/>
    <xf numFmtId="0" fontId="36" fillId="22" borderId="0" applyNumberFormat="0" applyBorder="0" applyAlignment="0" applyProtection="0"/>
    <xf numFmtId="0" fontId="19" fillId="20" borderId="0" applyNumberFormat="0" applyBorder="0" applyAlignment="0" applyProtection="0"/>
    <xf numFmtId="0" fontId="36" fillId="2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41" fillId="20" borderId="0" applyNumberFormat="0" applyBorder="0" applyAlignment="0" applyProtection="0"/>
    <xf numFmtId="0" fontId="19" fillId="23" borderId="0" applyNumberFormat="0" applyBorder="0" applyAlignment="0" applyProtection="0"/>
    <xf numFmtId="0" fontId="36" fillId="24" borderId="0" applyNumberFormat="0" applyBorder="0" applyAlignment="0" applyProtection="0"/>
    <xf numFmtId="0" fontId="19" fillId="23" borderId="0" applyNumberFormat="0" applyBorder="0" applyAlignment="0" applyProtection="0"/>
    <xf numFmtId="0" fontId="36" fillId="24" borderId="0" applyNumberFormat="0" applyBorder="0" applyAlignment="0" applyProtection="0"/>
    <xf numFmtId="0" fontId="19" fillId="23" borderId="0" applyNumberFormat="0" applyBorder="0" applyAlignment="0" applyProtection="0"/>
    <xf numFmtId="0" fontId="36" fillId="2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41" fillId="23" borderId="0" applyNumberFormat="0" applyBorder="0" applyAlignment="0" applyProtection="0"/>
    <xf numFmtId="0" fontId="19" fillId="25" borderId="0" applyNumberFormat="0" applyBorder="0" applyAlignment="0" applyProtection="0"/>
    <xf numFmtId="0" fontId="36" fillId="18" borderId="0" applyNumberFormat="0" applyBorder="0" applyAlignment="0" applyProtection="0"/>
    <xf numFmtId="0" fontId="19" fillId="25" borderId="0" applyNumberFormat="0" applyBorder="0" applyAlignment="0" applyProtection="0"/>
    <xf numFmtId="0" fontId="36" fillId="21" borderId="0" applyNumberFormat="0" applyBorder="0" applyAlignment="0" applyProtection="0"/>
    <xf numFmtId="0" fontId="19" fillId="25" borderId="0" applyNumberFormat="0" applyBorder="0" applyAlignment="0" applyProtection="0"/>
    <xf numFmtId="0" fontId="36"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41" fillId="25" borderId="0" applyNumberFormat="0" applyBorder="0" applyAlignment="0" applyProtection="0"/>
    <xf numFmtId="0" fontId="42" fillId="13" borderId="0" applyNumberFormat="0" applyBorder="0" applyAlignment="0" applyProtection="0"/>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16" borderId="0" applyNumberFormat="0" applyBorder="0" applyAlignment="0" applyProtection="0"/>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19" borderId="0" applyNumberFormat="0" applyBorder="0" applyAlignment="0" applyProtection="0"/>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2" borderId="0" applyNumberFormat="0" applyBorder="0" applyAlignment="0" applyProtection="0"/>
    <xf numFmtId="0" fontId="42" fillId="26" borderId="0" applyNumberFormat="0" applyBorder="0" applyAlignment="0" applyProtection="0">
      <alignment vertical="center"/>
    </xf>
    <xf numFmtId="0" fontId="42" fillId="26" borderId="0" applyNumberFormat="0" applyBorder="0" applyAlignment="0" applyProtection="0">
      <alignment vertical="center"/>
    </xf>
    <xf numFmtId="0" fontId="42" fillId="24" borderId="0" applyNumberFormat="0" applyBorder="0" applyAlignment="0" applyProtection="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1" borderId="0" applyNumberFormat="0" applyBorder="0" applyAlignment="0" applyProtection="0"/>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19" fillId="28" borderId="0" applyNumberFormat="0" applyBorder="0" applyAlignment="0" applyProtection="0"/>
    <xf numFmtId="0" fontId="36" fillId="24" borderId="0" applyNumberFormat="0" applyBorder="0" applyAlignment="0" applyProtection="0"/>
    <xf numFmtId="0" fontId="19" fillId="28" borderId="0" applyNumberFormat="0" applyBorder="0" applyAlignment="0" applyProtection="0"/>
    <xf numFmtId="0" fontId="36" fillId="12" borderId="0" applyNumberFormat="0" applyBorder="0" applyAlignment="0" applyProtection="0"/>
    <xf numFmtId="0" fontId="19" fillId="28" borderId="0" applyNumberFormat="0" applyBorder="0" applyAlignment="0" applyProtection="0"/>
    <xf numFmtId="0" fontId="36" fillId="12"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41" fillId="28" borderId="0" applyNumberFormat="0" applyBorder="0" applyAlignment="0" applyProtection="0"/>
    <xf numFmtId="0" fontId="19" fillId="29" borderId="0" applyNumberFormat="0" applyBorder="0" applyAlignment="0" applyProtection="0"/>
    <xf numFmtId="0" fontId="36" fillId="15" borderId="0" applyNumberFormat="0" applyBorder="0" applyAlignment="0" applyProtection="0"/>
    <xf numFmtId="0" fontId="19" fillId="29" borderId="0" applyNumberFormat="0" applyBorder="0" applyAlignment="0" applyProtection="0"/>
    <xf numFmtId="0" fontId="36" fillId="15" borderId="0" applyNumberFormat="0" applyBorder="0" applyAlignment="0" applyProtection="0"/>
    <xf numFmtId="0" fontId="19" fillId="29" borderId="0" applyNumberFormat="0" applyBorder="0" applyAlignment="0" applyProtection="0"/>
    <xf numFmtId="0" fontId="36" fillId="1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41" fillId="29" borderId="0" applyNumberFormat="0" applyBorder="0" applyAlignment="0" applyProtection="0"/>
    <xf numFmtId="0" fontId="19" fillId="30" borderId="0" applyNumberFormat="0" applyBorder="0" applyAlignment="0" applyProtection="0"/>
    <xf numFmtId="0" fontId="36" fillId="31" borderId="0" applyNumberFormat="0" applyBorder="0" applyAlignment="0" applyProtection="0"/>
    <xf numFmtId="0" fontId="19" fillId="30" borderId="0" applyNumberFormat="0" applyBorder="0" applyAlignment="0" applyProtection="0"/>
    <xf numFmtId="0" fontId="36" fillId="32" borderId="0" applyNumberFormat="0" applyBorder="0" applyAlignment="0" applyProtection="0"/>
    <xf numFmtId="0" fontId="19" fillId="30" borderId="0" applyNumberFormat="0" applyBorder="0" applyAlignment="0" applyProtection="0"/>
    <xf numFmtId="0" fontId="36" fillId="32"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41" fillId="30" borderId="0" applyNumberFormat="0" applyBorder="0" applyAlignment="0" applyProtection="0"/>
    <xf numFmtId="0" fontId="19" fillId="20" borderId="0" applyNumberFormat="0" applyBorder="0" applyAlignment="0" applyProtection="0"/>
    <xf numFmtId="0" fontId="36" fillId="16" borderId="0" applyNumberFormat="0" applyBorder="0" applyAlignment="0" applyProtection="0"/>
    <xf numFmtId="0" fontId="19" fillId="20" borderId="0" applyNumberFormat="0" applyBorder="0" applyAlignment="0" applyProtection="0"/>
    <xf numFmtId="0" fontId="36" fillId="22" borderId="0" applyNumberFormat="0" applyBorder="0" applyAlignment="0" applyProtection="0"/>
    <xf numFmtId="0" fontId="19" fillId="20" borderId="0" applyNumberFormat="0" applyBorder="0" applyAlignment="0" applyProtection="0"/>
    <xf numFmtId="0" fontId="36" fillId="2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41" fillId="20" borderId="0" applyNumberFormat="0" applyBorder="0" applyAlignment="0" applyProtection="0"/>
    <xf numFmtId="0" fontId="19" fillId="28" borderId="0" applyNumberFormat="0" applyBorder="0" applyAlignment="0" applyProtection="0"/>
    <xf numFmtId="0" fontId="36" fillId="24" borderId="0" applyNumberFormat="0" applyBorder="0" applyAlignment="0" applyProtection="0"/>
    <xf numFmtId="0" fontId="19" fillId="28" borderId="0" applyNumberFormat="0" applyBorder="0" applyAlignment="0" applyProtection="0"/>
    <xf numFmtId="0" fontId="36" fillId="12" borderId="0" applyNumberFormat="0" applyBorder="0" applyAlignment="0" applyProtection="0"/>
    <xf numFmtId="0" fontId="19" fillId="28" borderId="0" applyNumberFormat="0" applyBorder="0" applyAlignment="0" applyProtection="0"/>
    <xf numFmtId="0" fontId="36" fillId="12"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41" fillId="28" borderId="0" applyNumberFormat="0" applyBorder="0" applyAlignment="0" applyProtection="0"/>
    <xf numFmtId="0" fontId="19" fillId="33" borderId="0" applyNumberFormat="0" applyBorder="0" applyAlignment="0" applyProtection="0"/>
    <xf numFmtId="0" fontId="36" fillId="18"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36" fillId="34" borderId="0" applyNumberFormat="0" applyBorder="0" applyAlignment="0" applyProtection="0"/>
    <xf numFmtId="0" fontId="19" fillId="33" borderId="0" applyNumberFormat="0" applyBorder="0" applyAlignment="0" applyProtection="0"/>
    <xf numFmtId="0" fontId="36" fillId="34"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41" fillId="33" borderId="0" applyNumberFormat="0" applyBorder="0" applyAlignment="0" applyProtection="0"/>
    <xf numFmtId="0" fontId="42" fillId="12" borderId="0" applyNumberFormat="0" applyBorder="0" applyAlignment="0" applyProtection="0"/>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15" borderId="0" applyNumberFormat="0" applyBorder="0" applyAlignment="0" applyProtection="0"/>
    <xf numFmtId="0" fontId="42" fillId="29" borderId="0" applyNumberFormat="0" applyBorder="0" applyAlignment="0" applyProtection="0">
      <alignment vertical="center"/>
    </xf>
    <xf numFmtId="0" fontId="42" fillId="29" borderId="0" applyNumberFormat="0" applyBorder="0" applyAlignment="0" applyProtection="0">
      <alignment vertical="center"/>
    </xf>
    <xf numFmtId="0" fontId="42" fillId="32" borderId="0" applyNumberFormat="0" applyBorder="0" applyAlignment="0" applyProtection="0"/>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22" borderId="0" applyNumberFormat="0" applyBorder="0" applyAlignment="0" applyProtection="0"/>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12" borderId="0" applyNumberFormat="0" applyBorder="0" applyAlignment="0" applyProtection="0"/>
    <xf numFmtId="0" fontId="42" fillId="28" borderId="0" applyNumberFormat="0" applyBorder="0" applyAlignment="0" applyProtection="0">
      <alignment vertical="center"/>
    </xf>
    <xf numFmtId="0" fontId="42" fillId="28" borderId="0" applyNumberFormat="0" applyBorder="0" applyAlignment="0" applyProtection="0">
      <alignment vertical="center"/>
    </xf>
    <xf numFmtId="0" fontId="42" fillId="34" borderId="0" applyNumberFormat="0" applyBorder="0" applyAlignment="0" applyProtection="0"/>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193" fontId="43" fillId="0" borderId="0">
      <alignment horizontal="center"/>
    </xf>
    <xf numFmtId="0" fontId="44" fillId="37" borderId="0" applyNumberFormat="0" applyBorder="0" applyAlignment="0" applyProtection="0"/>
    <xf numFmtId="0" fontId="45" fillId="24"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6" fillId="37" borderId="0" applyNumberFormat="0" applyBorder="0" applyAlignment="0" applyProtection="0"/>
    <xf numFmtId="0" fontId="44" fillId="29" borderId="0" applyNumberFormat="0" applyBorder="0" applyAlignment="0" applyProtection="0"/>
    <xf numFmtId="0" fontId="45" fillId="3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6" fillId="29" borderId="0" applyNumberFormat="0" applyBorder="0" applyAlignment="0" applyProtection="0"/>
    <xf numFmtId="0" fontId="44" fillId="30" borderId="0" applyNumberFormat="0" applyBorder="0" applyAlignment="0" applyProtection="0"/>
    <xf numFmtId="0" fontId="45" fillId="34"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6" fillId="30" borderId="0" applyNumberFormat="0" applyBorder="0" applyAlignment="0" applyProtection="0"/>
    <xf numFmtId="0" fontId="44" fillId="40" borderId="0" applyNumberFormat="0" applyBorder="0" applyAlignment="0" applyProtection="0"/>
    <xf numFmtId="0" fontId="45" fillId="16"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6" fillId="40" borderId="0" applyNumberFormat="0" applyBorder="0" applyAlignment="0" applyProtection="0"/>
    <xf numFmtId="0" fontId="44" fillId="42" borderId="0" applyNumberFormat="0" applyBorder="0" applyAlignment="0" applyProtection="0"/>
    <xf numFmtId="0" fontId="45" fillId="24"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6" fillId="42" borderId="0" applyNumberFormat="0" applyBorder="0" applyAlignment="0" applyProtection="0"/>
    <xf numFmtId="0" fontId="44" fillId="44" borderId="0" applyNumberFormat="0" applyBorder="0" applyAlignment="0" applyProtection="0"/>
    <xf numFmtId="0" fontId="45" fillId="1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6" fillId="44" borderId="0" applyNumberFormat="0" applyBorder="0" applyAlignment="0" applyProtection="0"/>
    <xf numFmtId="0" fontId="47" fillId="38" borderId="0" applyNumberFormat="0" applyBorder="0" applyAlignment="0" applyProtection="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15" borderId="0" applyNumberFormat="0" applyBorder="0" applyAlignment="0" applyProtection="0"/>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7" fillId="32" borderId="0" applyNumberFormat="0" applyBorder="0" applyAlignment="0" applyProtection="0"/>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47" fillId="41" borderId="0" applyNumberFormat="0" applyBorder="0" applyAlignment="0" applyProtection="0"/>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47" fillId="43" borderId="0" applyNumberFormat="0" applyBorder="0" applyAlignment="0" applyProtection="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45" borderId="0" applyNumberFormat="0" applyBorder="0" applyAlignment="0" applyProtection="0"/>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9" fontId="49" fillId="0" borderId="0"/>
    <xf numFmtId="194" fontId="50" fillId="0" borderId="0" applyFont="0" applyFill="0" applyBorder="0" applyAlignment="0" applyProtection="0"/>
    <xf numFmtId="195" fontId="50" fillId="0" borderId="0" applyFont="0" applyFill="0" applyBorder="0" applyAlignment="0" applyProtection="0"/>
    <xf numFmtId="0" fontId="19" fillId="13" borderId="0" applyNumberFormat="0" applyBorder="0" applyAlignment="0" applyProtection="0"/>
    <xf numFmtId="0" fontId="19" fillId="46" borderId="0" applyNumberFormat="0" applyBorder="0" applyAlignment="0" applyProtection="0"/>
    <xf numFmtId="0" fontId="19" fillId="13" borderId="0" applyNumberFormat="0" applyBorder="0" applyAlignment="0" applyProtection="0"/>
    <xf numFmtId="0" fontId="19" fillId="46" borderId="0" applyNumberFormat="0" applyBorder="0" applyAlignment="0" applyProtection="0"/>
    <xf numFmtId="0" fontId="44" fillId="12"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6" fillId="47" borderId="0" applyNumberFormat="0" applyBorder="0" applyAlignment="0" applyProtection="0"/>
    <xf numFmtId="0" fontId="4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6" fillId="47" borderId="0" applyNumberFormat="0" applyBorder="0" applyAlignment="0" applyProtection="0"/>
    <xf numFmtId="0" fontId="19" fillId="18" borderId="0" applyNumberFormat="0" applyBorder="0" applyAlignment="0" applyProtection="0"/>
    <xf numFmtId="0" fontId="19" fillId="50"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44"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4" fillId="54" borderId="0" applyNumberFormat="0" applyBorder="0" applyAlignment="0" applyProtection="0"/>
    <xf numFmtId="0" fontId="45" fillId="39"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4" fillId="54" borderId="0" applyNumberFormat="0" applyBorder="0" applyAlignment="0" applyProtection="0"/>
    <xf numFmtId="0" fontId="46" fillId="54" borderId="0" applyNumberFormat="0" applyBorder="0" applyAlignment="0" applyProtection="0"/>
    <xf numFmtId="0" fontId="19" fillId="18" borderId="0" applyNumberFormat="0" applyBorder="0" applyAlignment="0" applyProtection="0"/>
    <xf numFmtId="0" fontId="19" fillId="50" borderId="0" applyNumberFormat="0" applyBorder="0" applyAlignment="0" applyProtection="0"/>
    <xf numFmtId="0" fontId="19" fillId="19" borderId="0" applyNumberFormat="0" applyBorder="0" applyAlignment="0" applyProtection="0"/>
    <xf numFmtId="0" fontId="19" fillId="56" borderId="0" applyNumberFormat="0" applyBorder="0" applyAlignment="0" applyProtection="0"/>
    <xf numFmtId="0" fontId="44" fillId="51"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4" fillId="57" borderId="0" applyNumberFormat="0" applyBorder="0" applyAlignment="0" applyProtection="0"/>
    <xf numFmtId="0" fontId="45" fillId="34" borderId="0" applyNumberFormat="0" applyBorder="0" applyAlignment="0" applyProtection="0"/>
    <xf numFmtId="0" fontId="45" fillId="58" borderId="0" applyNumberFormat="0" applyBorder="0" applyAlignment="0" applyProtection="0"/>
    <xf numFmtId="0" fontId="45" fillId="58"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6" fillId="57" borderId="0" applyNumberFormat="0" applyBorder="0" applyAlignment="0" applyProtection="0"/>
    <xf numFmtId="0" fontId="19" fillId="13" borderId="0" applyNumberFormat="0" applyBorder="0" applyAlignment="0" applyProtection="0"/>
    <xf numFmtId="0" fontId="19" fillId="46"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44" fillId="51"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4" fillId="40" borderId="0" applyNumberFormat="0" applyBorder="0" applyAlignment="0" applyProtection="0"/>
    <xf numFmtId="0" fontId="45" fillId="59"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6" fillId="40" borderId="0" applyNumberFormat="0" applyBorder="0" applyAlignment="0" applyProtection="0"/>
    <xf numFmtId="0" fontId="19" fillId="24" borderId="0" applyNumberFormat="0" applyBorder="0" applyAlignment="0" applyProtection="0"/>
    <xf numFmtId="0" fontId="19" fillId="60" borderId="0" applyNumberFormat="0" applyBorder="0" applyAlignment="0" applyProtection="0"/>
    <xf numFmtId="0" fontId="19" fillId="13" borderId="0" applyNumberFormat="0" applyBorder="0" applyAlignment="0" applyProtection="0"/>
    <xf numFmtId="0" fontId="19" fillId="46" borderId="0" applyNumberFormat="0" applyBorder="0" applyAlignment="0" applyProtection="0"/>
    <xf numFmtId="0" fontId="44" fillId="1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46" fillId="42" borderId="0" applyNumberFormat="0" applyBorder="0" applyAlignment="0" applyProtection="0"/>
    <xf numFmtId="0" fontId="51" fillId="7"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6" fillId="42" borderId="0" applyNumberFormat="0" applyBorder="0" applyAlignment="0" applyProtection="0"/>
    <xf numFmtId="0" fontId="19" fillId="18" borderId="0" applyNumberFormat="0" applyBorder="0" applyAlignment="0" applyProtection="0"/>
    <xf numFmtId="0" fontId="19" fillId="50" borderId="0" applyNumberFormat="0" applyBorder="0" applyAlignment="0" applyProtection="0"/>
    <xf numFmtId="0" fontId="19" fillId="21" borderId="0" applyNumberFormat="0" applyBorder="0" applyAlignment="0" applyProtection="0"/>
    <xf numFmtId="0" fontId="19" fillId="61" borderId="0" applyNumberFormat="0" applyBorder="0" applyAlignment="0" applyProtection="0"/>
    <xf numFmtId="0" fontId="44" fillId="21"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6" fillId="62" borderId="0" applyNumberFormat="0" applyBorder="0" applyAlignment="0" applyProtection="0"/>
    <xf numFmtId="0" fontId="44" fillId="62" borderId="0" applyNumberFormat="0" applyBorder="0" applyAlignment="0" applyProtection="0"/>
    <xf numFmtId="0" fontId="45" fillId="5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6" fillId="62" borderId="0" applyNumberFormat="0" applyBorder="0" applyAlignment="0" applyProtection="0"/>
    <xf numFmtId="196" fontId="52" fillId="2" borderId="0" applyNumberFormat="0" applyFill="0" applyBorder="0" applyAlignment="0" applyProtection="0">
      <protection locked="0"/>
    </xf>
    <xf numFmtId="197" fontId="40" fillId="0" borderId="0" applyFill="0" applyBorder="0" applyProtection="0">
      <alignment horizontal="right"/>
    </xf>
    <xf numFmtId="164" fontId="6" fillId="0" borderId="0" applyFont="0" applyFill="0" applyBorder="0" applyAlignment="0" applyProtection="0"/>
    <xf numFmtId="0" fontId="6" fillId="0" borderId="0" applyFill="0" applyBorder="0" applyAlignment="0" applyProtection="0"/>
    <xf numFmtId="198" fontId="6" fillId="0" borderId="0" applyFont="0" applyFill="0" applyBorder="0" applyAlignment="0" applyProtection="0"/>
    <xf numFmtId="0" fontId="6" fillId="0" borderId="0" applyFill="0" applyBorder="0" applyAlignment="0" applyProtection="0"/>
    <xf numFmtId="0" fontId="28" fillId="0" borderId="0">
      <alignment horizontal="center" wrapText="1"/>
      <protection locked="0"/>
    </xf>
    <xf numFmtId="0" fontId="53" fillId="0" borderId="0">
      <alignment horizontal="left"/>
    </xf>
    <xf numFmtId="0" fontId="54" fillId="0" borderId="0"/>
    <xf numFmtId="199" fontId="6" fillId="0" borderId="0" applyFont="0" applyFill="0" applyBorder="0" applyAlignment="0" applyProtection="0"/>
    <xf numFmtId="0" fontId="6" fillId="0" borderId="0" applyFill="0" applyBorder="0" applyAlignment="0" applyProtection="0"/>
    <xf numFmtId="200" fontId="6" fillId="0" borderId="0" applyFont="0" applyFill="0" applyBorder="0" applyAlignment="0" applyProtection="0"/>
    <xf numFmtId="0" fontId="6" fillId="0" borderId="0" applyFill="0" applyBorder="0" applyAlignment="0" applyProtection="0"/>
    <xf numFmtId="0" fontId="55" fillId="2" borderId="0"/>
    <xf numFmtId="0" fontId="56" fillId="14" borderId="0" applyNumberFormat="0" applyBorder="0" applyAlignment="0" applyProtection="0"/>
    <xf numFmtId="0" fontId="57" fillId="5"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9" fillId="14" borderId="0" applyNumberFormat="0" applyBorder="0" applyAlignment="0" applyProtection="0"/>
    <xf numFmtId="0" fontId="60" fillId="63" borderId="0">
      <alignment vertical="center"/>
    </xf>
    <xf numFmtId="201" fontId="19" fillId="0" borderId="0" applyFill="0" applyBorder="0" applyAlignment="0" applyProtection="0"/>
    <xf numFmtId="2" fontId="61" fillId="0" borderId="0" applyNumberFormat="0" applyFont="0" applyAlignment="0">
      <alignment horizontal="center" vertical="center"/>
    </xf>
    <xf numFmtId="2" fontId="61" fillId="0" borderId="0">
      <alignment horizontal="center" vertical="center"/>
    </xf>
    <xf numFmtId="3" fontId="39" fillId="0" borderId="0"/>
    <xf numFmtId="0" fontId="62" fillId="0" borderId="0" applyNumberFormat="0" applyFill="0" applyBorder="0" applyAlignment="0" applyProtection="0"/>
    <xf numFmtId="0" fontId="35" fillId="0" borderId="0" applyNumberFormat="0" applyFill="0" applyBorder="0" applyAlignment="0" applyProtection="0"/>
    <xf numFmtId="202" fontId="6" fillId="0" borderId="0" applyNumberFormat="0" applyFont="0" applyAlignment="0" applyProtection="0"/>
    <xf numFmtId="14" fontId="63" fillId="0" borderId="0" applyNumberFormat="0" applyFill="0" applyBorder="0" applyAlignment="0" applyProtection="0">
      <alignment horizontal="center"/>
    </xf>
    <xf numFmtId="0" fontId="26" fillId="0" borderId="0" applyNumberFormat="0" applyFill="0" applyBorder="0" applyAlignment="0" applyProtection="0"/>
    <xf numFmtId="0" fontId="64" fillId="0" borderId="41" applyNumberFormat="0" applyFill="0" applyAlignment="0" applyProtection="0"/>
    <xf numFmtId="0" fontId="65" fillId="0" borderId="0" applyNumberFormat="0" applyFill="0" applyBorder="0" applyAlignment="0" applyProtection="0"/>
    <xf numFmtId="0" fontId="66" fillId="0" borderId="0" applyNumberFormat="0" applyAlignment="0"/>
    <xf numFmtId="166" fontId="67" fillId="0" borderId="20" applyAlignment="0" applyProtection="0"/>
    <xf numFmtId="0" fontId="19" fillId="0" borderId="42" applyNumberFormat="0" applyFill="0" applyAlignment="0" applyProtection="0"/>
    <xf numFmtId="0" fontId="19" fillId="0" borderId="43" applyNumberFormat="0" applyFill="0" applyAlignment="0" applyProtection="0"/>
    <xf numFmtId="203" fontId="68" fillId="0" borderId="0">
      <alignment horizontal="right"/>
    </xf>
    <xf numFmtId="204" fontId="19" fillId="0" borderId="0">
      <alignment horizontal="center"/>
    </xf>
    <xf numFmtId="205" fontId="69" fillId="0" borderId="0">
      <alignment horizontal="right"/>
    </xf>
    <xf numFmtId="206" fontId="70" fillId="4" borderId="0" applyFont="0" applyFill="0" applyBorder="0" applyAlignment="0" applyProtection="0"/>
    <xf numFmtId="207" fontId="29" fillId="0" borderId="0">
      <alignment horizontal="right"/>
    </xf>
    <xf numFmtId="208" fontId="19" fillId="0" borderId="0" applyFill="0" applyBorder="0" applyAlignment="0" applyProtection="0"/>
    <xf numFmtId="208" fontId="19" fillId="64" borderId="0">
      <alignment horizontal="left" indent="1"/>
    </xf>
    <xf numFmtId="0" fontId="71" fillId="0" borderId="0"/>
    <xf numFmtId="0" fontId="72" fillId="0" borderId="0"/>
    <xf numFmtId="179" fontId="73" fillId="0" borderId="0"/>
    <xf numFmtId="0" fontId="71" fillId="0" borderId="0"/>
    <xf numFmtId="0" fontId="74" fillId="0" borderId="0"/>
    <xf numFmtId="0" fontId="75" fillId="65" borderId="0"/>
    <xf numFmtId="209" fontId="6" fillId="0" borderId="0" applyFill="0" applyBorder="0" applyAlignment="0"/>
    <xf numFmtId="210" fontId="6" fillId="0" borderId="0" applyFill="0" applyBorder="0" applyAlignment="0"/>
    <xf numFmtId="204" fontId="66" fillId="0" borderId="0" applyFill="0" applyBorder="0" applyAlignment="0"/>
    <xf numFmtId="211" fontId="66" fillId="0" borderId="0" applyFill="0" applyBorder="0" applyAlignment="0"/>
    <xf numFmtId="212" fontId="6" fillId="0" borderId="0" applyFill="0" applyBorder="0" applyAlignment="0"/>
    <xf numFmtId="213" fontId="6" fillId="0" borderId="0" applyFill="0" applyBorder="0" applyAlignment="0"/>
    <xf numFmtId="209" fontId="6" fillId="0" borderId="0" applyFill="0" applyBorder="0" applyAlignment="0"/>
    <xf numFmtId="214" fontId="6" fillId="0" borderId="0" applyFill="0" applyBorder="0" applyAlignment="0"/>
    <xf numFmtId="204" fontId="66" fillId="0" borderId="0" applyFill="0" applyBorder="0" applyAlignment="0"/>
    <xf numFmtId="0" fontId="75" fillId="65" borderId="0"/>
    <xf numFmtId="0" fontId="76" fillId="35" borderId="44" applyNumberFormat="0" applyAlignment="0" applyProtection="0"/>
    <xf numFmtId="0" fontId="77" fillId="64" borderId="44" applyNumberFormat="0" applyAlignment="0" applyProtection="0"/>
    <xf numFmtId="0" fontId="78" fillId="51" borderId="44" applyNumberFormat="0" applyAlignment="0" applyProtection="0"/>
    <xf numFmtId="0" fontId="78" fillId="51" borderId="44" applyNumberFormat="0" applyAlignment="0" applyProtection="0"/>
    <xf numFmtId="0" fontId="78" fillId="51" borderId="44" applyNumberFormat="0" applyAlignment="0" applyProtection="0"/>
    <xf numFmtId="0" fontId="78" fillId="51" borderId="44" applyNumberFormat="0" applyAlignment="0" applyProtection="0"/>
    <xf numFmtId="0" fontId="76" fillId="35" borderId="44" applyNumberFormat="0" applyAlignment="0" applyProtection="0"/>
    <xf numFmtId="0" fontId="76" fillId="35" borderId="44" applyNumberFormat="0" applyAlignment="0" applyProtection="0"/>
    <xf numFmtId="0" fontId="76" fillId="35" borderId="44" applyNumberFormat="0" applyAlignment="0" applyProtection="0"/>
    <xf numFmtId="0" fontId="76" fillId="35" borderId="44" applyNumberFormat="0" applyAlignment="0" applyProtection="0"/>
    <xf numFmtId="0" fontId="79" fillId="35" borderId="44" applyNumberFormat="0" applyAlignment="0" applyProtection="0"/>
    <xf numFmtId="179" fontId="80" fillId="0" borderId="0"/>
    <xf numFmtId="204" fontId="29" fillId="0" borderId="0"/>
    <xf numFmtId="0" fontId="81" fillId="66" borderId="45" applyNumberFormat="0" applyAlignment="0" applyProtection="0"/>
    <xf numFmtId="0" fontId="82" fillId="53" borderId="45" applyNumberFormat="0" applyAlignment="0" applyProtection="0"/>
    <xf numFmtId="0" fontId="82" fillId="53" borderId="45" applyNumberFormat="0" applyAlignment="0" applyProtection="0"/>
    <xf numFmtId="0" fontId="82" fillId="53" borderId="45" applyNumberFormat="0" applyAlignment="0" applyProtection="0"/>
    <xf numFmtId="0" fontId="81" fillId="66" borderId="45" applyNumberFormat="0" applyAlignment="0" applyProtection="0"/>
    <xf numFmtId="0" fontId="81" fillId="66" borderId="45" applyNumberFormat="0" applyAlignment="0" applyProtection="0"/>
    <xf numFmtId="0" fontId="81" fillId="66" borderId="45" applyNumberFormat="0" applyAlignment="0" applyProtection="0"/>
    <xf numFmtId="0" fontId="81" fillId="66" borderId="45" applyNumberFormat="0" applyAlignment="0" applyProtection="0"/>
    <xf numFmtId="0" fontId="83" fillId="66" borderId="45" applyNumberFormat="0" applyAlignment="0" applyProtection="0"/>
    <xf numFmtId="202" fontId="40" fillId="0" borderId="0" applyNumberFormat="0" applyFont="0" applyAlignment="0" applyProtection="0"/>
    <xf numFmtId="0" fontId="84" fillId="0" borderId="0" applyNumberFormat="0" applyFill="0" applyBorder="0" applyAlignment="0" applyProtection="0"/>
    <xf numFmtId="0" fontId="11" fillId="0" borderId="0" applyBorder="0"/>
    <xf numFmtId="0" fontId="85" fillId="0" borderId="0" applyNumberFormat="0" applyFill="0" applyBorder="0" applyProtection="0">
      <alignment horizontal="right"/>
    </xf>
    <xf numFmtId="215" fontId="66" fillId="0" borderId="0">
      <alignment horizontal="right"/>
    </xf>
    <xf numFmtId="0"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216" fontId="86" fillId="0" borderId="0"/>
    <xf numFmtId="217" fontId="6" fillId="0" borderId="0"/>
    <xf numFmtId="217" fontId="6"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6" fillId="0" borderId="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9" fontId="6" fillId="0" borderId="0" applyFont="0" applyFill="0" applyBorder="0" applyAlignment="0" applyProtection="0"/>
    <xf numFmtId="218" fontId="19" fillId="0" borderId="0" applyFill="0" applyBorder="0" applyAlignment="0" applyProtection="0"/>
    <xf numFmtId="219" fontId="19" fillId="0" borderId="0" applyFill="0" applyBorder="0" applyAlignment="0" applyProtection="0"/>
    <xf numFmtId="215" fontId="19" fillId="0" borderId="0" applyFill="0" applyBorder="0" applyAlignment="0" applyProtection="0"/>
    <xf numFmtId="220" fontId="19" fillId="0" borderId="0" applyFill="0" applyBorder="0" applyAlignment="0" applyProtection="0"/>
    <xf numFmtId="221" fontId="6" fillId="0" borderId="0" applyFill="0" applyBorder="0" applyProtection="0"/>
    <xf numFmtId="172" fontId="6" fillId="0" borderId="0" applyFont="0" applyFill="0" applyBorder="0" applyAlignment="0" applyProtection="0"/>
    <xf numFmtId="43" fontId="19"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22"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5"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8"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2" fontId="19"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0"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23" fontId="6" fillId="0" borderId="0" applyFont="0" applyFill="0" applyBorder="0" applyAlignment="0" applyProtection="0"/>
    <xf numFmtId="222" fontId="6" fillId="0" borderId="0" applyFill="0" applyBorder="0" applyAlignment="0" applyProtection="0"/>
    <xf numFmtId="172" fontId="6" fillId="0" borderId="0" applyFont="0" applyFill="0" applyBorder="0" applyAlignment="0" applyProtection="0"/>
    <xf numFmtId="172" fontId="3" fillId="0" borderId="0" applyFont="0" applyFill="0" applyBorder="0" applyAlignment="0" applyProtection="0"/>
    <xf numFmtId="172" fontId="19"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224" fontId="19" fillId="0" borderId="0" applyFill="0" applyBorder="0" applyAlignment="0" applyProtection="0"/>
    <xf numFmtId="0"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2" fontId="6" fillId="0" borderId="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6" fillId="0" borderId="0" applyFont="0" applyFill="0" applyBorder="0" applyAlignment="0" applyProtection="0"/>
    <xf numFmtId="172" fontId="19"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6" fillId="0" borderId="0" applyFill="0" applyBorder="0" applyAlignment="0" applyProtection="0"/>
    <xf numFmtId="226" fontId="19" fillId="0" borderId="0" applyFill="0" applyBorder="0" applyAlignment="0" applyProtection="0"/>
    <xf numFmtId="172"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6" fillId="0" borderId="0" applyFont="0" applyFill="0" applyBorder="0" applyAlignment="0" applyProtection="0"/>
    <xf numFmtId="172" fontId="89" fillId="0" borderId="0" applyFont="0" applyFill="0" applyBorder="0" applyAlignment="0" applyProtection="0"/>
    <xf numFmtId="172" fontId="90" fillId="0" borderId="0" applyFont="0" applyFill="0" applyBorder="0" applyAlignment="0" applyProtection="0"/>
    <xf numFmtId="172" fontId="91" fillId="0" borderId="0" applyFont="0" applyFill="0" applyBorder="0" applyAlignment="0" applyProtection="0"/>
    <xf numFmtId="172" fontId="3" fillId="0" borderId="0" applyFont="0" applyFill="0" applyBorder="0" applyAlignment="0" applyProtection="0"/>
    <xf numFmtId="172" fontId="6" fillId="0" borderId="0" applyFont="0" applyFill="0" applyBorder="0" applyAlignment="0" applyProtection="0"/>
    <xf numFmtId="179"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6"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37" fontId="6"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92"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9"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41" fillId="0" borderId="0" applyFont="0" applyFill="0" applyBorder="0" applyAlignment="0" applyProtection="0"/>
    <xf numFmtId="172" fontId="3" fillId="0" borderId="0" applyFont="0" applyFill="0" applyBorder="0" applyAlignment="0" applyProtection="0"/>
    <xf numFmtId="172" fontId="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19" fillId="0" borderId="0" applyFont="0" applyFill="0" applyBorder="0" applyAlignment="0" applyProtection="0"/>
    <xf numFmtId="172" fontId="3" fillId="0" borderId="0" applyFont="0" applyFill="0" applyBorder="0" applyAlignment="0" applyProtection="0"/>
    <xf numFmtId="222" fontId="93" fillId="0" borderId="0" applyFill="0" applyBorder="0" applyAlignment="0" applyProtection="0"/>
    <xf numFmtId="172" fontId="6" fillId="0" borderId="0" applyFont="0" applyFill="0" applyBorder="0" applyAlignment="0" applyProtection="0"/>
    <xf numFmtId="166" fontId="6" fillId="0" borderId="0" applyFill="0" applyBorder="0">
      <alignment vertical="top" wrapText="1"/>
      <protection locked="0"/>
    </xf>
    <xf numFmtId="4" fontId="6" fillId="0" borderId="0"/>
    <xf numFmtId="227" fontId="19" fillId="0" borderId="0" applyFill="0" applyBorder="0" applyAlignment="0" applyProtection="0"/>
    <xf numFmtId="38" fontId="26" fillId="0" borderId="0" applyFill="0" applyBorder="0" applyProtection="0">
      <alignment horizontal="center"/>
    </xf>
    <xf numFmtId="228" fontId="94" fillId="0" borderId="0">
      <protection locked="0"/>
    </xf>
    <xf numFmtId="0" fontId="95" fillId="0" borderId="0"/>
    <xf numFmtId="0" fontId="32" fillId="0" borderId="0"/>
    <xf numFmtId="0" fontId="6" fillId="0" borderId="0"/>
    <xf numFmtId="0" fontId="6" fillId="0" borderId="0"/>
    <xf numFmtId="3" fontId="6" fillId="0" borderId="0"/>
    <xf numFmtId="0" fontId="95" fillId="0" borderId="0"/>
    <xf numFmtId="0" fontId="96" fillId="0" borderId="0"/>
    <xf numFmtId="0" fontId="32" fillId="0" borderId="0"/>
    <xf numFmtId="229" fontId="66" fillId="0" borderId="0">
      <alignment horizontal="right"/>
    </xf>
    <xf numFmtId="230" fontId="19" fillId="0" borderId="0" applyFill="0" applyBorder="0" applyAlignment="0" applyProtection="0"/>
    <xf numFmtId="231" fontId="29" fillId="0" borderId="0">
      <alignment horizontal="right"/>
    </xf>
    <xf numFmtId="232" fontId="97" fillId="0" borderId="1" applyBorder="0"/>
    <xf numFmtId="175" fontId="98" fillId="0" borderId="0"/>
    <xf numFmtId="175" fontId="98" fillId="0" borderId="0"/>
    <xf numFmtId="232" fontId="98" fillId="0" borderId="0"/>
    <xf numFmtId="233" fontId="14" fillId="0" borderId="0">
      <alignment horizontal="center"/>
    </xf>
    <xf numFmtId="0" fontId="99" fillId="0" borderId="0" applyNumberFormat="0" applyAlignment="0"/>
    <xf numFmtId="0" fontId="64" fillId="0" borderId="0"/>
    <xf numFmtId="234" fontId="19" fillId="0" borderId="0" applyFill="0" applyBorder="0" applyAlignment="0" applyProtection="0"/>
    <xf numFmtId="0" fontId="100" fillId="0" borderId="0">
      <alignment horizontal="left"/>
    </xf>
    <xf numFmtId="0" fontId="101" fillId="0" borderId="0"/>
    <xf numFmtId="0" fontId="102" fillId="0" borderId="0">
      <alignment horizontal="left"/>
    </xf>
    <xf numFmtId="235" fontId="103" fillId="67" borderId="0" applyFill="0">
      <alignment horizontal="left" vertical="top"/>
      <protection locked="0"/>
    </xf>
    <xf numFmtId="236" fontId="19" fillId="0" borderId="0" applyFill="0" applyBorder="0" applyAlignment="0" applyProtection="0"/>
    <xf numFmtId="0" fontId="6" fillId="0" borderId="0"/>
    <xf numFmtId="0" fontId="104" fillId="0" borderId="0"/>
    <xf numFmtId="0" fontId="104" fillId="0" borderId="0"/>
    <xf numFmtId="0" fontId="104" fillId="0" borderId="0"/>
    <xf numFmtId="0" fontId="6" fillId="0" borderId="0"/>
    <xf numFmtId="0" fontId="6" fillId="0" borderId="0"/>
    <xf numFmtId="0" fontId="104" fillId="0" borderId="0"/>
    <xf numFmtId="0" fontId="104" fillId="0" borderId="0"/>
    <xf numFmtId="237" fontId="40" fillId="0" borderId="46" applyFont="0" applyFill="0" applyBorder="0" applyAlignment="0" applyProtection="0"/>
    <xf numFmtId="238" fontId="29" fillId="0" borderId="0">
      <alignment horizontal="center"/>
    </xf>
    <xf numFmtId="239" fontId="19" fillId="0" borderId="0" applyFill="0" applyBorder="0" applyAlignment="0" applyProtection="0"/>
    <xf numFmtId="204" fontId="19" fillId="0" borderId="0" applyFill="0" applyBorder="0" applyAlignment="0" applyProtection="0"/>
    <xf numFmtId="167" fontId="105" fillId="0" borderId="2" applyBorder="0"/>
    <xf numFmtId="204" fontId="66" fillId="0" borderId="0" applyFont="0" applyFill="0" applyBorder="0" applyAlignment="0" applyProtection="0"/>
    <xf numFmtId="240" fontId="40" fillId="0" borderId="0" applyFont="0" applyFill="0" applyBorder="0" applyAlignment="0"/>
    <xf numFmtId="169" fontId="6" fillId="0" borderId="0" applyFont="0" applyFill="0" applyBorder="0" applyAlignment="0"/>
    <xf numFmtId="241" fontId="19" fillId="0" borderId="0" applyFill="0" applyBorder="0" applyAlignment="0" applyProtection="0"/>
    <xf numFmtId="242" fontId="19" fillId="0" borderId="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43" fontId="19" fillId="0" borderId="0" applyFill="0" applyBorder="0" applyAlignment="0" applyProtection="0"/>
    <xf numFmtId="244" fontId="19" fillId="0" borderId="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245" fontId="19" fillId="0" borderId="0" applyFill="0" applyBorder="0" applyAlignment="0" applyProtection="0"/>
    <xf numFmtId="246" fontId="6" fillId="0" borderId="0"/>
    <xf numFmtId="247" fontId="19" fillId="0" borderId="0" applyFill="0" applyBorder="0" applyProtection="0">
      <alignment horizontal="right"/>
    </xf>
    <xf numFmtId="248" fontId="19" fillId="0" borderId="0" applyFill="0" applyBorder="0" applyAlignment="0" applyProtection="0"/>
    <xf numFmtId="228" fontId="94" fillId="0" borderId="0">
      <protection locked="0"/>
    </xf>
    <xf numFmtId="249" fontId="6" fillId="0" borderId="0"/>
    <xf numFmtId="250" fontId="19" fillId="0" borderId="0" applyFill="0" applyBorder="0" applyAlignment="0" applyProtection="0"/>
    <xf numFmtId="188" fontId="106" fillId="0" borderId="0"/>
    <xf numFmtId="0" fontId="14" fillId="0" borderId="0"/>
    <xf numFmtId="183" fontId="19" fillId="0" borderId="0" applyFill="0" applyBorder="0" applyAlignment="0" applyProtection="0"/>
    <xf numFmtId="251" fontId="19" fillId="0" borderId="0" applyFill="0" applyBorder="0" applyAlignment="0" applyProtection="0"/>
    <xf numFmtId="0" fontId="107" fillId="65" borderId="47">
      <alignment horizontal="left"/>
    </xf>
    <xf numFmtId="188" fontId="106" fillId="0" borderId="48"/>
    <xf numFmtId="0" fontId="6" fillId="0" borderId="0" applyNumberFormat="0" applyFill="0" applyBorder="0" applyProtection="0">
      <alignment horizontal="left"/>
    </xf>
    <xf numFmtId="0" fontId="6" fillId="0" borderId="0" applyNumberFormat="0" applyFill="0" applyBorder="0" applyAlignment="0" applyProtection="0"/>
    <xf numFmtId="14" fontId="108" fillId="4" borderId="4" applyFill="0" applyBorder="0">
      <alignment horizontal="right"/>
    </xf>
    <xf numFmtId="0" fontId="6" fillId="0" borderId="0"/>
    <xf numFmtId="0" fontId="6" fillId="0" borderId="0"/>
    <xf numFmtId="15" fontId="108" fillId="0" borderId="0" applyFill="0" applyBorder="0" applyAlignment="0"/>
    <xf numFmtId="209" fontId="108" fillId="68" borderId="0" applyFont="0" applyFill="0" applyBorder="0" applyAlignment="0" applyProtection="0"/>
    <xf numFmtId="252" fontId="63" fillId="68" borderId="6" applyFont="0" applyFill="0" applyBorder="0" applyAlignment="0" applyProtection="0"/>
    <xf numFmtId="252" fontId="40" fillId="68" borderId="0" applyFont="0" applyFill="0" applyBorder="0" applyAlignment="0" applyProtection="0"/>
    <xf numFmtId="17" fontId="108" fillId="0" borderId="0" applyFill="0" applyBorder="0">
      <alignment horizontal="right"/>
    </xf>
    <xf numFmtId="253" fontId="108" fillId="0" borderId="7"/>
    <xf numFmtId="254" fontId="6" fillId="0" borderId="0" applyFont="0" applyFill="0" applyBorder="0" applyAlignment="0" applyProtection="0"/>
    <xf numFmtId="254" fontId="6" fillId="0" borderId="0" applyFont="0" applyFill="0" applyBorder="0" applyAlignment="0" applyProtection="0"/>
    <xf numFmtId="255" fontId="19" fillId="0" borderId="0" applyFill="0" applyBorder="0" applyAlignment="0" applyProtection="0"/>
    <xf numFmtId="256" fontId="19" fillId="0" borderId="0" applyFill="0" applyBorder="0" applyAlignment="0" applyProtection="0"/>
    <xf numFmtId="255" fontId="19" fillId="0" borderId="0" applyFill="0" applyBorder="0" applyAlignment="0" applyProtection="0"/>
    <xf numFmtId="14" fontId="36" fillId="0" borderId="0" applyFill="0" applyBorder="0" applyAlignment="0"/>
    <xf numFmtId="255" fontId="19" fillId="0" borderId="0" applyFill="0" applyBorder="0" applyProtection="0">
      <alignment horizontal="right"/>
    </xf>
    <xf numFmtId="257" fontId="6" fillId="0" borderId="0" applyFont="0" applyFill="0" applyBorder="0" applyAlignment="0" applyProtection="0"/>
    <xf numFmtId="257" fontId="6" fillId="0" borderId="0" applyFont="0" applyFill="0" applyBorder="0" applyAlignment="0" applyProtection="0"/>
    <xf numFmtId="257" fontId="6" fillId="0" borderId="0" applyFont="0" applyFill="0" applyBorder="0" applyAlignment="0" applyProtection="0"/>
    <xf numFmtId="252" fontId="108" fillId="0" borderId="0" applyFill="0" applyBorder="0">
      <alignment horizontal="right"/>
    </xf>
    <xf numFmtId="258" fontId="107" fillId="65" borderId="0" applyFont="0" applyFill="0" applyBorder="0" applyAlignment="0" applyProtection="0">
      <alignment vertical="center"/>
    </xf>
    <xf numFmtId="0" fontId="109" fillId="0" borderId="0"/>
    <xf numFmtId="38" fontId="110" fillId="0" borderId="49">
      <alignment vertical="center"/>
    </xf>
    <xf numFmtId="259" fontId="111" fillId="0" borderId="0" applyFont="0" applyFill="0" applyBorder="0">
      <alignment horizontal="left" vertical="top" wrapText="1"/>
      <protection locked="0"/>
    </xf>
    <xf numFmtId="260" fontId="6" fillId="0" borderId="0" applyFill="0" applyBorder="0" applyAlignment="0" applyProtection="0"/>
    <xf numFmtId="261" fontId="6" fillId="0" borderId="0" applyFill="0" applyBorder="0" applyAlignment="0" applyProtection="0"/>
    <xf numFmtId="232" fontId="104" fillId="0" borderId="0"/>
    <xf numFmtId="262" fontId="66" fillId="0" borderId="0" applyFill="0" applyBorder="0" applyAlignment="0" applyProtection="0">
      <alignment horizontal="right"/>
    </xf>
    <xf numFmtId="236" fontId="26" fillId="0" borderId="0">
      <alignment horizontal="center"/>
    </xf>
    <xf numFmtId="262" fontId="66" fillId="0" borderId="0" applyFill="0" applyBorder="0" applyAlignment="0">
      <alignment horizontal="right"/>
    </xf>
    <xf numFmtId="263" fontId="66" fillId="0" borderId="0" applyFill="0" applyBorder="0" applyAlignment="0">
      <alignment horizontal="right"/>
    </xf>
    <xf numFmtId="168" fontId="40" fillId="0" borderId="0"/>
    <xf numFmtId="0" fontId="19" fillId="0" borderId="50" applyNumberFormat="0" applyFill="0" applyAlignment="0" applyProtection="0"/>
    <xf numFmtId="232" fontId="77" fillId="0" borderId="20"/>
    <xf numFmtId="175" fontId="77" fillId="0" borderId="20"/>
    <xf numFmtId="175" fontId="77" fillId="0" borderId="20"/>
    <xf numFmtId="232" fontId="112" fillId="0" borderId="20"/>
    <xf numFmtId="0" fontId="109" fillId="0" borderId="48"/>
    <xf numFmtId="0" fontId="109" fillId="0" borderId="48"/>
    <xf numFmtId="0" fontId="113" fillId="69" borderId="0" applyNumberFormat="0" applyBorder="0" applyAlignment="0" applyProtection="0"/>
    <xf numFmtId="0" fontId="113" fillId="70" borderId="0" applyNumberFormat="0" applyBorder="0" applyAlignment="0" applyProtection="0"/>
    <xf numFmtId="0" fontId="113" fillId="24" borderId="0" applyNumberFormat="0" applyBorder="0" applyAlignment="0" applyProtection="0"/>
    <xf numFmtId="0" fontId="114" fillId="71" borderId="0"/>
    <xf numFmtId="209" fontId="6" fillId="0" borderId="0" applyFill="0" applyBorder="0" applyAlignment="0"/>
    <xf numFmtId="204" fontId="66" fillId="0" borderId="0" applyFill="0" applyBorder="0" applyAlignment="0"/>
    <xf numFmtId="209" fontId="6" fillId="0" borderId="0" applyFill="0" applyBorder="0" applyAlignment="0"/>
    <xf numFmtId="214" fontId="6" fillId="0" borderId="0" applyFill="0" applyBorder="0" applyAlignment="0"/>
    <xf numFmtId="204" fontId="66" fillId="0" borderId="0" applyFill="0" applyBorder="0" applyAlignment="0"/>
    <xf numFmtId="0" fontId="115" fillId="0" borderId="0" applyNumberFormat="0" applyAlignment="0"/>
    <xf numFmtId="179"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264" fontId="6" fillId="0" borderId="0" applyFont="0" applyFill="0" applyBorder="0" applyAlignment="0" applyProtection="0"/>
    <xf numFmtId="0" fontId="92" fillId="0" borderId="0"/>
    <xf numFmtId="265" fontId="6" fillId="0" borderId="0"/>
    <xf numFmtId="261" fontId="19" fillId="0" borderId="0"/>
    <xf numFmtId="222" fontId="92" fillId="0" borderId="0"/>
    <xf numFmtId="0" fontId="116" fillId="0" borderId="0"/>
    <xf numFmtId="0" fontId="117" fillId="0" borderId="0"/>
    <xf numFmtId="0" fontId="19" fillId="0" borderId="0"/>
    <xf numFmtId="0" fontId="41" fillId="0" borderId="0"/>
    <xf numFmtId="0" fontId="41" fillId="0" borderId="0"/>
    <xf numFmtId="0" fontId="6" fillId="0" borderId="0"/>
    <xf numFmtId="0" fontId="19" fillId="0" borderId="0"/>
    <xf numFmtId="0" fontId="19" fillId="0" borderId="0"/>
    <xf numFmtId="0" fontId="19" fillId="0" borderId="0"/>
    <xf numFmtId="0" fontId="116" fillId="0" borderId="0"/>
    <xf numFmtId="0" fontId="19" fillId="0" borderId="0"/>
    <xf numFmtId="0" fontId="92" fillId="0" borderId="0"/>
    <xf numFmtId="222" fontId="92" fillId="0" borderId="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xf numFmtId="211" fontId="6" fillId="0" borderId="0">
      <protection locked="0"/>
    </xf>
    <xf numFmtId="266" fontId="6" fillId="0" borderId="0">
      <protection locked="0"/>
    </xf>
    <xf numFmtId="211" fontId="6" fillId="0" borderId="0">
      <protection locked="0"/>
    </xf>
    <xf numFmtId="266" fontId="6" fillId="0" borderId="0">
      <protection locked="0"/>
    </xf>
    <xf numFmtId="211" fontId="6" fillId="0" borderId="0">
      <protection locked="0"/>
    </xf>
    <xf numFmtId="266" fontId="6" fillId="0" borderId="0">
      <protection locked="0"/>
    </xf>
    <xf numFmtId="211" fontId="6" fillId="0" borderId="0">
      <protection locked="0"/>
    </xf>
    <xf numFmtId="266" fontId="6" fillId="0" borderId="0">
      <protection locked="0"/>
    </xf>
    <xf numFmtId="211" fontId="6" fillId="0" borderId="0">
      <protection locked="0"/>
    </xf>
    <xf numFmtId="266" fontId="6" fillId="0" borderId="0">
      <protection locked="0"/>
    </xf>
    <xf numFmtId="211" fontId="6" fillId="0" borderId="0">
      <protection locked="0"/>
    </xf>
    <xf numFmtId="266" fontId="6" fillId="0" borderId="0">
      <protection locked="0"/>
    </xf>
    <xf numFmtId="211" fontId="6" fillId="0" borderId="0">
      <protection locked="0"/>
    </xf>
    <xf numFmtId="266" fontId="6" fillId="0" borderId="0">
      <protection locked="0"/>
    </xf>
    <xf numFmtId="267" fontId="121" fillId="0" borderId="0">
      <protection locked="0"/>
    </xf>
    <xf numFmtId="268" fontId="6" fillId="68" borderId="0" applyFont="0" applyFill="0" applyBorder="0" applyAlignment="0"/>
    <xf numFmtId="0" fontId="32" fillId="0" borderId="0"/>
    <xf numFmtId="0" fontId="6" fillId="0" borderId="0"/>
    <xf numFmtId="0" fontId="122" fillId="0" borderId="0">
      <alignment horizontal="left"/>
    </xf>
    <xf numFmtId="0" fontId="123" fillId="0" borderId="0">
      <alignment horizontal="left"/>
    </xf>
    <xf numFmtId="204" fontId="66" fillId="0" borderId="0"/>
    <xf numFmtId="204" fontId="28" fillId="0" borderId="0"/>
    <xf numFmtId="0" fontId="53" fillId="0" borderId="0" applyNumberFormat="0" applyFill="0" applyBorder="0" applyProtection="0">
      <alignment horizontal="left"/>
    </xf>
    <xf numFmtId="0" fontId="53" fillId="0" borderId="0">
      <alignment horizontal="left"/>
    </xf>
    <xf numFmtId="269" fontId="111" fillId="0" borderId="0" applyFont="0">
      <alignment horizontal="left"/>
      <protection locked="0"/>
    </xf>
    <xf numFmtId="0" fontId="29" fillId="0" borderId="0" applyNumberFormat="0" applyFill="0" applyBorder="0" applyAlignment="0" applyProtection="0"/>
    <xf numFmtId="0" fontId="124" fillId="0" borderId="51"/>
    <xf numFmtId="0" fontId="124" fillId="0" borderId="48"/>
    <xf numFmtId="0" fontId="124" fillId="72" borderId="48"/>
    <xf numFmtId="0" fontId="125" fillId="72" borderId="48"/>
    <xf numFmtId="270" fontId="126" fillId="0" borderId="52">
      <alignment horizontal="right"/>
    </xf>
    <xf numFmtId="2" fontId="127" fillId="0" borderId="0">
      <alignment horizontal="left"/>
    </xf>
    <xf numFmtId="179" fontId="6" fillId="0" borderId="0" applyFont="0" applyFill="0" applyBorder="0" applyAlignment="0" applyProtection="0"/>
    <xf numFmtId="2" fontId="6" fillId="68" borderId="2" applyFill="0" applyBorder="0" applyProtection="0">
      <alignment horizontal="center"/>
    </xf>
    <xf numFmtId="0" fontId="128" fillId="17" borderId="0" applyNumberFormat="0" applyBorder="0" applyAlignment="0" applyProtection="0"/>
    <xf numFmtId="0" fontId="129" fillId="24" borderId="0" applyNumberFormat="0" applyBorder="0" applyAlignment="0" applyProtection="0"/>
    <xf numFmtId="0" fontId="129" fillId="19" borderId="0" applyNumberFormat="0" applyBorder="0" applyAlignment="0" applyProtection="0"/>
    <xf numFmtId="0" fontId="129" fillId="19"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28" fillId="17" borderId="0" applyNumberFormat="0" applyBorder="0" applyAlignment="0" applyProtection="0"/>
    <xf numFmtId="0" fontId="130" fillId="17" borderId="0" applyNumberFormat="0" applyBorder="0" applyAlignment="0" applyProtection="0"/>
    <xf numFmtId="0" fontId="41" fillId="0" borderId="0" applyBorder="0" applyProtection="0"/>
    <xf numFmtId="38" fontId="40" fillId="10" borderId="0" applyNumberFormat="0" applyBorder="0" applyAlignment="0" applyProtection="0"/>
    <xf numFmtId="38" fontId="40" fillId="2" borderId="0" applyNumberFormat="0" applyBorder="0" applyAlignment="0" applyProtection="0"/>
    <xf numFmtId="222" fontId="131" fillId="0" borderId="53"/>
    <xf numFmtId="0" fontId="11" fillId="0" borderId="0" applyBorder="0">
      <alignment horizontal="left"/>
    </xf>
    <xf numFmtId="271" fontId="19" fillId="0" borderId="0" applyFill="0" applyBorder="0" applyAlignment="0" applyProtection="0"/>
    <xf numFmtId="202" fontId="63" fillId="0" borderId="0" applyNumberFormat="0" applyFill="0" applyBorder="0" applyAlignment="0" applyProtection="0"/>
    <xf numFmtId="179" fontId="132" fillId="0" borderId="0">
      <alignment horizontal="left"/>
    </xf>
    <xf numFmtId="0" fontId="133" fillId="0" borderId="0"/>
    <xf numFmtId="0" fontId="134" fillId="0" borderId="0">
      <alignment wrapText="1"/>
    </xf>
    <xf numFmtId="0" fontId="135" fillId="0" borderId="0"/>
    <xf numFmtId="0" fontId="136" fillId="0" borderId="0">
      <alignment horizontal="left"/>
    </xf>
    <xf numFmtId="0" fontId="136" fillId="0" borderId="0">
      <alignment horizontal="left"/>
    </xf>
    <xf numFmtId="179" fontId="137" fillId="0" borderId="11" applyNumberFormat="0" applyAlignment="0" applyProtection="0">
      <alignment horizontal="left" vertical="center"/>
    </xf>
    <xf numFmtId="179" fontId="137" fillId="0" borderId="3">
      <alignment horizontal="left" vertical="center"/>
    </xf>
    <xf numFmtId="0" fontId="138" fillId="0" borderId="0"/>
    <xf numFmtId="179" fontId="139" fillId="73" borderId="1" applyNumberFormat="0" applyFont="0" applyAlignment="0">
      <alignment horizontal="left" vertical="center"/>
    </xf>
    <xf numFmtId="0" fontId="140" fillId="0" borderId="54" applyNumberFormat="0" applyFill="0" applyAlignment="0" applyProtection="0"/>
    <xf numFmtId="0" fontId="141" fillId="0" borderId="55" applyNumberFormat="0" applyFill="0" applyAlignment="0" applyProtection="0"/>
    <xf numFmtId="0" fontId="142" fillId="0" borderId="54" applyNumberFormat="0" applyFill="0" applyAlignment="0" applyProtection="0"/>
    <xf numFmtId="0" fontId="142" fillId="0" borderId="54" applyNumberFormat="0" applyFill="0" applyAlignment="0" applyProtection="0"/>
    <xf numFmtId="0" fontId="140" fillId="0" borderId="54" applyNumberFormat="0" applyFill="0" applyAlignment="0" applyProtection="0"/>
    <xf numFmtId="0" fontId="140" fillId="0" borderId="54" applyNumberFormat="0" applyFill="0" applyAlignment="0" applyProtection="0"/>
    <xf numFmtId="0" fontId="140" fillId="0" borderId="54" applyNumberFormat="0" applyFill="0" applyAlignment="0" applyProtection="0"/>
    <xf numFmtId="0" fontId="140" fillId="0" borderId="54" applyNumberFormat="0" applyFill="0" applyAlignment="0" applyProtection="0"/>
    <xf numFmtId="0" fontId="142" fillId="0" borderId="54" applyNumberFormat="0" applyFill="0" applyAlignment="0" applyProtection="0"/>
    <xf numFmtId="0" fontId="143" fillId="0" borderId="0">
      <alignment horizontal="left"/>
    </xf>
    <xf numFmtId="0" fontId="144" fillId="0" borderId="56">
      <alignment horizontal="left" vertical="top"/>
    </xf>
    <xf numFmtId="0" fontId="145" fillId="0" borderId="57" applyNumberFormat="0" applyFill="0" applyAlignment="0" applyProtection="0"/>
    <xf numFmtId="0" fontId="146" fillId="0" borderId="58" applyNumberFormat="0" applyFill="0" applyAlignment="0" applyProtection="0"/>
    <xf numFmtId="0" fontId="147" fillId="0" borderId="57" applyNumberFormat="0" applyFill="0" applyAlignment="0" applyProtection="0"/>
    <xf numFmtId="0" fontId="147" fillId="0" borderId="57" applyNumberFormat="0" applyFill="0" applyAlignment="0" applyProtection="0"/>
    <xf numFmtId="0" fontId="145" fillId="0" borderId="57" applyNumberFormat="0" applyFill="0" applyAlignment="0" applyProtection="0"/>
    <xf numFmtId="0" fontId="145" fillId="0" borderId="57" applyNumberFormat="0" applyFill="0" applyAlignment="0" applyProtection="0"/>
    <xf numFmtId="0" fontId="145" fillId="0" borderId="57" applyNumberFormat="0" applyFill="0" applyAlignment="0" applyProtection="0"/>
    <xf numFmtId="0" fontId="145" fillId="0" borderId="57" applyNumberFormat="0" applyFill="0" applyAlignment="0" applyProtection="0"/>
    <xf numFmtId="0" fontId="147" fillId="0" borderId="57" applyNumberFormat="0" applyFill="0" applyAlignment="0" applyProtection="0"/>
    <xf numFmtId="0" fontId="148" fillId="0" borderId="0">
      <alignment horizontal="left"/>
    </xf>
    <xf numFmtId="0" fontId="149" fillId="0" borderId="56">
      <alignment horizontal="left" vertical="top"/>
    </xf>
    <xf numFmtId="0" fontId="150" fillId="0" borderId="59" applyNumberFormat="0" applyFill="0" applyAlignment="0" applyProtection="0"/>
    <xf numFmtId="0" fontId="151" fillId="0" borderId="60" applyNumberFormat="0" applyFill="0" applyAlignment="0" applyProtection="0"/>
    <xf numFmtId="0" fontId="152" fillId="0" borderId="59" applyNumberFormat="0" applyFill="0" applyAlignment="0" applyProtection="0"/>
    <xf numFmtId="0" fontId="152"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0" fillId="0" borderId="59" applyNumberFormat="0" applyFill="0" applyAlignment="0" applyProtection="0"/>
    <xf numFmtId="0" fontId="152" fillId="0" borderId="59" applyNumberFormat="0" applyFill="0" applyAlignment="0" applyProtection="0"/>
    <xf numFmtId="0" fontId="153" fillId="0" borderId="0">
      <alignment horizontal="left"/>
    </xf>
    <xf numFmtId="0" fontId="150"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2" fillId="0" borderId="0" applyNumberFormat="0" applyFill="0" applyBorder="0" applyAlignment="0" applyProtection="0"/>
    <xf numFmtId="0" fontId="154" fillId="0" borderId="0">
      <alignment horizontal="left"/>
    </xf>
    <xf numFmtId="0" fontId="155" fillId="0" borderId="0">
      <protection locked="0"/>
    </xf>
    <xf numFmtId="228" fontId="156" fillId="0" borderId="0">
      <protection locked="0"/>
    </xf>
    <xf numFmtId="0" fontId="155" fillId="0" borderId="0">
      <protection locked="0"/>
    </xf>
    <xf numFmtId="0" fontId="157" fillId="0" borderId="61">
      <alignment horizontal="center"/>
    </xf>
    <xf numFmtId="0" fontId="157" fillId="0" borderId="0">
      <alignment horizontal="center"/>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4" fontId="158" fillId="0" borderId="0" applyNumberFormat="0" applyFill="0" applyBorder="0" applyAlignment="0" applyProtection="0">
      <alignment vertical="top"/>
      <protection locked="0"/>
    </xf>
    <xf numFmtId="179" fontId="159" fillId="0" borderId="0" applyNumberFormat="0" applyFill="0" applyBorder="0" applyAlignment="0" applyProtection="0">
      <alignment vertical="top"/>
      <protection locked="0"/>
    </xf>
    <xf numFmtId="10" fontId="40" fillId="10" borderId="1" applyNumberFormat="0" applyBorder="0" applyAlignment="0" applyProtection="0"/>
    <xf numFmtId="10" fontId="40" fillId="68" borderId="1" applyNumberFormat="0" applyBorder="0" applyAlignment="0" applyProtection="0"/>
    <xf numFmtId="0" fontId="160" fillId="25" borderId="44" applyNumberFormat="0" applyAlignment="0" applyProtection="0"/>
    <xf numFmtId="0" fontId="160" fillId="25" borderId="44" applyNumberFormat="0" applyAlignment="0" applyProtection="0"/>
    <xf numFmtId="0" fontId="160" fillId="25" borderId="44" applyNumberFormat="0" applyAlignment="0" applyProtection="0"/>
    <xf numFmtId="0" fontId="160" fillId="25" borderId="44" applyNumberFormat="0" applyAlignment="0" applyProtection="0"/>
    <xf numFmtId="0" fontId="161" fillId="25" borderId="44" applyNumberFormat="0" applyAlignment="0" applyProtection="0"/>
    <xf numFmtId="0" fontId="162" fillId="31" borderId="44" applyNumberFormat="0" applyAlignment="0" applyProtection="0"/>
    <xf numFmtId="0" fontId="161" fillId="25" borderId="44" applyNumberFormat="0" applyAlignment="0" applyProtection="0"/>
    <xf numFmtId="0" fontId="162" fillId="21" borderId="44" applyNumberFormat="0" applyAlignment="0" applyProtection="0"/>
    <xf numFmtId="0" fontId="161" fillId="25" borderId="44" applyNumberFormat="0" applyAlignment="0" applyProtection="0"/>
    <xf numFmtId="0" fontId="162" fillId="21" borderId="44" applyNumberFormat="0" applyAlignment="0" applyProtection="0"/>
    <xf numFmtId="0" fontId="161" fillId="25" borderId="44" applyNumberFormat="0" applyAlignment="0" applyProtection="0"/>
    <xf numFmtId="0" fontId="161" fillId="25" borderId="44" applyNumberFormat="0" applyAlignment="0" applyProtection="0"/>
    <xf numFmtId="0" fontId="161" fillId="25" borderId="44" applyNumberFormat="0" applyAlignment="0" applyProtection="0"/>
    <xf numFmtId="0" fontId="161" fillId="25" borderId="44" applyNumberFormat="0" applyAlignment="0" applyProtection="0"/>
    <xf numFmtId="0" fontId="160" fillId="25" borderId="44" applyNumberFormat="0" applyAlignment="0" applyProtection="0"/>
    <xf numFmtId="202" fontId="106" fillId="74" borderId="0"/>
    <xf numFmtId="169" fontId="40" fillId="68" borderId="0" applyFont="0" applyBorder="0" applyAlignment="0" applyProtection="0">
      <protection locked="0"/>
    </xf>
    <xf numFmtId="194" fontId="6" fillId="0" borderId="0" applyFill="0" applyBorder="0" applyProtection="0"/>
    <xf numFmtId="252" fontId="40" fillId="68" borderId="0" applyFont="0" applyBorder="0" applyAlignment="0" applyProtection="0">
      <protection locked="0"/>
    </xf>
    <xf numFmtId="268" fontId="40" fillId="68" borderId="0" applyFont="0" applyBorder="0" applyAlignment="0">
      <protection locked="0"/>
    </xf>
    <xf numFmtId="272" fontId="6" fillId="0" borderId="0" applyFill="0" applyBorder="0" applyProtection="0"/>
    <xf numFmtId="273" fontId="40" fillId="68" borderId="0">
      <protection locked="0"/>
    </xf>
    <xf numFmtId="182" fontId="40" fillId="68" borderId="0" applyFont="0" applyBorder="0" applyAlignment="0">
      <protection locked="0"/>
    </xf>
    <xf numFmtId="10" fontId="40" fillId="68" borderId="0">
      <protection locked="0"/>
    </xf>
    <xf numFmtId="273" fontId="163" fillId="68" borderId="0" applyNumberFormat="0" applyBorder="0" applyAlignment="0">
      <protection locked="0"/>
    </xf>
    <xf numFmtId="0" fontId="19" fillId="18" borderId="0" applyNumberFormat="0" applyBorder="0" applyAlignment="0" applyProtection="0"/>
    <xf numFmtId="0" fontId="19" fillId="18" borderId="41" applyNumberFormat="0" applyAlignment="0" applyProtection="0"/>
    <xf numFmtId="0" fontId="164" fillId="0" borderId="0" applyNumberFormat="0" applyFill="0" applyBorder="0" applyAlignment="0">
      <protection locked="0"/>
    </xf>
    <xf numFmtId="274" fontId="129" fillId="0" borderId="23" applyBorder="0">
      <protection locked="0"/>
    </xf>
    <xf numFmtId="177" fontId="26" fillId="0" borderId="5" applyFont="0" applyFill="0" applyBorder="0" applyAlignment="0" applyProtection="0">
      <alignment horizontal="center"/>
    </xf>
    <xf numFmtId="235" fontId="111" fillId="0" borderId="0" applyFont="0">
      <alignment horizontal="left"/>
    </xf>
    <xf numFmtId="0" fontId="165" fillId="0" borderId="0" applyNumberFormat="0" applyFill="0" applyBorder="0" applyProtection="0">
      <alignment horizontal="left" vertical="center"/>
    </xf>
    <xf numFmtId="235" fontId="111" fillId="0" borderId="0" applyFont="0" applyFill="0" applyBorder="0">
      <alignment horizontal="left"/>
    </xf>
    <xf numFmtId="0" fontId="166" fillId="2" borderId="0"/>
    <xf numFmtId="188" fontId="132" fillId="75" borderId="48"/>
    <xf numFmtId="0" fontId="167" fillId="0" borderId="0" applyNumberFormat="0">
      <alignment horizontal="left"/>
    </xf>
    <xf numFmtId="40" fontId="40" fillId="0" borderId="0" applyFont="0">
      <protection locked="0"/>
    </xf>
    <xf numFmtId="222" fontId="131" fillId="0" borderId="62"/>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6" fillId="0" borderId="3"/>
    <xf numFmtId="275" fontId="19" fillId="0" borderId="0" applyFill="0" applyBorder="0" applyAlignment="0" applyProtection="0"/>
    <xf numFmtId="0" fontId="170" fillId="0" borderId="0" applyNumberFormat="0" applyFill="0" applyBorder="0" applyAlignment="0" applyProtection="0"/>
    <xf numFmtId="209" fontId="6" fillId="0" borderId="0" applyFill="0" applyBorder="0" applyAlignment="0"/>
    <xf numFmtId="204" fontId="66" fillId="0" borderId="0" applyFill="0" applyBorder="0" applyAlignment="0"/>
    <xf numFmtId="209" fontId="6" fillId="0" borderId="0" applyFill="0" applyBorder="0" applyAlignment="0"/>
    <xf numFmtId="214" fontId="6" fillId="0" borderId="0" applyFill="0" applyBorder="0" applyAlignment="0"/>
    <xf numFmtId="204" fontId="66" fillId="0" borderId="0" applyFill="0" applyBorder="0" applyAlignment="0"/>
    <xf numFmtId="0" fontId="171" fillId="76" borderId="0" applyNumberFormat="0" applyBorder="0" applyAlignment="0"/>
    <xf numFmtId="0" fontId="172" fillId="0" borderId="63" applyNumberFormat="0" applyFill="0" applyAlignment="0" applyProtection="0"/>
    <xf numFmtId="0" fontId="126" fillId="0" borderId="64" applyNumberFormat="0" applyFill="0" applyAlignment="0" applyProtection="0"/>
    <xf numFmtId="0" fontId="173" fillId="0" borderId="63" applyNumberFormat="0" applyFill="0" applyAlignment="0" applyProtection="0"/>
    <xf numFmtId="0" fontId="173" fillId="0" borderId="63" applyNumberFormat="0" applyFill="0" applyAlignment="0" applyProtection="0"/>
    <xf numFmtId="0" fontId="172" fillId="0" borderId="63" applyNumberFormat="0" applyFill="0" applyAlignment="0" applyProtection="0"/>
    <xf numFmtId="0" fontId="172" fillId="0" borderId="63" applyNumberFormat="0" applyFill="0" applyAlignment="0" applyProtection="0"/>
    <xf numFmtId="0" fontId="172" fillId="0" borderId="63" applyNumberFormat="0" applyFill="0" applyAlignment="0" applyProtection="0"/>
    <xf numFmtId="0" fontId="172" fillId="0" borderId="63" applyNumberFormat="0" applyFill="0" applyAlignment="0" applyProtection="0"/>
    <xf numFmtId="0" fontId="174" fillId="0" borderId="63" applyNumberFormat="0" applyFill="0" applyAlignment="0" applyProtection="0"/>
    <xf numFmtId="235" fontId="111" fillId="0" borderId="0" applyFont="0" applyFill="0" applyBorder="0">
      <alignment horizontal="left"/>
    </xf>
    <xf numFmtId="14" fontId="108" fillId="0" borderId="7" applyFont="0" applyFill="0" applyBorder="0" applyAlignment="0" applyProtection="0"/>
    <xf numFmtId="235" fontId="111" fillId="0" borderId="0" applyFont="0" applyFill="0" applyBorder="0">
      <alignment horizontal="left"/>
    </xf>
    <xf numFmtId="0" fontId="175" fillId="77" borderId="65">
      <protection locked="0"/>
    </xf>
    <xf numFmtId="259" fontId="131" fillId="0" borderId="0">
      <alignment horizontal="left" vertical="top"/>
      <protection locked="0"/>
    </xf>
    <xf numFmtId="276" fontId="131" fillId="0" borderId="66"/>
    <xf numFmtId="277" fontId="176" fillId="0" borderId="22">
      <alignment horizontal="right"/>
    </xf>
    <xf numFmtId="259" fontId="40" fillId="0" borderId="0" applyFont="0"/>
    <xf numFmtId="0" fontId="19" fillId="78" borderId="0" applyNumberFormat="0" applyAlignment="0" applyProtection="0"/>
    <xf numFmtId="0" fontId="19" fillId="19" borderId="0" applyNumberFormat="0" applyAlignment="0"/>
    <xf numFmtId="0" fontId="19" fillId="0" borderId="0" applyNumberFormat="0" applyAlignment="0" applyProtection="0"/>
    <xf numFmtId="278" fontId="6" fillId="0" borderId="0" applyFill="0" applyBorder="0" applyAlignment="0" applyProtection="0"/>
    <xf numFmtId="279" fontId="6"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235" fontId="111" fillId="0" borderId="0" applyFont="0" applyFill="0" applyBorder="0">
      <alignment horizontal="left"/>
    </xf>
    <xf numFmtId="179" fontId="177" fillId="0" borderId="61"/>
    <xf numFmtId="280" fontId="19" fillId="0" borderId="0" applyFill="0" applyBorder="0" applyAlignment="0" applyProtection="0"/>
    <xf numFmtId="281" fontId="19" fillId="0" borderId="0" applyFill="0" applyBorder="0" applyAlignment="0" applyProtection="0"/>
    <xf numFmtId="282" fontId="6" fillId="0" borderId="0" applyFill="0" applyBorder="0" applyAlignment="0" applyProtection="0"/>
    <xf numFmtId="283" fontId="6"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0" fontId="178" fillId="0" borderId="67" applyNumberFormat="0">
      <alignment horizontal="right"/>
    </xf>
    <xf numFmtId="284" fontId="26" fillId="0" borderId="0" applyFill="0" applyBorder="0" applyProtection="0">
      <alignment horizontal="center"/>
    </xf>
    <xf numFmtId="285" fontId="66" fillId="0" borderId="0" applyFill="0" applyBorder="0" applyAlignment="0">
      <alignment horizontal="right"/>
    </xf>
    <xf numFmtId="277" fontId="19" fillId="0" borderId="0" applyFill="0" applyBorder="0" applyAlignment="0" applyProtection="0"/>
    <xf numFmtId="286" fontId="29" fillId="0" borderId="0" applyFill="0" applyBorder="0" applyProtection="0">
      <alignment horizontal="right"/>
    </xf>
    <xf numFmtId="287" fontId="19" fillId="0" borderId="0" applyFill="0" applyBorder="0" applyProtection="0">
      <alignment horizontal="right"/>
    </xf>
    <xf numFmtId="288" fontId="19" fillId="0" borderId="0" applyFill="0" applyBorder="0" applyAlignment="0" applyProtection="0"/>
    <xf numFmtId="204" fontId="29" fillId="0" borderId="0"/>
    <xf numFmtId="0" fontId="66" fillId="79" borderId="0" applyNumberFormat="0">
      <alignment horizontal="right"/>
    </xf>
    <xf numFmtId="235" fontId="111" fillId="0" borderId="0" applyFont="0">
      <alignment horizontal="left"/>
    </xf>
    <xf numFmtId="289" fontId="40" fillId="2" borderId="0" applyFont="0" applyBorder="0" applyAlignment="0" applyProtection="0">
      <alignment horizontal="right"/>
      <protection hidden="1"/>
    </xf>
    <xf numFmtId="0" fontId="97" fillId="0" borderId="0">
      <alignment horizontal="right"/>
    </xf>
    <xf numFmtId="0" fontId="179" fillId="36" borderId="0" applyNumberFormat="0" applyBorder="0" applyAlignment="0" applyProtection="0"/>
    <xf numFmtId="0" fontId="180" fillId="31" borderId="0" applyNumberFormat="0" applyBorder="0" applyAlignment="0" applyProtection="0"/>
    <xf numFmtId="0" fontId="181" fillId="31" borderId="0" applyNumberFormat="0" applyBorder="0" applyAlignment="0" applyProtection="0"/>
    <xf numFmtId="0" fontId="181" fillId="31" borderId="0" applyNumberFormat="0" applyBorder="0" applyAlignment="0" applyProtection="0"/>
    <xf numFmtId="0" fontId="179" fillId="36" borderId="0" applyNumberFormat="0" applyBorder="0" applyAlignment="0" applyProtection="0"/>
    <xf numFmtId="0" fontId="179" fillId="36" borderId="0" applyNumberFormat="0" applyBorder="0" applyAlignment="0" applyProtection="0"/>
    <xf numFmtId="0" fontId="179" fillId="36" borderId="0" applyNumberFormat="0" applyBorder="0" applyAlignment="0" applyProtection="0"/>
    <xf numFmtId="0" fontId="179" fillId="36" borderId="0" applyNumberFormat="0" applyBorder="0" applyAlignment="0" applyProtection="0"/>
    <xf numFmtId="0" fontId="182" fillId="36" borderId="0" applyNumberFormat="0" applyBorder="0" applyAlignment="0" applyProtection="0"/>
    <xf numFmtId="290" fontId="11" fillId="0" borderId="5"/>
    <xf numFmtId="0" fontId="129" fillId="0" borderId="68" applyNumberFormat="0" applyAlignment="0"/>
    <xf numFmtId="0" fontId="166" fillId="2" borderId="0"/>
    <xf numFmtId="37" fontId="183" fillId="0" borderId="0"/>
    <xf numFmtId="0" fontId="34" fillId="0" borderId="0"/>
    <xf numFmtId="0" fontId="6" fillId="0" borderId="0"/>
    <xf numFmtId="291" fontId="19" fillId="0" borderId="0">
      <alignment horizontal="right"/>
    </xf>
    <xf numFmtId="292" fontId="40" fillId="0" borderId="0" applyFont="0" applyFill="0" applyBorder="0" applyAlignment="0" applyProtection="0">
      <alignment horizontal="right"/>
    </xf>
    <xf numFmtId="188" fontId="184" fillId="0" borderId="0"/>
    <xf numFmtId="188" fontId="185" fillId="0" borderId="0"/>
    <xf numFmtId="211" fontId="6" fillId="0" borderId="0"/>
    <xf numFmtId="211" fontId="6" fillId="0" borderId="0"/>
    <xf numFmtId="0" fontId="32" fillId="0" borderId="0"/>
    <xf numFmtId="37" fontId="105" fillId="0" borderId="0"/>
    <xf numFmtId="38" fontId="186" fillId="0" borderId="0"/>
    <xf numFmtId="37" fontId="63" fillId="4" borderId="0" applyFont="0" applyFill="0" applyBorder="0" applyAlignment="0" applyProtection="0"/>
    <xf numFmtId="273" fontId="6" fillId="0" borderId="0" applyFont="0" applyFill="0" applyBorder="0" applyAlignment="0"/>
    <xf numFmtId="40" fontId="40" fillId="0" borderId="0" applyFont="0" applyFill="0" applyBorder="0" applyAlignment="0"/>
    <xf numFmtId="219" fontId="40" fillId="0" borderId="0" applyFont="0" applyFill="0" applyBorder="0" applyAlignment="0"/>
    <xf numFmtId="0" fontId="3" fillId="0" borderId="0"/>
    <xf numFmtId="0" fontId="18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6" fillId="0" borderId="0"/>
    <xf numFmtId="0" fontId="87" fillId="0" borderId="0"/>
    <xf numFmtId="0" fontId="87" fillId="0" borderId="0"/>
    <xf numFmtId="0" fontId="87" fillId="0" borderId="0"/>
    <xf numFmtId="0" fontId="87" fillId="0" borderId="0"/>
    <xf numFmtId="0" fontId="87" fillId="0" borderId="0"/>
    <xf numFmtId="0" fontId="87" fillId="0" borderId="0"/>
    <xf numFmtId="0" fontId="188" fillId="0" borderId="0"/>
    <xf numFmtId="179"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 fillId="0" borderId="0"/>
    <xf numFmtId="0" fontId="5" fillId="0" borderId="0"/>
    <xf numFmtId="0" fontId="5" fillId="0" borderId="0"/>
    <xf numFmtId="0" fontId="19" fillId="0" borderId="0"/>
    <xf numFmtId="0" fontId="19" fillId="0" borderId="0"/>
    <xf numFmtId="0" fontId="19" fillId="0" borderId="0"/>
    <xf numFmtId="0" fontId="19" fillId="0" borderId="0"/>
    <xf numFmtId="0" fontId="19" fillId="0" borderId="0"/>
    <xf numFmtId="179"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179"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174"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174" fontId="3" fillId="0" borderId="0"/>
    <xf numFmtId="0" fontId="3" fillId="0" borderId="0"/>
    <xf numFmtId="0" fontId="3" fillId="0" borderId="0"/>
    <xf numFmtId="0" fontId="3" fillId="0" borderId="0"/>
    <xf numFmtId="0" fontId="3" fillId="0" borderId="0"/>
    <xf numFmtId="173" fontId="3" fillId="0" borderId="0"/>
    <xf numFmtId="0" fontId="189" fillId="0" borderId="0">
      <alignment vertical="top" wrapText="1"/>
      <protection locked="0"/>
    </xf>
    <xf numFmtId="0" fontId="6" fillId="0" borderId="0"/>
    <xf numFmtId="0" fontId="15" fillId="0" borderId="0"/>
    <xf numFmtId="0" fontId="3" fillId="0" borderId="0"/>
    <xf numFmtId="0" fontId="3" fillId="0" borderId="0"/>
    <xf numFmtId="173"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xf numFmtId="0" fontId="3" fillId="0" borderId="0"/>
    <xf numFmtId="0" fontId="3" fillId="0" borderId="0"/>
    <xf numFmtId="0" fontId="6" fillId="0" borderId="0"/>
    <xf numFmtId="174" fontId="3" fillId="0" borderId="0"/>
    <xf numFmtId="0" fontId="6" fillId="0" borderId="0"/>
    <xf numFmtId="0" fontId="3" fillId="0" borderId="0"/>
    <xf numFmtId="0" fontId="3" fillId="0" borderId="0"/>
    <xf numFmtId="0" fontId="3" fillId="0" borderId="0"/>
    <xf numFmtId="0" fontId="3" fillId="0" borderId="0"/>
    <xf numFmtId="179"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5" fillId="0" borderId="0"/>
    <xf numFmtId="0" fontId="5" fillId="0" borderId="0"/>
    <xf numFmtId="0" fontId="3" fillId="0" borderId="0"/>
    <xf numFmtId="0" fontId="3" fillId="0" borderId="0"/>
    <xf numFmtId="0" fontId="189" fillId="0" borderId="0">
      <alignment vertical="top" wrapText="1"/>
      <protection locked="0"/>
    </xf>
    <xf numFmtId="0" fontId="189" fillId="0" borderId="0">
      <alignment vertical="top" wrapText="1"/>
      <protection locked="0"/>
    </xf>
    <xf numFmtId="0" fontId="3" fillId="0" borderId="0"/>
    <xf numFmtId="0" fontId="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6" fillId="0" borderId="0"/>
    <xf numFmtId="0" fontId="6" fillId="0" borderId="0"/>
    <xf numFmtId="0" fontId="6" fillId="0" borderId="0"/>
    <xf numFmtId="0" fontId="3" fillId="0" borderId="0"/>
    <xf numFmtId="0" fontId="3" fillId="0" borderId="0"/>
    <xf numFmtId="0" fontId="3" fillId="0" borderId="0"/>
    <xf numFmtId="0" fontId="3" fillId="0" borderId="0"/>
    <xf numFmtId="0" fontId="6" fillId="0" borderId="0"/>
    <xf numFmtId="0" fontId="3" fillId="0" borderId="0"/>
    <xf numFmtId="0" fontId="190" fillId="0" borderId="0"/>
    <xf numFmtId="0" fontId="6" fillId="0" borderId="0"/>
    <xf numFmtId="0" fontId="3" fillId="0" borderId="0"/>
    <xf numFmtId="0" fontId="3" fillId="0" borderId="0"/>
    <xf numFmtId="0" fontId="3" fillId="0" borderId="0"/>
    <xf numFmtId="0" fontId="6" fillId="0" borderId="0"/>
    <xf numFmtId="0" fontId="6" fillId="0" borderId="0"/>
    <xf numFmtId="0" fontId="187" fillId="0" borderId="0"/>
    <xf numFmtId="0" fontId="6" fillId="0" borderId="0"/>
    <xf numFmtId="0" fontId="19" fillId="0" borderId="0"/>
    <xf numFmtId="0" fontId="3" fillId="0" borderId="0"/>
    <xf numFmtId="0" fontId="6" fillId="0" borderId="0"/>
    <xf numFmtId="0" fontId="6" fillId="0" borderId="0"/>
    <xf numFmtId="0" fontId="3" fillId="0" borderId="0"/>
    <xf numFmtId="0" fontId="6" fillId="0" borderId="0"/>
    <xf numFmtId="0" fontId="3" fillId="0" borderId="0"/>
    <xf numFmtId="0" fontId="19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applyNumberFormat="0" applyFill="0" applyBorder="0" applyAlignment="0" applyProtection="0"/>
    <xf numFmtId="0" fontId="3" fillId="0" borderId="0"/>
    <xf numFmtId="0" fontId="189" fillId="0" borderId="0">
      <alignment vertical="top" wrapText="1"/>
      <protection locked="0"/>
    </xf>
    <xf numFmtId="0" fontId="6"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6" fillId="0" borderId="0" applyNumberFormat="0" applyFill="0" applyBorder="0" applyAlignment="0" applyProtection="0"/>
    <xf numFmtId="0" fontId="5" fillId="0" borderId="0"/>
    <xf numFmtId="0" fontId="3" fillId="0" borderId="0"/>
    <xf numFmtId="0" fontId="5" fillId="0" borderId="0"/>
    <xf numFmtId="0" fontId="3" fillId="0" borderId="0"/>
    <xf numFmtId="0" fontId="3" fillId="0" borderId="0"/>
    <xf numFmtId="0" fontId="6" fillId="0" borderId="0"/>
    <xf numFmtId="0" fontId="6" fillId="0" borderId="0"/>
    <xf numFmtId="0" fontId="6" fillId="0" borderId="0"/>
    <xf numFmtId="0" fontId="3" fillId="0" borderId="0"/>
    <xf numFmtId="273" fontId="108" fillId="0" borderId="0" applyNumberFormat="0" applyFill="0" applyBorder="0" applyAlignment="0" applyProtection="0"/>
    <xf numFmtId="293" fontId="40" fillId="0" borderId="0" applyFont="0" applyFill="0" applyBorder="0" applyAlignment="0" applyProtection="0"/>
    <xf numFmtId="0" fontId="40" fillId="0" borderId="0" applyFill="0" applyBorder="0" applyAlignment="0" applyProtection="0"/>
    <xf numFmtId="273" fontId="40" fillId="0" borderId="0"/>
    <xf numFmtId="294" fontId="40" fillId="0" borderId="0" applyFont="0" applyFill="0" applyBorder="0" applyAlignment="0" applyProtection="0"/>
    <xf numFmtId="295" fontId="40" fillId="0" borderId="0" applyFont="0" applyFill="0" applyBorder="0" applyAlignment="0" applyProtection="0"/>
    <xf numFmtId="0" fontId="6" fillId="0" borderId="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27" borderId="69" applyNumberFormat="0" applyFont="0" applyAlignment="0" applyProtection="0"/>
    <xf numFmtId="0" fontId="6" fillId="18" borderId="69" applyNumberFormat="0" applyAlignment="0" applyProtection="0"/>
    <xf numFmtId="0" fontId="6" fillId="27" borderId="69" applyNumberFormat="0" applyFont="0" applyAlignment="0" applyProtection="0"/>
    <xf numFmtId="0" fontId="6" fillId="18" borderId="69" applyNumberFormat="0" applyAlignment="0" applyProtection="0"/>
    <xf numFmtId="0" fontId="6" fillId="27" borderId="69" applyNumberFormat="0" applyFont="0" applyAlignment="0" applyProtection="0"/>
    <xf numFmtId="0" fontId="19" fillId="27" borderId="69" applyNumberFormat="0" applyFont="0" applyAlignment="0" applyProtection="0"/>
    <xf numFmtId="0" fontId="6" fillId="27" borderId="69" applyNumberFormat="0" applyFont="0" applyAlignment="0" applyProtection="0"/>
    <xf numFmtId="0" fontId="19" fillId="27" borderId="69" applyNumberFormat="0" applyFont="0" applyAlignment="0" applyProtection="0"/>
    <xf numFmtId="0" fontId="6" fillId="27" borderId="69" applyNumberFormat="0" applyFont="0" applyAlignment="0" applyProtection="0"/>
    <xf numFmtId="0" fontId="19" fillId="27" borderId="69" applyNumberFormat="0" applyFont="0" applyAlignment="0" applyProtection="0"/>
    <xf numFmtId="0" fontId="19" fillId="27" borderId="69" applyNumberFormat="0" applyFont="0" applyAlignment="0" applyProtection="0"/>
    <xf numFmtId="0" fontId="19" fillId="27" borderId="69" applyNumberFormat="0" applyFont="0" applyAlignment="0" applyProtection="0"/>
    <xf numFmtId="0" fontId="41" fillId="27" borderId="69" applyNumberFormat="0" applyFont="0" applyAlignment="0" applyProtection="0"/>
    <xf numFmtId="296" fontId="40" fillId="0" borderId="0" applyFont="0" applyFill="0" applyBorder="0" applyAlignment="0" applyProtection="0"/>
    <xf numFmtId="269" fontId="40" fillId="0" borderId="0" applyFont="0">
      <protection locked="0"/>
    </xf>
    <xf numFmtId="1" fontId="19" fillId="0" borderId="0" applyFill="0" applyBorder="0" applyAlignment="0" applyProtection="0"/>
    <xf numFmtId="297" fontId="40" fillId="0" borderId="0" applyFont="0" applyFill="0" applyBorder="0" applyAlignment="0" applyProtection="0"/>
    <xf numFmtId="298" fontId="19" fillId="0" borderId="0" applyFill="0" applyBorder="0" applyAlignment="0" applyProtection="0"/>
    <xf numFmtId="299" fontId="19" fillId="0" borderId="0" applyFill="0" applyBorder="0" applyAlignment="0" applyProtection="0"/>
    <xf numFmtId="211" fontId="6" fillId="0" borderId="0"/>
    <xf numFmtId="0" fontId="33" fillId="0" borderId="0"/>
    <xf numFmtId="0" fontId="11" fillId="0" borderId="0">
      <alignment horizontal="left" vertical="top"/>
      <protection locked="0"/>
    </xf>
    <xf numFmtId="37" fontId="192" fillId="0" borderId="0">
      <protection locked="0"/>
    </xf>
    <xf numFmtId="0" fontId="193" fillId="35" borderId="70" applyNumberFormat="0" applyAlignment="0" applyProtection="0"/>
    <xf numFmtId="0" fontId="194" fillId="64" borderId="70" applyNumberFormat="0" applyAlignment="0" applyProtection="0"/>
    <xf numFmtId="0" fontId="194" fillId="51" borderId="70" applyNumberFormat="0" applyAlignment="0" applyProtection="0"/>
    <xf numFmtId="0" fontId="194" fillId="51" borderId="70" applyNumberFormat="0" applyAlignment="0" applyProtection="0"/>
    <xf numFmtId="0" fontId="194" fillId="51" borderId="70" applyNumberFormat="0" applyAlignment="0" applyProtection="0"/>
    <xf numFmtId="0" fontId="194" fillId="51" borderId="70" applyNumberFormat="0" applyAlignment="0" applyProtection="0"/>
    <xf numFmtId="0" fontId="193" fillId="35" borderId="70" applyNumberFormat="0" applyAlignment="0" applyProtection="0"/>
    <xf numFmtId="0" fontId="193" fillId="35" borderId="70" applyNumberFormat="0" applyAlignment="0" applyProtection="0"/>
    <xf numFmtId="0" fontId="193" fillId="35" borderId="70" applyNumberFormat="0" applyAlignment="0" applyProtection="0"/>
    <xf numFmtId="0" fontId="193" fillId="35" borderId="70" applyNumberFormat="0" applyAlignment="0" applyProtection="0"/>
    <xf numFmtId="0" fontId="195" fillId="35" borderId="70" applyNumberFormat="0" applyAlignment="0" applyProtection="0"/>
    <xf numFmtId="40" fontId="36" fillId="26" borderId="0">
      <alignment horizontal="right"/>
    </xf>
    <xf numFmtId="0" fontId="82" fillId="80" borderId="0"/>
    <xf numFmtId="1" fontId="11" fillId="0" borderId="1" applyFill="0" applyProtection="0">
      <alignment horizontal="center" vertical="top" wrapText="1"/>
    </xf>
    <xf numFmtId="0" fontId="66" fillId="0" borderId="0">
      <alignment vertical="center"/>
    </xf>
    <xf numFmtId="37" fontId="40" fillId="0" borderId="0" applyBorder="0">
      <protection locked="0"/>
    </xf>
    <xf numFmtId="0" fontId="196" fillId="0" borderId="0" applyProtection="0">
      <alignment horizontal="left"/>
    </xf>
    <xf numFmtId="0" fontId="196" fillId="0" borderId="0" applyFill="0" applyBorder="0" applyProtection="0">
      <alignment horizontal="left"/>
    </xf>
    <xf numFmtId="0" fontId="197" fillId="0" borderId="0" applyFill="0" applyBorder="0" applyProtection="0">
      <alignment horizontal="left"/>
    </xf>
    <xf numFmtId="1" fontId="198" fillId="0" borderId="0" applyProtection="0">
      <alignment horizontal="right" vertical="center"/>
    </xf>
    <xf numFmtId="179" fontId="106" fillId="0" borderId="71"/>
    <xf numFmtId="0" fontId="199" fillId="64" borderId="0"/>
    <xf numFmtId="0" fontId="6" fillId="0" borderId="0">
      <alignment vertical="top" wrapText="1"/>
    </xf>
    <xf numFmtId="300" fontId="19" fillId="0" borderId="0" applyFill="0" applyBorder="0" applyAlignment="0" applyProtection="0"/>
    <xf numFmtId="14" fontId="28" fillId="0" borderId="0">
      <alignment horizontal="center" wrapText="1"/>
      <protection locked="0"/>
    </xf>
    <xf numFmtId="0" fontId="6" fillId="0" borderId="0"/>
    <xf numFmtId="301" fontId="6" fillId="0" borderId="0" applyFont="0" applyFill="0" applyBorder="0" applyAlignment="0" applyProtection="0"/>
    <xf numFmtId="0" fontId="200" fillId="0" borderId="0"/>
    <xf numFmtId="302" fontId="201" fillId="0" borderId="0" applyFill="0" applyBorder="0" applyAlignment="0" applyProtection="0"/>
    <xf numFmtId="303" fontId="6" fillId="0" borderId="0" applyFont="0" applyFill="0" applyBorder="0" applyAlignment="0" applyProtection="0"/>
    <xf numFmtId="304" fontId="70" fillId="0" borderId="0" applyFont="0" applyFill="0" applyBorder="0" applyAlignment="0" applyProtection="0"/>
    <xf numFmtId="305" fontId="201" fillId="0" borderId="0" applyFill="0" applyBorder="0" applyAlignment="0" applyProtection="0"/>
    <xf numFmtId="182" fontId="201" fillId="68" borderId="1" applyFill="0" applyBorder="0" applyAlignment="0" applyProtection="0">
      <alignment horizontal="right"/>
      <protection locked="0"/>
    </xf>
    <xf numFmtId="10" fontId="6" fillId="0" borderId="0" applyFont="0" applyFill="0" applyBorder="0" applyAlignment="0" applyProtection="0"/>
    <xf numFmtId="10" fontId="6" fillId="0" borderId="0" applyFont="0" applyFill="0" applyBorder="0" applyAlignment="0" applyProtection="0"/>
    <xf numFmtId="306" fontId="201" fillId="0" borderId="0" applyFill="0" applyBorder="0" applyAlignment="0" applyProtection="0"/>
    <xf numFmtId="307" fontId="201" fillId="77"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8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08" fontId="202" fillId="0" borderId="0">
      <alignment horizontal="right"/>
    </xf>
    <xf numFmtId="287" fontId="66" fillId="79" borderId="0">
      <alignment horizontal="right"/>
    </xf>
    <xf numFmtId="309" fontId="19" fillId="0" borderId="0" applyFill="0" applyBorder="0" applyProtection="0">
      <alignment horizontal="right"/>
    </xf>
    <xf numFmtId="310" fontId="19" fillId="0" borderId="0" applyFill="0" applyBorder="0" applyAlignment="0" applyProtection="0"/>
    <xf numFmtId="311" fontId="40" fillId="0" borderId="0" applyFont="0" applyFill="0" applyBorder="0" applyAlignment="0" applyProtection="0"/>
    <xf numFmtId="308" fontId="66" fillId="0" borderId="0">
      <alignment horizontal="right"/>
    </xf>
    <xf numFmtId="4" fontId="28" fillId="0" borderId="0"/>
    <xf numFmtId="0" fontId="203" fillId="0" borderId="0" applyNumberFormat="0" applyFill="0" applyBorder="0" applyAlignment="0" applyProtection="0"/>
    <xf numFmtId="312" fontId="66" fillId="0" borderId="0" applyFill="0" applyBorder="0" applyAlignment="0">
      <alignment horizontal="right"/>
    </xf>
    <xf numFmtId="313" fontId="66" fillId="0" borderId="0" applyBorder="0" applyAlignment="0">
      <alignment horizontal="right"/>
    </xf>
    <xf numFmtId="314" fontId="204" fillId="0" borderId="8" applyFill="0" applyAlignment="0">
      <alignment horizontal="right"/>
    </xf>
    <xf numFmtId="315" fontId="205" fillId="0" borderId="0" applyNumberFormat="0" applyFill="0" applyBorder="0" applyAlignment="0">
      <alignment horizontal="right"/>
    </xf>
    <xf numFmtId="313" fontId="66" fillId="81" borderId="0" applyFont="0" applyBorder="0" applyAlignment="0">
      <alignment horizontal="right"/>
    </xf>
    <xf numFmtId="0" fontId="206" fillId="0" borderId="0" applyFill="0" applyBorder="0">
      <alignment horizontal="right"/>
    </xf>
    <xf numFmtId="179" fontId="207" fillId="0" borderId="0" applyFont="0"/>
    <xf numFmtId="209" fontId="6" fillId="0" borderId="0" applyFill="0" applyBorder="0" applyAlignment="0"/>
    <xf numFmtId="204" fontId="66" fillId="0" borderId="0" applyFill="0" applyBorder="0" applyAlignment="0"/>
    <xf numFmtId="209" fontId="6" fillId="0" borderId="0" applyFill="0" applyBorder="0" applyAlignment="0"/>
    <xf numFmtId="214" fontId="6" fillId="0" borderId="0" applyFill="0" applyBorder="0" applyAlignment="0"/>
    <xf numFmtId="204" fontId="66" fillId="0" borderId="0" applyFill="0" applyBorder="0" applyAlignment="0"/>
    <xf numFmtId="0" fontId="208" fillId="1" borderId="0" applyNumberFormat="0" applyFill="0" applyBorder="0" applyAlignment="0">
      <alignment horizontal="center" vertical="top"/>
    </xf>
    <xf numFmtId="0" fontId="19" fillId="51" borderId="48" applyNumberFormat="0" applyAlignment="0" applyProtection="0"/>
    <xf numFmtId="0" fontId="19" fillId="51" borderId="0" applyNumberFormat="0" applyBorder="0" applyAlignment="0" applyProtection="0"/>
    <xf numFmtId="316" fontId="108" fillId="0" borderId="0" applyFill="0" applyBorder="0" applyProtection="0">
      <alignment horizontal="right"/>
    </xf>
    <xf numFmtId="9" fontId="6" fillId="0" borderId="0" applyFill="0" applyBorder="0" applyAlignment="0" applyProtection="0"/>
    <xf numFmtId="1" fontId="6" fillId="0" borderId="5" applyNumberFormat="0" applyFill="0" applyAlignment="0" applyProtection="0">
      <alignment horizontal="center" vertical="center"/>
    </xf>
    <xf numFmtId="317" fontId="7" fillId="0" borderId="0" applyFont="0" applyFill="0" applyBorder="0" applyAlignment="0" applyProtection="0"/>
    <xf numFmtId="40" fontId="111" fillId="0" borderId="0" applyFont="0">
      <protection locked="0"/>
    </xf>
    <xf numFmtId="40" fontId="209" fillId="0" borderId="0" applyFont="0">
      <protection locked="0"/>
    </xf>
    <xf numFmtId="0" fontId="107" fillId="2" borderId="0"/>
    <xf numFmtId="0" fontId="107" fillId="65" borderId="0"/>
    <xf numFmtId="3" fontId="210" fillId="0" borderId="0"/>
    <xf numFmtId="273" fontId="211" fillId="0" borderId="0" applyNumberFormat="0" applyFill="0" applyBorder="0" applyAlignment="0" applyProtection="0">
      <alignment horizontal="left"/>
    </xf>
    <xf numFmtId="0" fontId="212" fillId="82" borderId="0" applyNumberFormat="0" applyFont="0" applyBorder="0" applyAlignment="0">
      <alignment horizontal="center"/>
    </xf>
    <xf numFmtId="188" fontId="106" fillId="0" borderId="0"/>
    <xf numFmtId="0" fontId="14" fillId="0" borderId="0"/>
    <xf numFmtId="0" fontId="109" fillId="0" borderId="0"/>
    <xf numFmtId="0" fontId="75" fillId="83" borderId="0"/>
    <xf numFmtId="0" fontId="52" fillId="0" borderId="0" applyNumberFormat="0" applyFill="0" applyBorder="0" applyAlignment="0" applyProtection="0"/>
    <xf numFmtId="318" fontId="6" fillId="0" borderId="0" applyProtection="0">
      <alignment horizontal="right"/>
    </xf>
    <xf numFmtId="319" fontId="6" fillId="0" borderId="0" applyProtection="0">
      <alignment horizontal="right"/>
    </xf>
    <xf numFmtId="0" fontId="40" fillId="0" borderId="0" applyNumberFormat="0" applyFill="0" applyBorder="0" applyAlignment="0" applyProtection="0"/>
    <xf numFmtId="320" fontId="6" fillId="0" borderId="0" applyNumberFormat="0" applyFill="0" applyBorder="0" applyAlignment="0" applyProtection="0">
      <alignment horizontal="left"/>
    </xf>
    <xf numFmtId="0" fontId="108" fillId="0" borderId="0" applyNumberFormat="0" applyFill="0" applyBorder="0"/>
    <xf numFmtId="0" fontId="107" fillId="65" borderId="0"/>
    <xf numFmtId="0" fontId="69" fillId="0" borderId="0"/>
    <xf numFmtId="0" fontId="69" fillId="0" borderId="41">
      <alignment horizontal="center"/>
    </xf>
    <xf numFmtId="4" fontId="36" fillId="84" borderId="72" applyNumberFormat="0" applyProtection="0">
      <alignment horizontal="left" vertical="center" indent="1"/>
    </xf>
    <xf numFmtId="321" fontId="29" fillId="0" borderId="0">
      <protection locked="0"/>
    </xf>
    <xf numFmtId="0" fontId="192" fillId="0" borderId="0"/>
    <xf numFmtId="0" fontId="131" fillId="0" borderId="0"/>
    <xf numFmtId="0" fontId="192" fillId="0" borderId="0"/>
    <xf numFmtId="259" fontId="213" fillId="0" borderId="0" applyFont="0">
      <alignment horizontal="left"/>
    </xf>
    <xf numFmtId="37" fontId="214" fillId="0" borderId="0">
      <protection locked="0"/>
    </xf>
    <xf numFmtId="0" fontId="215" fillId="35" borderId="0"/>
    <xf numFmtId="0" fontId="131" fillId="0" borderId="0"/>
    <xf numFmtId="0" fontId="216" fillId="0" borderId="0"/>
    <xf numFmtId="37" fontId="214" fillId="0" borderId="0">
      <protection locked="0"/>
    </xf>
    <xf numFmtId="0" fontId="6" fillId="0" borderId="0"/>
    <xf numFmtId="0" fontId="19" fillId="79" borderId="0" applyNumberFormat="0" applyBorder="0" applyAlignment="0" applyProtection="0"/>
    <xf numFmtId="0" fontId="212" fillId="1" borderId="3" applyNumberFormat="0" applyFont="0" applyAlignment="0">
      <alignment horizontal="center"/>
    </xf>
    <xf numFmtId="0" fontId="19" fillId="0" borderId="0" applyNumberFormat="0" applyAlignment="0"/>
    <xf numFmtId="322" fontId="69" fillId="0" borderId="0">
      <alignment horizontal="right"/>
    </xf>
    <xf numFmtId="0" fontId="217" fillId="0" borderId="0" applyNumberFormat="0" applyFill="0" applyBorder="0" applyAlignment="0" applyProtection="0"/>
    <xf numFmtId="0" fontId="218" fillId="49" borderId="0"/>
    <xf numFmtId="179" fontId="219" fillId="0" borderId="0" applyNumberFormat="0" applyFill="0" applyBorder="0" applyAlignment="0" applyProtection="0">
      <alignment vertical="top"/>
      <protection locked="0"/>
    </xf>
    <xf numFmtId="0" fontId="220" fillId="0" borderId="0" applyNumberFormat="0">
      <alignment horizontal="left"/>
    </xf>
    <xf numFmtId="0" fontId="221" fillId="0" borderId="0" applyNumberFormat="0" applyFill="0" applyBorder="0" applyAlignment="0">
      <alignment horizontal="center"/>
    </xf>
    <xf numFmtId="0" fontId="222" fillId="0" borderId="0"/>
    <xf numFmtId="0" fontId="215" fillId="35" borderId="0"/>
    <xf numFmtId="0" fontId="131" fillId="0" borderId="0"/>
    <xf numFmtId="0" fontId="131" fillId="0" borderId="0"/>
    <xf numFmtId="49" fontId="192" fillId="0" borderId="0"/>
    <xf numFmtId="3" fontId="6" fillId="2" borderId="73" applyFont="0" applyFill="0" applyBorder="0" applyAlignment="0" applyProtection="0"/>
    <xf numFmtId="39" fontId="6" fillId="2" borderId="73" applyFont="0" applyFill="0" applyBorder="0" applyAlignment="0" applyProtection="0"/>
    <xf numFmtId="199" fontId="6" fillId="2" borderId="73" applyFont="0" applyFill="0" applyBorder="0" applyAlignment="0" applyProtection="0"/>
    <xf numFmtId="37" fontId="6" fillId="2" borderId="74" applyFont="0" applyFill="0" applyBorder="0" applyAlignment="0" applyProtection="0"/>
    <xf numFmtId="10" fontId="6" fillId="2" borderId="73" applyFont="0" applyFill="0" applyBorder="0" applyAlignment="0" applyProtection="0"/>
    <xf numFmtId="9" fontId="6" fillId="2" borderId="73" applyFont="0" applyFill="0" applyBorder="0" applyAlignment="0" applyProtection="0"/>
    <xf numFmtId="2" fontId="6" fillId="2" borderId="73" applyFont="0" applyFill="0" applyBorder="0" applyAlignment="0" applyProtection="0"/>
    <xf numFmtId="0" fontId="223" fillId="0" borderId="41"/>
    <xf numFmtId="179" fontId="110" fillId="0" borderId="0"/>
    <xf numFmtId="0" fontId="55" fillId="65" borderId="0"/>
    <xf numFmtId="0" fontId="6" fillId="0" borderId="7"/>
    <xf numFmtId="0" fontId="6" fillId="0" borderId="20"/>
    <xf numFmtId="188" fontId="3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xf numFmtId="179" fontId="6" fillId="0" borderId="0" applyNumberFormat="0" applyFill="0" applyBorder="0" applyAlignment="0" applyProtection="0"/>
    <xf numFmtId="179" fontId="61" fillId="10" borderId="0" applyNumberFormat="0" applyProtection="0">
      <alignment horizontal="center" vertical="center"/>
    </xf>
    <xf numFmtId="4" fontId="36" fillId="10" borderId="0" applyProtection="0">
      <alignment horizontal="center" vertical="center"/>
    </xf>
    <xf numFmtId="179" fontId="224" fillId="10" borderId="0" applyNumberFormat="0" applyProtection="0">
      <alignment horizontal="center" vertical="center"/>
    </xf>
    <xf numFmtId="4" fontId="225" fillId="10" borderId="0" applyProtection="0">
      <alignment horizontal="center" vertical="center"/>
    </xf>
    <xf numFmtId="179" fontId="226" fillId="85" borderId="0" applyNumberFormat="0" applyProtection="0">
      <alignment horizontal="center" vertical="center"/>
    </xf>
    <xf numFmtId="4" fontId="126" fillId="85" borderId="0" applyProtection="0">
      <alignment horizontal="center" vertical="center"/>
    </xf>
    <xf numFmtId="179" fontId="227" fillId="10" borderId="0" applyNumberFormat="0" applyProtection="0">
      <alignment horizontal="center" vertical="center"/>
    </xf>
    <xf numFmtId="4" fontId="228" fillId="10" borderId="0" applyProtection="0">
      <alignment horizontal="center" vertical="center"/>
    </xf>
    <xf numFmtId="179" fontId="83" fillId="86" borderId="0" applyNumberFormat="0" applyProtection="0">
      <alignment horizontal="center" vertical="center"/>
    </xf>
    <xf numFmtId="4" fontId="45" fillId="86" borderId="0" applyProtection="0">
      <alignment horizontal="center" vertical="center"/>
    </xf>
    <xf numFmtId="179" fontId="61" fillId="10" borderId="0" applyNumberFormat="0" applyProtection="0">
      <alignment horizontal="center" vertical="center"/>
    </xf>
    <xf numFmtId="4" fontId="92" fillId="10" borderId="0" applyProtection="0">
      <alignment horizontal="center" vertical="center"/>
    </xf>
    <xf numFmtId="179" fontId="224" fillId="10" borderId="0" applyNumberFormat="0" applyProtection="0">
      <alignment horizontal="center" vertical="center"/>
    </xf>
    <xf numFmtId="4" fontId="229" fillId="10" borderId="0" applyProtection="0">
      <alignment horizontal="center" vertical="center"/>
    </xf>
    <xf numFmtId="179" fontId="226" fillId="85" borderId="0" applyNumberFormat="0" applyProtection="0">
      <alignment horizontal="center" vertical="center"/>
    </xf>
    <xf numFmtId="4" fontId="230" fillId="85" borderId="0" applyProtection="0">
      <alignment horizontal="center" vertical="center"/>
    </xf>
    <xf numFmtId="179" fontId="231" fillId="10" borderId="0" applyNumberFormat="0" applyProtection="0">
      <alignment horizontal="center" vertical="center"/>
    </xf>
    <xf numFmtId="4" fontId="232" fillId="10" borderId="0" applyProtection="0">
      <alignment horizontal="center" vertical="center"/>
    </xf>
    <xf numFmtId="179" fontId="83" fillId="86" borderId="0" applyNumberFormat="0" applyProtection="0">
      <alignment horizontal="center" vertical="center"/>
    </xf>
    <xf numFmtId="4" fontId="233" fillId="86" borderId="0" applyProtection="0">
      <alignment horizontal="center" vertical="center"/>
    </xf>
    <xf numFmtId="179" fontId="177" fillId="0" borderId="0"/>
    <xf numFmtId="179" fontId="234" fillId="0" borderId="0" applyNumberFormat="0" applyProtection="0">
      <alignment wrapText="1"/>
      <protection locked="0"/>
    </xf>
    <xf numFmtId="259" fontId="64" fillId="0" borderId="75">
      <alignment vertical="center"/>
    </xf>
    <xf numFmtId="0" fontId="29" fillId="0" borderId="0">
      <alignment horizontal="right"/>
    </xf>
    <xf numFmtId="40" fontId="235" fillId="0" borderId="0" applyBorder="0">
      <alignment horizontal="right"/>
    </xf>
    <xf numFmtId="0" fontId="236" fillId="0" borderId="76" applyNumberFormat="0" applyFill="0" applyProtection="0">
      <alignment horizontal="left" vertical="center"/>
    </xf>
    <xf numFmtId="259" fontId="111" fillId="0" borderId="0" applyFont="0">
      <protection locked="0"/>
    </xf>
    <xf numFmtId="259" fontId="111" fillId="0" borderId="0" applyFill="0" applyProtection="0">
      <protection locked="0"/>
    </xf>
    <xf numFmtId="0" fontId="19" fillId="51" borderId="0" applyNumberFormat="0" applyBorder="0" applyAlignment="0" applyProtection="0"/>
    <xf numFmtId="231" fontId="28" fillId="0" borderId="0">
      <alignment horizontal="left"/>
    </xf>
    <xf numFmtId="0" fontId="64" fillId="0" borderId="41">
      <alignment horizontal="center"/>
    </xf>
    <xf numFmtId="0" fontId="19" fillId="0" borderId="0" applyNumberFormat="0" applyFill="0" applyBorder="0" applyAlignment="0"/>
    <xf numFmtId="188" fontId="106" fillId="0" borderId="48"/>
    <xf numFmtId="0" fontId="14" fillId="0" borderId="48"/>
    <xf numFmtId="0" fontId="131" fillId="0" borderId="0" applyFill="0" applyBorder="0" applyProtection="0">
      <alignment horizontal="center" vertical="center"/>
    </xf>
    <xf numFmtId="3" fontId="19" fillId="0" borderId="0" applyBorder="0" applyAlignment="0"/>
    <xf numFmtId="0" fontId="237" fillId="0" borderId="0" applyBorder="0" applyProtection="0">
      <alignment vertical="center"/>
    </xf>
    <xf numFmtId="323" fontId="237" fillId="0" borderId="0" applyBorder="0" applyProtection="0">
      <alignment horizontal="right" vertical="center"/>
    </xf>
    <xf numFmtId="0" fontId="238" fillId="87" borderId="0" applyBorder="0" applyProtection="0">
      <alignment horizontal="center" vertical="center"/>
    </xf>
    <xf numFmtId="0" fontId="238" fillId="88" borderId="0" applyBorder="0" applyProtection="0">
      <alignment horizontal="center" vertical="center"/>
    </xf>
    <xf numFmtId="0" fontId="239" fillId="0" borderId="0" applyNumberFormat="0" applyFill="0" applyBorder="0" applyProtection="0">
      <alignment horizontal="left"/>
    </xf>
    <xf numFmtId="0" fontId="53" fillId="0" borderId="0" applyNumberFormat="0" applyFill="0" applyBorder="0" applyProtection="0">
      <alignment horizontal="left"/>
    </xf>
    <xf numFmtId="0" fontId="131" fillId="0" borderId="0" applyFill="0" applyBorder="0" applyProtection="0"/>
    <xf numFmtId="0" fontId="240" fillId="0" borderId="0" applyNumberFormat="0">
      <alignment horizontal="left"/>
    </xf>
    <xf numFmtId="0" fontId="148" fillId="0" borderId="0" applyNumberFormat="0" applyFill="0" applyBorder="0" applyProtection="0"/>
    <xf numFmtId="0" fontId="241" fillId="0" borderId="0" applyNumberFormat="0">
      <alignment horizontal="left"/>
    </xf>
    <xf numFmtId="0" fontId="242" fillId="0" borderId="0" applyNumberFormat="0">
      <alignment horizontal="left"/>
    </xf>
    <xf numFmtId="0" fontId="201" fillId="0" borderId="41"/>
    <xf numFmtId="0" fontId="19" fillId="0" borderId="62" applyNumberFormat="0" applyFill="0" applyAlignment="0" applyProtection="0"/>
    <xf numFmtId="0" fontId="243" fillId="0" borderId="0" applyFill="0" applyBorder="0" applyProtection="0">
      <alignment horizontal="center" vertical="center"/>
    </xf>
    <xf numFmtId="0" fontId="19" fillId="0" borderId="77" applyNumberFormat="0" applyFill="0" applyAlignment="0" applyProtection="0"/>
    <xf numFmtId="324" fontId="116" fillId="0" borderId="0"/>
    <xf numFmtId="0" fontId="244" fillId="0" borderId="0" applyFill="0" applyBorder="0" applyProtection="0">
      <alignment vertical="top"/>
    </xf>
    <xf numFmtId="0" fontId="245" fillId="0" borderId="0" applyFill="0" applyBorder="0" applyProtection="0">
      <alignment vertical="center"/>
    </xf>
    <xf numFmtId="0" fontId="64" fillId="0" borderId="0" applyFill="0" applyBorder="0" applyProtection="0"/>
    <xf numFmtId="0" fontId="246" fillId="55" borderId="0" applyNumberFormat="0" applyBorder="0" applyAlignment="0"/>
    <xf numFmtId="325" fontId="6" fillId="0" borderId="0" applyFont="0" applyFill="0" applyBorder="0" applyAlignment="0"/>
    <xf numFmtId="0" fontId="107" fillId="65" borderId="0"/>
    <xf numFmtId="0" fontId="247" fillId="0" borderId="0" applyNumberFormat="0" applyFill="0" applyBorder="0" applyProtection="0"/>
    <xf numFmtId="0" fontId="247" fillId="0" borderId="0" applyNumberFormat="0" applyFill="0" applyBorder="0" applyProtection="0"/>
    <xf numFmtId="0" fontId="248" fillId="0" borderId="0" applyNumberFormat="0" applyFill="0" applyBorder="0" applyProtection="0"/>
    <xf numFmtId="0" fontId="248" fillId="0" borderId="0" applyNumberFormat="0" applyFill="0" applyBorder="0" applyProtection="0"/>
    <xf numFmtId="0" fontId="247" fillId="0" borderId="0" applyNumberFormat="0" applyFill="0" applyBorder="0" applyProtection="0"/>
    <xf numFmtId="0" fontId="247" fillId="0" borderId="0"/>
    <xf numFmtId="49" fontId="36" fillId="0" borderId="0" applyFill="0" applyBorder="0" applyAlignment="0"/>
    <xf numFmtId="326" fontId="6" fillId="0" borderId="0" applyFill="0" applyBorder="0" applyAlignment="0"/>
    <xf numFmtId="327" fontId="6" fillId="0" borderId="0" applyFill="0" applyBorder="0" applyAlignment="0"/>
    <xf numFmtId="328" fontId="39" fillId="0" borderId="0" applyFill="0" applyBorder="0" applyAlignment="0" applyProtection="0">
      <alignment horizontal="right"/>
    </xf>
    <xf numFmtId="0" fontId="77" fillId="0" borderId="0" applyFill="0" applyBorder="0" applyProtection="0">
      <alignment horizontal="left" vertical="top"/>
    </xf>
    <xf numFmtId="329" fontId="19" fillId="0" borderId="0" applyFill="0" applyBorder="0" applyAlignment="0" applyProtection="0"/>
    <xf numFmtId="330" fontId="249" fillId="0" borderId="0"/>
    <xf numFmtId="40" fontId="250" fillId="0" borderId="0"/>
    <xf numFmtId="0" fontId="251" fillId="89" borderId="0"/>
    <xf numFmtId="188" fontId="252" fillId="90" borderId="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235" fontId="255" fillId="0" borderId="23" applyNumberFormat="0" applyFill="0" applyProtection="0">
      <alignment horizontal="center"/>
    </xf>
    <xf numFmtId="0" fontId="256" fillId="91" borderId="0" applyNumberFormat="0" applyBorder="0" applyProtection="0">
      <alignment horizontal="left" vertical="center"/>
    </xf>
    <xf numFmtId="1" fontId="11" fillId="0" borderId="9" applyNumberFormat="0" applyFill="0" applyProtection="0">
      <alignment horizontal="left" vertical="center"/>
    </xf>
    <xf numFmtId="0" fontId="248" fillId="0" borderId="0"/>
    <xf numFmtId="0" fontId="247" fillId="0" borderId="0"/>
    <xf numFmtId="179" fontId="40" fillId="0" borderId="0" applyFont="0" applyFill="0" applyBorder="0">
      <alignment horizontal="left"/>
    </xf>
    <xf numFmtId="0" fontId="257" fillId="92" borderId="0" applyBorder="0"/>
    <xf numFmtId="0" fontId="121" fillId="0" borderId="8">
      <protection locked="0"/>
    </xf>
    <xf numFmtId="0" fontId="258" fillId="0" borderId="78" applyNumberFormat="0" applyFill="0" applyAlignment="0" applyProtection="0"/>
    <xf numFmtId="0" fontId="258" fillId="0" borderId="79" applyNumberFormat="0" applyFill="0" applyAlignment="0" applyProtection="0"/>
    <xf numFmtId="0" fontId="258" fillId="0" borderId="79" applyNumberFormat="0" applyFill="0" applyAlignment="0" applyProtection="0"/>
    <xf numFmtId="0" fontId="258" fillId="0" borderId="79" applyNumberFormat="0" applyFill="0" applyAlignment="0" applyProtection="0"/>
    <xf numFmtId="0" fontId="258" fillId="0" borderId="79" applyNumberFormat="0" applyFill="0" applyAlignment="0" applyProtection="0"/>
    <xf numFmtId="0" fontId="113" fillId="0" borderId="79" applyNumberFormat="0" applyFill="0" applyAlignment="0" applyProtection="0"/>
    <xf numFmtId="0" fontId="113" fillId="0" borderId="79" applyNumberFormat="0" applyFill="0" applyAlignment="0" applyProtection="0"/>
    <xf numFmtId="0" fontId="113" fillId="0" borderId="79" applyNumberFormat="0" applyFill="0" applyAlignment="0" applyProtection="0"/>
    <xf numFmtId="0" fontId="113" fillId="0" borderId="79" applyNumberFormat="0" applyFill="0" applyAlignment="0" applyProtection="0"/>
    <xf numFmtId="0" fontId="61" fillId="0" borderId="79" applyNumberFormat="0" applyFill="0" applyAlignment="0" applyProtection="0"/>
    <xf numFmtId="331" fontId="6" fillId="0" borderId="0" applyFill="0" applyBorder="0" applyProtection="0"/>
    <xf numFmtId="332" fontId="6" fillId="0" borderId="0" applyFill="0" applyBorder="0" applyProtection="0"/>
    <xf numFmtId="259" fontId="209" fillId="0" borderId="0"/>
    <xf numFmtId="331" fontId="259" fillId="0" borderId="80"/>
    <xf numFmtId="0" fontId="260" fillId="0" borderId="51"/>
    <xf numFmtId="188" fontId="132" fillId="0" borderId="51"/>
    <xf numFmtId="0" fontId="260" fillId="0" borderId="48"/>
    <xf numFmtId="188" fontId="132" fillId="0" borderId="48"/>
    <xf numFmtId="260" fontId="6" fillId="0" borderId="0" applyFill="0" applyBorder="0" applyAlignment="0" applyProtection="0"/>
    <xf numFmtId="261" fontId="6" fillId="0" borderId="0" applyFill="0" applyBorder="0" applyAlignment="0" applyProtection="0"/>
    <xf numFmtId="260" fontId="6" fillId="0" borderId="0" applyFill="0" applyBorder="0" applyAlignment="0" applyProtection="0"/>
    <xf numFmtId="261" fontId="6" fillId="0" borderId="0" applyFill="0" applyBorder="0" applyAlignment="0" applyProtection="0"/>
    <xf numFmtId="204" fontId="261" fillId="0" borderId="0">
      <alignment horizontal="left"/>
      <protection locked="0"/>
    </xf>
    <xf numFmtId="0" fontId="99" fillId="0" borderId="7" applyNumberFormat="0" applyFill="0" applyProtection="0"/>
    <xf numFmtId="333" fontId="111" fillId="0" borderId="0" applyFill="0">
      <alignment horizontal="center"/>
    </xf>
    <xf numFmtId="259" fontId="111" fillId="0" borderId="0" applyFont="0">
      <alignment horizontal="center"/>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8" fontId="131" fillId="0" borderId="1">
      <alignment horizontal="center" vertical="center"/>
    </xf>
    <xf numFmtId="0" fontId="6" fillId="0" borderId="0"/>
    <xf numFmtId="0" fontId="6" fillId="0" borderId="0"/>
    <xf numFmtId="0" fontId="6" fillId="0" borderId="0"/>
    <xf numFmtId="188" fontId="131" fillId="0" borderId="1">
      <alignment horizontal="center" vertical="center"/>
    </xf>
    <xf numFmtId="0" fontId="262" fillId="0" borderId="81" applyNumberFormat="0" applyAlignment="0"/>
    <xf numFmtId="0" fontId="19" fillId="0" borderId="0" applyAlignment="0"/>
    <xf numFmtId="334" fontId="6" fillId="0" borderId="0" applyFill="0" applyBorder="0" applyAlignment="0" applyProtection="0"/>
    <xf numFmtId="335" fontId="6" fillId="0" borderId="0" applyFill="0" applyBorder="0" applyAlignment="0" applyProtection="0"/>
    <xf numFmtId="336" fontId="6" fillId="0" borderId="0" applyFill="0" applyBorder="0" applyAlignment="0" applyProtection="0"/>
    <xf numFmtId="1" fontId="180" fillId="0" borderId="5" applyNumberFormat="0" applyFill="0" applyAlignment="0" applyProtection="0">
      <alignment horizontal="left"/>
    </xf>
    <xf numFmtId="337" fontId="6" fillId="0" borderId="0" applyFill="0" applyBorder="0" applyAlignment="0" applyProtection="0"/>
    <xf numFmtId="338" fontId="6" fillId="0" borderId="0" applyFill="0" applyBorder="0" applyAlignment="0" applyProtection="0"/>
    <xf numFmtId="0" fontId="263"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273" fontId="265" fillId="0" borderId="0" applyNumberFormat="0" applyFill="0" applyBorder="0" applyAlignment="0" applyProtection="0"/>
    <xf numFmtId="0" fontId="19" fillId="64" borderId="0" applyNumberFormat="0" applyAlignment="0" applyProtection="0"/>
    <xf numFmtId="0" fontId="19" fillId="64" borderId="62" applyNumberFormat="0" applyAlignment="0" applyProtection="0"/>
    <xf numFmtId="0" fontId="265" fillId="0" borderId="0" applyNumberFormat="0" applyFill="0" applyBorder="0" applyAlignment="0" applyProtection="0"/>
    <xf numFmtId="0" fontId="19" fillId="0" borderId="0" applyNumberFormat="0" applyFill="0" applyBorder="0" applyProtection="0">
      <alignment horizontal="center" wrapText="1"/>
    </xf>
    <xf numFmtId="40" fontId="108" fillId="0" borderId="0">
      <alignment horizontal="left" wrapText="1"/>
    </xf>
    <xf numFmtId="323" fontId="19" fillId="0" borderId="0" applyFill="0" applyBorder="0" applyProtection="0">
      <alignment horizontal="right"/>
    </xf>
    <xf numFmtId="339" fontId="6" fillId="0" borderId="0" applyFont="0" applyFill="0" applyBorder="0" applyAlignment="0" applyProtection="0"/>
    <xf numFmtId="339" fontId="6" fillId="0" borderId="0" applyFont="0" applyFill="0" applyBorder="0" applyAlignment="0" applyProtection="0"/>
    <xf numFmtId="0" fontId="266" fillId="0" borderId="0"/>
    <xf numFmtId="0" fontId="6" fillId="0" borderId="0" applyNumberFormat="0" applyFont="0" applyBorder="0" applyAlignment="0" applyProtection="0"/>
    <xf numFmtId="0" fontId="6" fillId="0" borderId="0" applyNumberFormat="0" applyFont="0" applyBorder="0" applyAlignment="0" applyProtection="0"/>
    <xf numFmtId="215" fontId="68" fillId="0" borderId="0">
      <alignment horizontal="right"/>
    </xf>
    <xf numFmtId="340" fontId="19" fillId="0" borderId="0" applyFill="0" applyBorder="0" applyProtection="0">
      <alignment horizontal="right"/>
    </xf>
    <xf numFmtId="39" fontId="6" fillId="0" borderId="0" applyFont="0" applyFill="0" applyBorder="0" applyAlignment="0" applyProtection="0"/>
    <xf numFmtId="39" fontId="6" fillId="0" borderId="0" applyFont="0" applyFill="0" applyBorder="0" applyAlignment="0" applyProtection="0"/>
    <xf numFmtId="39" fontId="6" fillId="0" borderId="0" applyFont="0" applyFill="0" applyBorder="0" applyAlignment="0" applyProtection="0"/>
    <xf numFmtId="40" fontId="6" fillId="0" borderId="0" applyFill="0" applyBorder="0" applyAlignment="0" applyProtection="0"/>
    <xf numFmtId="38" fontId="6" fillId="0" borderId="0" applyFill="0" applyBorder="0" applyAlignment="0" applyProtection="0"/>
    <xf numFmtId="0" fontId="6" fillId="0" borderId="0" applyFill="0" applyBorder="0" applyAlignment="0" applyProtection="0"/>
    <xf numFmtId="0" fontId="6" fillId="0" borderId="0" applyFill="0" applyBorder="0" applyAlignment="0" applyProtection="0"/>
    <xf numFmtId="10" fontId="6" fillId="0" borderId="0" applyFill="0" applyBorder="0" applyAlignment="0" applyProtection="0"/>
    <xf numFmtId="0" fontId="267" fillId="0" borderId="0"/>
    <xf numFmtId="341" fontId="6" fillId="0" borderId="0" applyFill="0" applyBorder="0" applyAlignment="0" applyProtection="0"/>
    <xf numFmtId="0" fontId="268" fillId="0" borderId="0" applyFont="0" applyFill="0" applyBorder="0" applyAlignment="0" applyProtection="0"/>
    <xf numFmtId="185" fontId="6" fillId="0" borderId="0" applyFill="0" applyBorder="0" applyAlignment="0" applyProtection="0"/>
    <xf numFmtId="0" fontId="269" fillId="0" borderId="0" applyFont="0" applyFill="0" applyBorder="0" applyAlignment="0" applyProtection="0"/>
    <xf numFmtId="0" fontId="270" fillId="0" borderId="0"/>
    <xf numFmtId="170" fontId="26" fillId="0" borderId="0" applyFont="0" applyFill="0" applyBorder="0" applyAlignment="0" applyProtection="0"/>
    <xf numFmtId="172" fontId="26" fillId="0" borderId="0" applyFont="0" applyFill="0" applyBorder="0" applyAlignment="0" applyProtection="0"/>
    <xf numFmtId="0" fontId="271" fillId="19" borderId="0" applyNumberFormat="0" applyBorder="0" applyAlignment="0" applyProtection="0"/>
    <xf numFmtId="0" fontId="271" fillId="17" borderId="0" applyNumberFormat="0" applyBorder="0" applyAlignment="0" applyProtection="0">
      <alignment vertical="center"/>
    </xf>
    <xf numFmtId="0" fontId="271" fillId="17" borderId="0" applyNumberFormat="0" applyBorder="0" applyAlignment="0" applyProtection="0">
      <alignment vertical="center"/>
    </xf>
    <xf numFmtId="0" fontId="272" fillId="16" borderId="0" applyNumberFormat="0" applyBorder="0" applyAlignment="0" applyProtection="0"/>
    <xf numFmtId="0" fontId="272" fillId="14" borderId="0" applyNumberFormat="0" applyBorder="0" applyAlignment="0" applyProtection="0">
      <alignment vertical="center"/>
    </xf>
    <xf numFmtId="0" fontId="272" fillId="14" borderId="0" applyNumberFormat="0" applyBorder="0" applyAlignment="0" applyProtection="0">
      <alignment vertical="center"/>
    </xf>
    <xf numFmtId="0" fontId="6" fillId="0" borderId="0"/>
    <xf numFmtId="0" fontId="47" fillId="49" borderId="0" applyNumberFormat="0" applyBorder="0" applyAlignment="0" applyProtection="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55" borderId="0" applyNumberFormat="0" applyBorder="0" applyAlignment="0" applyProtection="0"/>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7" fillId="58" borderId="0" applyNumberFormat="0" applyBorder="0" applyAlignment="0" applyProtection="0"/>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7" fillId="41" borderId="0" applyNumberFormat="0" applyBorder="0" applyAlignment="0" applyProtection="0"/>
    <xf numFmtId="0" fontId="48" fillId="93" borderId="0" applyNumberFormat="0" applyBorder="0" applyAlignment="0" applyProtection="0">
      <alignment vertical="center"/>
    </xf>
    <xf numFmtId="0" fontId="48" fillId="93" borderId="0" applyNumberFormat="0" applyBorder="0" applyAlignment="0" applyProtection="0">
      <alignment vertical="center"/>
    </xf>
    <xf numFmtId="0" fontId="47" fillId="43" borderId="0" applyNumberFormat="0" applyBorder="0" applyAlignment="0" applyProtection="0"/>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7" fillId="39" borderId="0" applyNumberFormat="0" applyBorder="0" applyAlignment="0" applyProtection="0"/>
    <xf numFmtId="0" fontId="48" fillId="62" borderId="0" applyNumberFormat="0" applyBorder="0" applyAlignment="0" applyProtection="0">
      <alignment vertical="center"/>
    </xf>
    <xf numFmtId="0" fontId="48" fillId="62" borderId="0" applyNumberFormat="0" applyBorder="0" applyAlignment="0" applyProtection="0">
      <alignment vertical="center"/>
    </xf>
    <xf numFmtId="179" fontId="26" fillId="0" borderId="0"/>
    <xf numFmtId="0" fontId="273" fillId="0" borderId="0" applyNumberFormat="0" applyFill="0" applyBorder="0" applyAlignment="0" applyProtection="0"/>
    <xf numFmtId="0" fontId="274" fillId="0" borderId="54" applyNumberFormat="0" applyFill="0" applyAlignment="0" applyProtection="0"/>
    <xf numFmtId="0" fontId="275" fillId="0" borderId="82" applyNumberFormat="0" applyFill="0" applyAlignment="0" applyProtection="0">
      <alignment vertical="center"/>
    </xf>
    <xf numFmtId="0" fontId="275" fillId="0" borderId="82" applyNumberFormat="0" applyFill="0" applyAlignment="0" applyProtection="0">
      <alignment vertical="center"/>
    </xf>
    <xf numFmtId="0" fontId="276" fillId="0" borderId="57" applyNumberFormat="0" applyFill="0" applyAlignment="0" applyProtection="0"/>
    <xf numFmtId="0" fontId="277" fillId="0" borderId="57" applyNumberFormat="0" applyFill="0" applyAlignment="0" applyProtection="0">
      <alignment vertical="center"/>
    </xf>
    <xf numFmtId="0" fontId="277" fillId="0" borderId="57" applyNumberFormat="0" applyFill="0" applyAlignment="0" applyProtection="0">
      <alignment vertical="center"/>
    </xf>
    <xf numFmtId="0" fontId="278" fillId="0" borderId="59" applyNumberFormat="0" applyFill="0" applyAlignment="0" applyProtection="0"/>
    <xf numFmtId="0" fontId="279" fillId="0" borderId="83" applyNumberFormat="0" applyFill="0" applyAlignment="0" applyProtection="0">
      <alignment vertical="center"/>
    </xf>
    <xf numFmtId="0" fontId="279" fillId="0" borderId="83" applyNumberFormat="0" applyFill="0" applyAlignment="0" applyProtection="0">
      <alignment vertical="center"/>
    </xf>
    <xf numFmtId="0" fontId="278" fillId="0" borderId="0" applyNumberFormat="0" applyFill="0" applyBorder="0" applyAlignment="0" applyProtection="0"/>
    <xf numFmtId="0" fontId="279" fillId="0" borderId="0" applyNumberFormat="0" applyFill="0" applyBorder="0" applyAlignment="0" applyProtection="0">
      <alignment vertical="center"/>
    </xf>
    <xf numFmtId="0" fontId="279" fillId="0" borderId="0" applyNumberFormat="0" applyFill="0" applyBorder="0" applyAlignment="0" applyProtection="0">
      <alignment vertical="center"/>
    </xf>
    <xf numFmtId="0" fontId="280" fillId="0" borderId="0" applyNumberFormat="0" applyFill="0" applyBorder="0" applyAlignment="0" applyProtection="0">
      <alignment vertical="center"/>
    </xf>
    <xf numFmtId="0" fontId="280" fillId="0" borderId="0" applyNumberFormat="0" applyFill="0" applyBorder="0" applyAlignment="0" applyProtection="0">
      <alignment vertical="center"/>
    </xf>
    <xf numFmtId="0" fontId="280" fillId="0" borderId="0" applyNumberFormat="0" applyFill="0" applyBorder="0" applyAlignment="0" applyProtection="0">
      <alignment vertical="center"/>
    </xf>
    <xf numFmtId="0" fontId="280" fillId="0" borderId="0" applyNumberFormat="0" applyFill="0" applyBorder="0" applyAlignment="0" applyProtection="0">
      <alignment vertical="center"/>
    </xf>
    <xf numFmtId="186" fontId="6" fillId="0" borderId="0" applyFill="0" applyBorder="0" applyAlignment="0" applyProtection="0"/>
    <xf numFmtId="187" fontId="6" fillId="0" borderId="0" applyFill="0" applyBorder="0" applyAlignment="0" applyProtection="0"/>
    <xf numFmtId="0" fontId="281" fillId="53" borderId="45" applyNumberFormat="0" applyAlignment="0" applyProtection="0"/>
    <xf numFmtId="0" fontId="282" fillId="66" borderId="45" applyNumberFormat="0" applyAlignment="0" applyProtection="0">
      <alignment vertical="center"/>
    </xf>
    <xf numFmtId="0" fontId="282" fillId="66" borderId="45" applyNumberFormat="0" applyAlignment="0" applyProtection="0">
      <alignment vertical="center"/>
    </xf>
    <xf numFmtId="0" fontId="283" fillId="0" borderId="0"/>
    <xf numFmtId="0" fontId="284" fillId="0" borderId="79" applyNumberFormat="0" applyFill="0" applyAlignment="0" applyProtection="0"/>
    <xf numFmtId="0" fontId="284" fillId="0" borderId="84" applyNumberFormat="0" applyFill="0" applyAlignment="0" applyProtection="0">
      <alignment vertical="center"/>
    </xf>
    <xf numFmtId="0" fontId="284" fillId="0" borderId="84" applyNumberFormat="0" applyFill="0" applyAlignment="0" applyProtection="0">
      <alignment vertical="center"/>
    </xf>
    <xf numFmtId="0" fontId="6" fillId="18" borderId="69" applyNumberFormat="0" applyAlignment="0" applyProtection="0"/>
    <xf numFmtId="0" fontId="285" fillId="27" borderId="69" applyNumberFormat="0" applyFont="0" applyAlignment="0" applyProtection="0">
      <alignment vertical="center"/>
    </xf>
    <xf numFmtId="0" fontId="285" fillId="27" borderId="69" applyNumberFormat="0" applyFont="0" applyAlignment="0" applyProtection="0">
      <alignment vertical="center"/>
    </xf>
    <xf numFmtId="0" fontId="286" fillId="0" borderId="0" applyNumberFormat="0" applyFill="0" applyBorder="0" applyAlignment="0" applyProtection="0"/>
    <xf numFmtId="0" fontId="286" fillId="0" borderId="0" applyNumberFormat="0" applyFill="0" applyBorder="0" applyAlignment="0" applyProtection="0">
      <alignment vertical="center"/>
    </xf>
    <xf numFmtId="0" fontId="287" fillId="0" borderId="0" applyNumberFormat="0" applyFill="0" applyBorder="0" applyAlignment="0" applyProtection="0"/>
    <xf numFmtId="0" fontId="287" fillId="0" borderId="0" applyNumberFormat="0" applyFill="0" applyBorder="0" applyAlignment="0" applyProtection="0">
      <alignment vertical="center"/>
    </xf>
    <xf numFmtId="0" fontId="288" fillId="51" borderId="44" applyNumberFormat="0" applyAlignment="0" applyProtection="0"/>
    <xf numFmtId="0" fontId="288" fillId="26" borderId="44" applyNumberFormat="0" applyAlignment="0" applyProtection="0">
      <alignment vertical="center"/>
    </xf>
    <xf numFmtId="0" fontId="288" fillId="26" borderId="44" applyNumberFormat="0" applyAlignment="0" applyProtection="0">
      <alignment vertical="center"/>
    </xf>
    <xf numFmtId="0" fontId="289" fillId="21" borderId="44" applyNumberFormat="0" applyAlignment="0" applyProtection="0"/>
    <xf numFmtId="0" fontId="289" fillId="25" borderId="44" applyNumberFormat="0" applyAlignment="0" applyProtection="0">
      <alignment vertical="center"/>
    </xf>
    <xf numFmtId="0" fontId="289" fillId="25" borderId="44" applyNumberFormat="0" applyAlignment="0" applyProtection="0">
      <alignment vertical="center"/>
    </xf>
    <xf numFmtId="0" fontId="290" fillId="51" borderId="70" applyNumberFormat="0" applyAlignment="0" applyProtection="0"/>
    <xf numFmtId="0" fontId="290" fillId="26" borderId="70" applyNumberFormat="0" applyAlignment="0" applyProtection="0">
      <alignment vertical="center"/>
    </xf>
    <xf numFmtId="0" fontId="290" fillId="26" borderId="70" applyNumberFormat="0" applyAlignment="0" applyProtection="0">
      <alignment vertical="center"/>
    </xf>
    <xf numFmtId="0" fontId="291" fillId="31" borderId="0" applyNumberFormat="0" applyBorder="0" applyAlignment="0" applyProtection="0"/>
    <xf numFmtId="0" fontId="291" fillId="36" borderId="0" applyNumberFormat="0" applyBorder="0" applyAlignment="0" applyProtection="0">
      <alignment vertical="center"/>
    </xf>
    <xf numFmtId="0" fontId="291" fillId="36" borderId="0" applyNumberFormat="0" applyBorder="0" applyAlignment="0" applyProtection="0">
      <alignment vertical="center"/>
    </xf>
    <xf numFmtId="185" fontId="6" fillId="0" borderId="0" applyFill="0" applyBorder="0" applyAlignment="0" applyProtection="0"/>
    <xf numFmtId="184" fontId="6" fillId="0" borderId="0" applyFill="0" applyBorder="0" applyAlignment="0" applyProtection="0"/>
    <xf numFmtId="0" fontId="292" fillId="0" borderId="63" applyNumberFormat="0" applyFill="0" applyAlignment="0" applyProtection="0"/>
    <xf numFmtId="0" fontId="292" fillId="0" borderId="63" applyNumberFormat="0" applyFill="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6" fillId="0" borderId="0" applyFont="0" applyFill="0" applyBorder="0" applyAlignment="0" applyProtection="0"/>
    <xf numFmtId="2"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0" fontId="5" fillId="0" borderId="0"/>
    <xf numFmtId="172" fontId="5" fillId="0" borderId="0" applyFont="0" applyFill="0" applyBorder="0" applyAlignment="0" applyProtection="0"/>
    <xf numFmtId="0" fontId="5" fillId="0" borderId="0"/>
    <xf numFmtId="172" fontId="5" fillId="0" borderId="0" applyFont="0" applyFill="0" applyBorder="0" applyAlignment="0" applyProtection="0"/>
    <xf numFmtId="0" fontId="5" fillId="0" borderId="0"/>
    <xf numFmtId="172" fontId="5" fillId="0" borderId="0" applyFont="0" applyFill="0" applyBorder="0" applyAlignment="0" applyProtection="0"/>
    <xf numFmtId="0" fontId="5" fillId="0" borderId="0"/>
    <xf numFmtId="172"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5" fillId="0" borderId="0" applyNumberFormat="0" applyFill="0" applyBorder="0" applyAlignment="0" applyProtection="0"/>
    <xf numFmtId="0" fontId="2" fillId="0" borderId="0"/>
    <xf numFmtId="172" fontId="2" fillId="0" borderId="0" applyFont="0" applyFill="0" applyBorder="0" applyAlignment="0" applyProtection="0"/>
    <xf numFmtId="0" fontId="2" fillId="0" borderId="0"/>
    <xf numFmtId="43" fontId="296" fillId="0" borderId="0" applyFont="0" applyFill="0" applyBorder="0" applyAlignment="0" applyProtection="0"/>
  </cellStyleXfs>
  <cellXfs count="130">
    <xf numFmtId="0" fontId="0" fillId="0" borderId="0" xfId="0" applyAlignment="1">
      <alignment vertical="top"/>
    </xf>
    <xf numFmtId="0" fontId="0" fillId="2" borderId="1" xfId="0" applyFill="1" applyBorder="1" applyAlignment="1">
      <alignment vertical="top"/>
    </xf>
    <xf numFmtId="14" fontId="0" fillId="0" borderId="0" xfId="0" applyNumberFormat="1" applyAlignment="1">
      <alignment horizontal="right" vertical="top"/>
    </xf>
    <xf numFmtId="4" fontId="0" fillId="0" borderId="0" xfId="0" applyNumberFormat="1" applyAlignment="1">
      <alignment horizontal="right" vertical="top"/>
    </xf>
    <xf numFmtId="0" fontId="0" fillId="4" borderId="1" xfId="0" applyFill="1" applyBorder="1" applyAlignment="1">
      <alignment vertical="top"/>
    </xf>
    <xf numFmtId="14" fontId="0" fillId="4" borderId="1" xfId="0" applyNumberFormat="1" applyFill="1" applyBorder="1" applyAlignment="1">
      <alignment horizontal="right" vertical="top"/>
    </xf>
    <xf numFmtId="4" fontId="0" fillId="4" borderId="1" xfId="0" applyNumberFormat="1" applyFill="1" applyBorder="1" applyAlignment="1">
      <alignment horizontal="right" vertical="top"/>
    </xf>
    <xf numFmtId="0" fontId="0" fillId="3" borderId="1" xfId="0" applyFill="1" applyBorder="1" applyAlignment="1">
      <alignment vertical="top"/>
    </xf>
    <xf numFmtId="14" fontId="0" fillId="3" borderId="1" xfId="0" applyNumberFormat="1" applyFill="1" applyBorder="1" applyAlignment="1">
      <alignment horizontal="right" vertical="top"/>
    </xf>
    <xf numFmtId="4" fontId="0" fillId="3" borderId="1" xfId="0" applyNumberFormat="1" applyFill="1" applyBorder="1" applyAlignment="1">
      <alignment horizontal="right" vertical="top"/>
    </xf>
    <xf numFmtId="0" fontId="0" fillId="2" borderId="1" xfId="0" applyFill="1" applyBorder="1" applyAlignment="1">
      <alignment vertical="top" wrapText="1"/>
    </xf>
    <xf numFmtId="0" fontId="0" fillId="2" borderId="1" xfId="0" quotePrefix="1" applyFill="1" applyBorder="1" applyAlignment="1">
      <alignment vertical="top"/>
    </xf>
    <xf numFmtId="173" fontId="7" fillId="0" borderId="0" xfId="3" applyNumberFormat="1" applyFont="1"/>
    <xf numFmtId="173" fontId="7" fillId="0" borderId="0" xfId="3" applyNumberFormat="1" applyFont="1" applyFill="1"/>
    <xf numFmtId="173" fontId="7" fillId="0" borderId="36" xfId="48" applyNumberFormat="1" applyFont="1" applyBorder="1"/>
    <xf numFmtId="174" fontId="7" fillId="0" borderId="35" xfId="3" applyNumberFormat="1" applyFont="1" applyBorder="1" applyAlignment="1">
      <alignment horizontal="right"/>
    </xf>
    <xf numFmtId="0" fontId="17" fillId="0" borderId="13" xfId="32" applyFont="1" applyFill="1" applyBorder="1" applyAlignment="1">
      <alignment horizontal="center" vertical="center" wrapText="1"/>
    </xf>
    <xf numFmtId="0" fontId="17" fillId="0" borderId="6" xfId="32" applyFont="1" applyFill="1" applyBorder="1" applyAlignment="1">
      <alignment horizontal="center" vertical="center" wrapText="1"/>
    </xf>
    <xf numFmtId="178" fontId="17" fillId="0" borderId="14" xfId="32" applyNumberFormat="1" applyFont="1" applyFill="1" applyBorder="1" applyAlignment="1">
      <alignment horizontal="center" vertical="center" wrapText="1"/>
    </xf>
    <xf numFmtId="178" fontId="17" fillId="0" borderId="0" xfId="32" applyNumberFormat="1" applyFont="1" applyFill="1" applyBorder="1" applyAlignment="1">
      <alignment horizontal="center" vertical="center" wrapText="1"/>
    </xf>
    <xf numFmtId="0" fontId="293" fillId="8" borderId="32" xfId="12" applyFont="1" applyFill="1" applyBorder="1" applyAlignment="1">
      <alignment horizontal="center" vertical="top" wrapText="1"/>
    </xf>
    <xf numFmtId="172" fontId="293" fillId="8" borderId="32" xfId="12" applyNumberFormat="1" applyFont="1" applyFill="1" applyBorder="1" applyAlignment="1">
      <alignment horizontal="center" vertical="top" wrapText="1"/>
    </xf>
    <xf numFmtId="172" fontId="293" fillId="8" borderId="33" xfId="12" applyNumberFormat="1" applyFont="1" applyFill="1" applyBorder="1" applyAlignment="1">
      <alignment horizontal="center" vertical="top" wrapText="1"/>
    </xf>
    <xf numFmtId="0" fontId="8" fillId="8" borderId="18" xfId="3" applyFont="1" applyFill="1" applyBorder="1" applyAlignment="1">
      <alignment horizontal="center" vertical="top" wrapText="1"/>
    </xf>
    <xf numFmtId="0" fontId="17" fillId="8" borderId="28" xfId="32" applyFont="1" applyFill="1" applyBorder="1" applyAlignment="1">
      <alignment horizontal="center" vertical="center" wrapText="1"/>
    </xf>
    <xf numFmtId="0" fontId="17" fillId="8" borderId="29" xfId="32" applyFont="1" applyFill="1" applyBorder="1" applyAlignment="1">
      <alignment horizontal="center" vertical="center" wrapText="1"/>
    </xf>
    <xf numFmtId="178" fontId="17" fillId="8" borderId="30" xfId="32" applyNumberFormat="1" applyFont="1" applyFill="1" applyBorder="1" applyAlignment="1">
      <alignment horizontal="center" vertical="center" wrapText="1"/>
    </xf>
    <xf numFmtId="172" fontId="293" fillId="8" borderId="10" xfId="12" applyNumberFormat="1" applyFont="1" applyFill="1" applyBorder="1" applyAlignment="1">
      <alignment horizontal="center" vertical="top" wrapText="1"/>
    </xf>
    <xf numFmtId="0" fontId="9" fillId="8" borderId="18" xfId="3" applyFont="1" applyFill="1" applyBorder="1" applyAlignment="1">
      <alignment horizontal="center" vertical="top" wrapText="1"/>
    </xf>
    <xf numFmtId="0" fontId="18" fillId="8" borderId="32" xfId="12" applyFont="1" applyFill="1" applyBorder="1" applyAlignment="1">
      <alignment horizontal="center" vertical="top" wrapText="1"/>
    </xf>
    <xf numFmtId="172" fontId="17" fillId="8" borderId="32" xfId="12" applyNumberFormat="1" applyFont="1" applyFill="1" applyBorder="1" applyAlignment="1">
      <alignment horizontal="center" vertical="top" wrapText="1"/>
    </xf>
    <xf numFmtId="172" fontId="17" fillId="8" borderId="33" xfId="12" applyNumberFormat="1" applyFont="1" applyFill="1" applyBorder="1" applyAlignment="1">
      <alignment horizontal="center" vertical="top" wrapText="1"/>
    </xf>
    <xf numFmtId="172" fontId="293" fillId="8" borderId="85" xfId="12" applyNumberFormat="1" applyFont="1" applyFill="1" applyBorder="1" applyAlignment="1">
      <alignment horizontal="center" vertical="top" wrapText="1"/>
    </xf>
    <xf numFmtId="0" fontId="4" fillId="0" borderId="0" xfId="2616" applyFont="1"/>
    <xf numFmtId="0" fontId="2" fillId="0" borderId="0" xfId="2616"/>
    <xf numFmtId="0" fontId="23" fillId="0" borderId="0" xfId="2616" applyFont="1" applyAlignment="1">
      <alignment horizontal="center"/>
    </xf>
    <xf numFmtId="0" fontId="23" fillId="0" borderId="0" xfId="2616" applyFont="1"/>
    <xf numFmtId="178" fontId="23" fillId="0" borderId="0" xfId="2616" applyNumberFormat="1" applyFont="1"/>
    <xf numFmtId="174" fontId="7" fillId="0" borderId="0" xfId="2617" applyNumberFormat="1" applyFont="1"/>
    <xf numFmtId="173" fontId="23" fillId="0" borderId="0" xfId="2617" applyNumberFormat="1" applyFont="1"/>
    <xf numFmtId="0" fontId="23" fillId="0" borderId="0" xfId="2616" applyFont="1" applyFill="1"/>
    <xf numFmtId="173" fontId="9" fillId="0" borderId="27" xfId="2617" applyNumberFormat="1" applyFont="1" applyBorder="1"/>
    <xf numFmtId="173" fontId="8" fillId="8" borderId="18" xfId="2617" applyNumberFormat="1" applyFont="1" applyFill="1" applyBorder="1" applyAlignment="1">
      <alignment vertical="top" wrapText="1"/>
    </xf>
    <xf numFmtId="173" fontId="10" fillId="8" borderId="19" xfId="2617" applyNumberFormat="1" applyFont="1" applyFill="1" applyBorder="1" applyAlignment="1">
      <alignment horizontal="center" vertical="top" wrapText="1"/>
    </xf>
    <xf numFmtId="173" fontId="10" fillId="8" borderId="31" xfId="2617" applyNumberFormat="1" applyFont="1" applyFill="1" applyBorder="1" applyAlignment="1">
      <alignment horizontal="center" vertical="top" wrapText="1"/>
    </xf>
    <xf numFmtId="173" fontId="8" fillId="8" borderId="32" xfId="2617" applyNumberFormat="1" applyFont="1" applyFill="1" applyBorder="1" applyAlignment="1">
      <alignment horizontal="center" vertical="top" wrapText="1"/>
    </xf>
    <xf numFmtId="173" fontId="8" fillId="8" borderId="34" xfId="2617" applyNumberFormat="1" applyFont="1" applyFill="1" applyBorder="1" applyAlignment="1">
      <alignment vertical="top" wrapText="1"/>
    </xf>
    <xf numFmtId="173" fontId="8" fillId="8" borderId="34" xfId="2617" applyNumberFormat="1" applyFont="1" applyFill="1" applyBorder="1" applyAlignment="1">
      <alignment horizontal="center" vertical="top" wrapText="1"/>
    </xf>
    <xf numFmtId="173" fontId="9" fillId="8" borderId="18" xfId="2617" applyNumberFormat="1" applyFont="1" applyFill="1" applyBorder="1" applyAlignment="1">
      <alignment horizontal="center" vertical="top" wrapText="1"/>
    </xf>
    <xf numFmtId="173" fontId="9" fillId="8" borderId="19" xfId="2617" applyNumberFormat="1" applyFont="1" applyFill="1" applyBorder="1" applyAlignment="1">
      <alignment horizontal="center" vertical="top" wrapText="1"/>
    </xf>
    <xf numFmtId="173" fontId="9" fillId="8" borderId="31" xfId="2617" applyNumberFormat="1" applyFont="1" applyFill="1" applyBorder="1" applyAlignment="1">
      <alignment horizontal="center" vertical="top" wrapText="1"/>
    </xf>
    <xf numFmtId="173" fontId="9" fillId="8" borderId="32" xfId="2617" applyNumberFormat="1" applyFont="1" applyFill="1" applyBorder="1" applyAlignment="1">
      <alignment horizontal="center" vertical="top" wrapText="1"/>
    </xf>
    <xf numFmtId="173" fontId="9" fillId="8" borderId="34" xfId="2617" applyNumberFormat="1" applyFont="1" applyFill="1" applyBorder="1" applyAlignment="1">
      <alignment horizontal="center" vertical="top" wrapText="1"/>
    </xf>
    <xf numFmtId="173" fontId="8" fillId="8" borderId="6" xfId="2617" applyNumberFormat="1" applyFont="1" applyFill="1" applyBorder="1" applyAlignment="1">
      <alignment horizontal="center" vertical="top" wrapText="1"/>
    </xf>
    <xf numFmtId="0" fontId="4" fillId="94" borderId="1" xfId="2616" applyFont="1" applyFill="1" applyBorder="1" applyAlignment="1">
      <alignment horizontal="center" vertical="center" wrapText="1"/>
    </xf>
    <xf numFmtId="173" fontId="12" fillId="0" borderId="36" xfId="2617" applyNumberFormat="1" applyFont="1" applyFill="1" applyBorder="1"/>
    <xf numFmtId="173" fontId="8" fillId="0" borderId="36" xfId="2617" applyNumberFormat="1" applyFont="1" applyBorder="1"/>
    <xf numFmtId="173" fontId="7" fillId="0" borderId="37" xfId="2617" applyNumberFormat="1" applyFont="1" applyBorder="1"/>
    <xf numFmtId="173" fontId="12" fillId="0" borderId="38" xfId="2617" applyNumberFormat="1" applyFont="1" applyFill="1" applyBorder="1"/>
    <xf numFmtId="173" fontId="7" fillId="0" borderId="36" xfId="2617" applyNumberFormat="1" applyFont="1" applyBorder="1"/>
    <xf numFmtId="173" fontId="12" fillId="0" borderId="37" xfId="2617" applyNumberFormat="1" applyFont="1" applyFill="1" applyBorder="1"/>
    <xf numFmtId="173" fontId="8" fillId="0" borderId="39" xfId="2617" applyNumberFormat="1" applyFont="1" applyBorder="1"/>
    <xf numFmtId="173" fontId="12" fillId="0" borderId="86" xfId="2617" applyNumberFormat="1" applyFont="1" applyFill="1" applyBorder="1"/>
    <xf numFmtId="0" fontId="2" fillId="0" borderId="1" xfId="2616" applyBorder="1"/>
    <xf numFmtId="0" fontId="23" fillId="0" borderId="15" xfId="2616" applyFont="1" applyBorder="1" applyAlignment="1">
      <alignment horizontal="center"/>
    </xf>
    <xf numFmtId="0" fontId="23" fillId="0" borderId="1" xfId="2616" applyFont="1" applyBorder="1"/>
    <xf numFmtId="0" fontId="23" fillId="0" borderId="1" xfId="2616" applyFont="1" applyBorder="1" applyAlignment="1">
      <alignment horizontal="center"/>
    </xf>
    <xf numFmtId="178" fontId="23" fillId="0" borderId="16" xfId="2616" applyNumberFormat="1" applyFont="1" applyBorder="1"/>
    <xf numFmtId="172" fontId="23" fillId="0" borderId="0" xfId="2617" applyFont="1" applyBorder="1"/>
    <xf numFmtId="172" fontId="12" fillId="0" borderId="36" xfId="2617" applyNumberFormat="1" applyFont="1" applyFill="1" applyBorder="1"/>
    <xf numFmtId="0" fontId="294" fillId="0" borderId="1" xfId="2616" applyFont="1" applyFill="1" applyBorder="1" applyAlignment="1">
      <alignment horizontal="center"/>
    </xf>
    <xf numFmtId="0" fontId="23" fillId="0" borderId="1" xfId="2616" applyFont="1" applyFill="1" applyBorder="1"/>
    <xf numFmtId="0" fontId="24" fillId="0" borderId="15" xfId="2616" applyFont="1" applyFill="1" applyBorder="1" applyAlignment="1">
      <alignment horizontal="center"/>
    </xf>
    <xf numFmtId="0" fontId="24" fillId="0" borderId="1" xfId="2616" applyFont="1" applyFill="1" applyBorder="1"/>
    <xf numFmtId="0" fontId="24" fillId="0" borderId="1" xfId="2616" applyFont="1" applyFill="1" applyBorder="1" applyAlignment="1">
      <alignment horizontal="center"/>
    </xf>
    <xf numFmtId="178" fontId="24" fillId="0" borderId="16" xfId="2616" applyNumberFormat="1" applyFont="1" applyFill="1" applyBorder="1"/>
    <xf numFmtId="172" fontId="23" fillId="0" borderId="0" xfId="2617" applyFont="1" applyFill="1" applyBorder="1"/>
    <xf numFmtId="174" fontId="7" fillId="0" borderId="35" xfId="2618" applyNumberFormat="1" applyFont="1" applyBorder="1" applyAlignment="1">
      <alignment horizontal="right"/>
    </xf>
    <xf numFmtId="0" fontId="2" fillId="0" borderId="0" xfId="2616" applyFill="1"/>
    <xf numFmtId="178" fontId="23" fillId="0" borderId="16" xfId="2616" applyNumberFormat="1" applyFont="1" applyFill="1" applyBorder="1"/>
    <xf numFmtId="178" fontId="23" fillId="0" borderId="21" xfId="2616" applyNumberFormat="1" applyFont="1" applyFill="1" applyBorder="1"/>
    <xf numFmtId="0" fontId="23" fillId="0" borderId="21" xfId="2616" applyFont="1" applyFill="1" applyBorder="1" applyAlignment="1">
      <alignment horizontal="center"/>
    </xf>
    <xf numFmtId="0" fontId="24" fillId="9" borderId="18" xfId="2616" applyFont="1" applyFill="1" applyBorder="1"/>
    <xf numFmtId="0" fontId="24" fillId="9" borderId="17" xfId="2616" applyFont="1" applyFill="1" applyBorder="1" applyAlignment="1">
      <alignment horizontal="center"/>
    </xf>
    <xf numFmtId="0" fontId="24" fillId="9" borderId="18" xfId="2616" applyFont="1" applyFill="1" applyBorder="1" applyAlignment="1">
      <alignment horizontal="center"/>
    </xf>
    <xf numFmtId="178" fontId="24" fillId="9" borderId="18" xfId="2616" applyNumberFormat="1" applyFont="1" applyFill="1" applyBorder="1"/>
    <xf numFmtId="173" fontId="24" fillId="9" borderId="18" xfId="2617" applyNumberFormat="1" applyFont="1" applyFill="1" applyBorder="1"/>
    <xf numFmtId="172" fontId="24" fillId="9" borderId="18" xfId="2617" applyFont="1" applyFill="1" applyBorder="1"/>
    <xf numFmtId="172" fontId="0" fillId="0" borderId="0" xfId="2617" applyFont="1"/>
    <xf numFmtId="178" fontId="2" fillId="0" borderId="0" xfId="2616" applyNumberFormat="1"/>
    <xf numFmtId="173" fontId="0" fillId="0" borderId="0" xfId="2617" applyNumberFormat="1" applyFont="1"/>
    <xf numFmtId="172" fontId="0" fillId="0" borderId="0" xfId="2617" applyNumberFormat="1" applyFont="1"/>
    <xf numFmtId="172" fontId="2" fillId="0" borderId="0" xfId="2616" applyNumberFormat="1"/>
    <xf numFmtId="0" fontId="23" fillId="0" borderId="87" xfId="2616" applyFont="1" applyBorder="1" applyAlignment="1">
      <alignment horizontal="center"/>
    </xf>
    <xf numFmtId="0" fontId="23" fillId="0" borderId="88" xfId="2616" applyFont="1" applyBorder="1"/>
    <xf numFmtId="0" fontId="23" fillId="0" borderId="88" xfId="2616" applyFont="1" applyBorder="1" applyAlignment="1">
      <alignment horizontal="center"/>
    </xf>
    <xf numFmtId="178" fontId="23" fillId="0" borderId="89" xfId="2616" applyNumberFormat="1" applyFont="1" applyFill="1" applyBorder="1"/>
    <xf numFmtId="173" fontId="12" fillId="0" borderId="0" xfId="2617" applyNumberFormat="1" applyFont="1" applyFill="1" applyBorder="1"/>
    <xf numFmtId="173" fontId="8" fillId="0" borderId="0" xfId="2617" applyNumberFormat="1" applyFont="1" applyBorder="1"/>
    <xf numFmtId="173" fontId="7" fillId="0" borderId="0" xfId="2617" applyNumberFormat="1" applyFont="1" applyBorder="1"/>
    <xf numFmtId="173" fontId="7" fillId="0" borderId="0" xfId="48" applyNumberFormat="1" applyFont="1" applyBorder="1"/>
    <xf numFmtId="165" fontId="0" fillId="0" borderId="0" xfId="2617" applyNumberFormat="1" applyFont="1"/>
    <xf numFmtId="0" fontId="23" fillId="0" borderId="1" xfId="0" applyFont="1" applyFill="1" applyBorder="1"/>
    <xf numFmtId="174" fontId="7" fillId="0" borderId="35" xfId="47" applyNumberFormat="1" applyFont="1" applyFill="1" applyBorder="1" applyAlignment="1">
      <alignment horizontal="right"/>
    </xf>
    <xf numFmtId="0" fontId="23" fillId="0" borderId="1" xfId="15" applyFont="1" applyFill="1" applyBorder="1" applyAlignment="1">
      <alignment horizontal="center"/>
    </xf>
    <xf numFmtId="0" fontId="23" fillId="0" borderId="1" xfId="15" applyFont="1" applyFill="1" applyBorder="1"/>
    <xf numFmtId="0" fontId="23" fillId="0" borderId="1" xfId="0" applyFont="1" applyFill="1" applyBorder="1" applyAlignment="1">
      <alignment horizontal="center"/>
    </xf>
    <xf numFmtId="165" fontId="2" fillId="0" borderId="0" xfId="2616" applyNumberFormat="1"/>
    <xf numFmtId="173" fontId="7" fillId="0" borderId="36" xfId="2617" applyNumberFormat="1" applyFont="1" applyFill="1" applyBorder="1"/>
    <xf numFmtId="173" fontId="7" fillId="0" borderId="0" xfId="2617" applyNumberFormat="1" applyFont="1" applyFill="1" applyBorder="1"/>
    <xf numFmtId="0" fontId="1" fillId="0" borderId="0" xfId="2616" applyFont="1"/>
    <xf numFmtId="173" fontId="0" fillId="0" borderId="0" xfId="2617" applyNumberFormat="1" applyFont="1" applyFill="1"/>
    <xf numFmtId="172" fontId="0" fillId="0" borderId="0" xfId="2617" applyFont="1" applyFill="1"/>
    <xf numFmtId="174" fontId="7" fillId="0" borderId="0" xfId="2617" applyNumberFormat="1" applyFont="1" applyFill="1"/>
    <xf numFmtId="173" fontId="23" fillId="0" borderId="0" xfId="2617" applyNumberFormat="1" applyFont="1" applyFill="1"/>
    <xf numFmtId="0" fontId="9" fillId="0" borderId="24" xfId="2617" applyNumberFormat="1" applyFont="1" applyBorder="1" applyAlignment="1">
      <alignment horizontal="center"/>
    </xf>
    <xf numFmtId="0" fontId="9" fillId="0" borderId="25" xfId="2617" applyNumberFormat="1" applyFont="1" applyBorder="1" applyAlignment="1">
      <alignment horizontal="center"/>
    </xf>
    <xf numFmtId="0" fontId="9" fillId="0" borderId="26" xfId="2617" applyNumberFormat="1" applyFont="1" applyBorder="1" applyAlignment="1">
      <alignment horizontal="center"/>
    </xf>
    <xf numFmtId="173" fontId="9" fillId="0" borderId="11" xfId="2617" applyNumberFormat="1" applyFont="1" applyBorder="1" applyAlignment="1">
      <alignment horizontal="center"/>
    </xf>
    <xf numFmtId="173" fontId="9" fillId="0" borderId="12" xfId="2617" applyNumberFormat="1" applyFont="1" applyBorder="1" applyAlignment="1">
      <alignment horizontal="center"/>
    </xf>
    <xf numFmtId="43" fontId="0" fillId="0" borderId="0" xfId="2617" applyNumberFormat="1" applyFont="1"/>
    <xf numFmtId="0" fontId="23" fillId="0" borderId="88" xfId="0" applyFont="1" applyFill="1" applyBorder="1"/>
    <xf numFmtId="0" fontId="23" fillId="0" borderId="88" xfId="0" applyFont="1" applyFill="1" applyBorder="1" applyAlignment="1">
      <alignment horizontal="center"/>
    </xf>
    <xf numFmtId="172" fontId="12" fillId="0" borderId="0" xfId="2617" applyNumberFormat="1" applyFont="1" applyFill="1" applyBorder="1"/>
    <xf numFmtId="0" fontId="17" fillId="8" borderId="90" xfId="32" applyFont="1" applyFill="1" applyBorder="1" applyAlignment="1">
      <alignment horizontal="center" vertical="center" wrapText="1"/>
    </xf>
    <xf numFmtId="173" fontId="7" fillId="95" borderId="36" xfId="2619" applyNumberFormat="1" applyFont="1" applyFill="1" applyBorder="1"/>
    <xf numFmtId="173" fontId="12" fillId="0" borderId="36" xfId="2619" applyNumberFormat="1" applyFont="1" applyFill="1" applyBorder="1"/>
    <xf numFmtId="173" fontId="7" fillId="0" borderId="36" xfId="2619" applyNumberFormat="1" applyFont="1" applyFill="1" applyBorder="1"/>
    <xf numFmtId="173" fontId="7" fillId="0" borderId="36" xfId="2619" applyNumberFormat="1" applyFont="1" applyBorder="1"/>
    <xf numFmtId="0" fontId="0" fillId="0" borderId="1" xfId="0" applyBorder="1"/>
  </cellXfs>
  <cellStyles count="2620">
    <cellStyle name=" " xfId="50"/>
    <cellStyle name="  2" xfId="51"/>
    <cellStyle name="  3" xfId="52"/>
    <cellStyle name=" _Bank Loan Reco SBU II_28.2.10" xfId="53"/>
    <cellStyle name=" _Debt Servicing as on 31.5.2009_SBU II_cross check" xfId="54"/>
    <cellStyle name=" _Interest &amp; Budget Detail FY2010-11 (1)" xfId="55"/>
    <cellStyle name=" _JSWEL Group's Financial Exposure_31.01.2010Final" xfId="56"/>
    <cellStyle name=" _JSWEL GROUP'S FINANCIAL EXPOSURE-31.12.09_Final" xfId="57"/>
    <cellStyle name=" _Loan Balance Confirmation &amp; Reco. Dec. 2009_14.01.2010" xfId="58"/>
    <cellStyle name=" _Xl0000004" xfId="59"/>
    <cellStyle name=" Task]_x000d__x000a_TaskName=Scan At_x000d__x000a_TaskID=3_x000d__x000a_WorkstationName=SmarTone_x000d__x000a_LastExecuted=0_x000d__x000a_LastSt" xfId="60"/>
    <cellStyle name="_x000d__x000a_JournalTemplate=C:\COMFO\CTALK\JOURSTD.TPL_x000d__x000a_LbStateAddress=3 3 0 251 1 89 2 311_x000d__x000a_LbStateJou" xfId="61"/>
    <cellStyle name="$(0)" xfId="62"/>
    <cellStyle name="(0)" xfId="63"/>
    <cellStyle name="(0.0%)" xfId="64"/>
    <cellStyle name="." xfId="65"/>
    <cellStyle name=";;;" xfId="66"/>
    <cellStyle name="??" xfId="67"/>
    <cellStyle name="??                          " xfId="68"/>
    <cellStyle name="?? [0.00]_laroux" xfId="69"/>
    <cellStyle name="???? [0.00]_laroux" xfId="70"/>
    <cellStyle name="????_laroux" xfId="71"/>
    <cellStyle name="??_??" xfId="72"/>
    <cellStyle name="?Q\?1@" xfId="73"/>
    <cellStyle name="\" xfId="74"/>
    <cellStyle name="\_bluebirdacdil13" xfId="75"/>
    <cellStyle name="\_data" xfId="76"/>
    <cellStyle name="\_ecomps7w" xfId="77"/>
    <cellStyle name="\_equitycomps8" xfId="78"/>
    <cellStyle name="\_equitycomps9" xfId="79"/>
    <cellStyle name="\_houston Isabel" xfId="80"/>
    <cellStyle name="\_hybrid2" xfId="81"/>
    <cellStyle name="\_ITXCcomps" xfId="82"/>
    <cellStyle name="\_newcomps16" xfId="83"/>
    <cellStyle name="\_ravenpitch3" xfId="84"/>
    <cellStyle name="\_ravenpitch32" xfId="85"/>
    <cellStyle name="_036-05" xfId="86"/>
    <cellStyle name="_1000" xfId="87"/>
    <cellStyle name="_1002" xfId="88"/>
    <cellStyle name="_1005" xfId="89"/>
    <cellStyle name="_1006" xfId="90"/>
    <cellStyle name="_1007" xfId="91"/>
    <cellStyle name="_1008" xfId="92"/>
    <cellStyle name="_1009" xfId="93"/>
    <cellStyle name="_1011_(Revised)" xfId="94"/>
    <cellStyle name="_1012" xfId="95"/>
    <cellStyle name="_1018" xfId="96"/>
    <cellStyle name="_1020" xfId="97"/>
    <cellStyle name="_1021" xfId="98"/>
    <cellStyle name="_1024" xfId="99"/>
    <cellStyle name="_1025" xfId="100"/>
    <cellStyle name="_1028 R1" xfId="101"/>
    <cellStyle name="_1030" xfId="102"/>
    <cellStyle name="_1031" xfId="103"/>
    <cellStyle name="_1032" xfId="104"/>
    <cellStyle name="_1033" xfId="105"/>
    <cellStyle name="_1035" xfId="106"/>
    <cellStyle name="_1038" xfId="107"/>
    <cellStyle name="_1039" xfId="108"/>
    <cellStyle name="_1040" xfId="109"/>
    <cellStyle name="_1043" xfId="110"/>
    <cellStyle name="_1047" xfId="111"/>
    <cellStyle name="_1051" xfId="112"/>
    <cellStyle name="_1054" xfId="113"/>
    <cellStyle name="_1056" xfId="114"/>
    <cellStyle name="_1057" xfId="115"/>
    <cellStyle name="_1058 (1)" xfId="116"/>
    <cellStyle name="_1061" xfId="117"/>
    <cellStyle name="_1062" xfId="118"/>
    <cellStyle name="_1063" xfId="119"/>
    <cellStyle name="_1065" xfId="120"/>
    <cellStyle name="_1066" xfId="121"/>
    <cellStyle name="_1067" xfId="122"/>
    <cellStyle name="_1068" xfId="123"/>
    <cellStyle name="_1069" xfId="124"/>
    <cellStyle name="_1070" xfId="125"/>
    <cellStyle name="_1073" xfId="126"/>
    <cellStyle name="_1076" xfId="127"/>
    <cellStyle name="_1077" xfId="128"/>
    <cellStyle name="_1078" xfId="129"/>
    <cellStyle name="_1079" xfId="130"/>
    <cellStyle name="_1080" xfId="131"/>
    <cellStyle name="_1088 (1)" xfId="132"/>
    <cellStyle name="_1090" xfId="133"/>
    <cellStyle name="_1091" xfId="134"/>
    <cellStyle name="_1092" xfId="135"/>
    <cellStyle name="_1096" xfId="136"/>
    <cellStyle name="_1097" xfId="137"/>
    <cellStyle name="_1098" xfId="138"/>
    <cellStyle name="_1099" xfId="139"/>
    <cellStyle name="_1100" xfId="140"/>
    <cellStyle name="_1101" xfId="141"/>
    <cellStyle name="_1103" xfId="142"/>
    <cellStyle name="_1108" xfId="143"/>
    <cellStyle name="_1110" xfId="144"/>
    <cellStyle name="_1111 (1)" xfId="145"/>
    <cellStyle name="_1113" xfId="146"/>
    <cellStyle name="_1115" xfId="147"/>
    <cellStyle name="_1116" xfId="148"/>
    <cellStyle name="_1117 (1)" xfId="149"/>
    <cellStyle name="_1128" xfId="150"/>
    <cellStyle name="_1131" xfId="151"/>
    <cellStyle name="_1134" xfId="152"/>
    <cellStyle name="_1135" xfId="153"/>
    <cellStyle name="_1137" xfId="154"/>
    <cellStyle name="_1138 (1)" xfId="155"/>
    <cellStyle name="_1144" xfId="156"/>
    <cellStyle name="_1145" xfId="157"/>
    <cellStyle name="_1146" xfId="158"/>
    <cellStyle name="_1149" xfId="159"/>
    <cellStyle name="_1150" xfId="160"/>
    <cellStyle name="_1154" xfId="161"/>
    <cellStyle name="_1156" xfId="162"/>
    <cellStyle name="_1157" xfId="163"/>
    <cellStyle name="_1159" xfId="164"/>
    <cellStyle name="_1160" xfId="165"/>
    <cellStyle name="_1162" xfId="166"/>
    <cellStyle name="_1165" xfId="167"/>
    <cellStyle name="_1166" xfId="168"/>
    <cellStyle name="_1169" xfId="169"/>
    <cellStyle name="_1170" xfId="170"/>
    <cellStyle name="_1175" xfId="171"/>
    <cellStyle name="_1186" xfId="172"/>
    <cellStyle name="_1188" xfId="173"/>
    <cellStyle name="_1191" xfId="174"/>
    <cellStyle name="_1192" xfId="175"/>
    <cellStyle name="_1197" xfId="176"/>
    <cellStyle name="_1201" xfId="177"/>
    <cellStyle name="_1208" xfId="178"/>
    <cellStyle name="_1209" xfId="179"/>
    <cellStyle name="_158-07 (LOT-2)" xfId="180"/>
    <cellStyle name="_5-2" xfId="181"/>
    <cellStyle name="_564_(Revised)" xfId="182"/>
    <cellStyle name="_582" xfId="183"/>
    <cellStyle name="_585" xfId="184"/>
    <cellStyle name="_586" xfId="185"/>
    <cellStyle name="_588" xfId="186"/>
    <cellStyle name="_590" xfId="187"/>
    <cellStyle name="_591" xfId="188"/>
    <cellStyle name="_594" xfId="189"/>
    <cellStyle name="_603" xfId="190"/>
    <cellStyle name="_608" xfId="191"/>
    <cellStyle name="_610 (1)" xfId="192"/>
    <cellStyle name="_612" xfId="193"/>
    <cellStyle name="_630" xfId="194"/>
    <cellStyle name="_639" xfId="195"/>
    <cellStyle name="_640" xfId="196"/>
    <cellStyle name="_648" xfId="197"/>
    <cellStyle name="_649" xfId="198"/>
    <cellStyle name="_650" xfId="199"/>
    <cellStyle name="_651" xfId="200"/>
    <cellStyle name="_655" xfId="201"/>
    <cellStyle name="_659 (1)" xfId="202"/>
    <cellStyle name="_663_Revised" xfId="203"/>
    <cellStyle name="_664 (1)_18_11_04" xfId="204"/>
    <cellStyle name="_664(X)" xfId="205"/>
    <cellStyle name="_668" xfId="206"/>
    <cellStyle name="_669" xfId="207"/>
    <cellStyle name="_670_(Revised)" xfId="208"/>
    <cellStyle name="_672-03{ADDTN}" xfId="209"/>
    <cellStyle name="_678" xfId="210"/>
    <cellStyle name="_684" xfId="211"/>
    <cellStyle name="_685" xfId="212"/>
    <cellStyle name="_687" xfId="213"/>
    <cellStyle name="_689" xfId="214"/>
    <cellStyle name="_693" xfId="215"/>
    <cellStyle name="_713-05" xfId="216"/>
    <cellStyle name="_Acceptance Feb'08" xfId="217"/>
    <cellStyle name="_Accounts - Dec'08" xfId="218"/>
    <cellStyle name="_Accounts - Mar'09_SBU2" xfId="219"/>
    <cellStyle name="_Accounts_200910_June'09_Revised_DRHP" xfId="220"/>
    <cellStyle name="_Accts SBU II - June '09" xfId="221"/>
    <cellStyle name="_Admin Budget" xfId="222"/>
    <cellStyle name="_Amravati_v2" xfId="223"/>
    <cellStyle name="_Analysis TSKY 2007-1" xfId="224"/>
    <cellStyle name="_annexures to be put in HZL format" xfId="225"/>
    <cellStyle name="_annexures to be put in HZL format--" xfId="226"/>
    <cellStyle name="_Annexures to Form 3CD" xfId="227"/>
    <cellStyle name="_Asset as on 310307 Final 210607" xfId="228"/>
    <cellStyle name="_Asset Mapped to Schedule VI" xfId="229"/>
    <cellStyle name="_Atena - 520(R)" xfId="230"/>
    <cellStyle name="_Audit Schedules-Treasury" xfId="231"/>
    <cellStyle name="_Audited Financials TSKY 2007-1" xfId="232"/>
    <cellStyle name="_August MIS 2008 -Un Audited" xfId="233"/>
    <cellStyle name="_AVAILABLE BUDGET Feb06" xfId="234"/>
    <cellStyle name="_B S June 09 Test - Copy" xfId="235"/>
    <cellStyle name="_Balance cost to complete ns40-300807" xfId="236"/>
    <cellStyle name="_BC Budget" xfId="237"/>
    <cellStyle name="_Bhaiyathan_v2" xfId="238"/>
    <cellStyle name="_BO_Maint_Budget_FY0809" xfId="239"/>
    <cellStyle name="_Book1" xfId="240"/>
    <cellStyle name="_Book1 (2)" xfId="241"/>
    <cellStyle name="_Book1 (3)" xfId="242"/>
    <cellStyle name="_Book1_1" xfId="243"/>
    <cellStyle name="_Book1_Book1" xfId="244"/>
    <cellStyle name="_Book1_Prepaid Expenses-310308" xfId="245"/>
    <cellStyle name="_Book1_Sales_ Fuel data_200910" xfId="246"/>
    <cellStyle name="_Book1_Sales_Fuel_Cost_200910_SBU2" xfId="247"/>
    <cellStyle name="_Book1_SBU II Sales &amp; Fuel" xfId="248"/>
    <cellStyle name="_Book2" xfId="249"/>
    <cellStyle name="_Book3" xfId="250"/>
    <cellStyle name="_Book3_Schedule of  Lease - notes on accounts " xfId="251"/>
    <cellStyle name="_Book4" xfId="252"/>
    <cellStyle name="_Boq NS-40, 219 as per agg." xfId="253"/>
    <cellStyle name="_Boq NS-40, 219 as per agg._BOQ (Raod &amp; Finishing Work" xfId="254"/>
    <cellStyle name="_BP Rodding 08-09 proposed" xfId="255"/>
    <cellStyle name="_BP sheet to VAL_Balco-2008-09" xfId="256"/>
    <cellStyle name="_BP sheet to VAL1" xfId="257"/>
    <cellStyle name="_BP sheet_ VAL_Balco basis-2008-09" xfId="258"/>
    <cellStyle name="_BPB - 478" xfId="259"/>
    <cellStyle name="_BS " xfId="260"/>
    <cellStyle name="_BS _9000C Annexure  1 to 13 &amp; Annexure 1" xfId="261"/>
    <cellStyle name="_BS _Computation of Income" xfId="262"/>
    <cellStyle name="_Business Plan 09-10" xfId="263"/>
    <cellStyle name="_Capex final" xfId="264"/>
    <cellStyle name="_CAPEX Track sheet BD Interactive" xfId="265"/>
    <cellStyle name="_Capex-CashFlow-Jul to Jun07" xfId="266"/>
    <cellStyle name="_Capital committment" xfId="267"/>
    <cellStyle name="_CARBON BP 2009-2010_1st Cut_20th Jan 09" xfId="268"/>
    <cellStyle name="_CARO Schedules-Tax" xfId="269"/>
    <cellStyle name="_Caschera - 554_REALL_20_10_04" xfId="270"/>
    <cellStyle name="_Cash_flow_final_tn6_-_HO" xfId="271"/>
    <cellStyle name="_Cash_flow_final_tn6_-_HO_BOQ (Raod &amp; Finishing Work" xfId="272"/>
    <cellStyle name="_Cash_flow_final_tn7Site" xfId="273"/>
    <cellStyle name="_CIDCO-BC&amp;EH-SCHEDULE-A-13 E 2008" xfId="274"/>
    <cellStyle name="_coal recpts" xfId="275"/>
    <cellStyle name="_COATING WT ANY" xfId="276"/>
    <cellStyle name="_Commit S.P.A - 493" xfId="277"/>
    <cellStyle name="_Condor SRL - 482" xfId="278"/>
    <cellStyle name="_Consolidated Finance Report-15.12.08" xfId="279"/>
    <cellStyle name="_Consolidated Finance Report-15.12.08_JSWERL " xfId="280"/>
    <cellStyle name="_Consolidated Finance Report-15.12.08_RWPL " xfId="281"/>
    <cellStyle name="_Consolidated Finance Report-17.11.08" xfId="282"/>
    <cellStyle name="_Consolidated Finance Report-17.11.08_JSWERL " xfId="283"/>
    <cellStyle name="_Consolidated Finance Report-17.11.08_RWPL " xfId="284"/>
    <cellStyle name="_Consolidated Finance Report-22.1.09" xfId="285"/>
    <cellStyle name="_Consolidated Finance Report-31.12.08" xfId="286"/>
    <cellStyle name="_Consolidated monthly salary 06-07" xfId="287"/>
    <cellStyle name="_Content Costs April 06- Mar 07" xfId="288"/>
    <cellStyle name="_Contingency Provision 06-07" xfId="289"/>
    <cellStyle name="_Copy of B S  Format" xfId="290"/>
    <cellStyle name="_Copy of B S  Format September" xfId="291"/>
    <cellStyle name="_Cost to complete" xfId="292"/>
    <cellStyle name="_Cost to complete submitted to CRO" xfId="293"/>
    <cellStyle name="_Cost to complete submitted to CRO_BOQ (Raod &amp; Finishing Work" xfId="294"/>
    <cellStyle name="_Cost to complete_BOQ (Raod &amp; Finishing Work" xfId="295"/>
    <cellStyle name="_cost_dre_final_tally_sch5_011" xfId="296"/>
    <cellStyle name="_cost_dre_final_tally_sch5_011_JSWERL " xfId="297"/>
    <cellStyle name="_cost_dre_final_tally_sch5_011_RWPL " xfId="298"/>
    <cellStyle name="_CWIP as on 31st March 2006" xfId="299"/>
    <cellStyle name="_CWIPRev 15.06.07" xfId="300"/>
    <cellStyle name="_Deferred Tax Workings March 09_lanjigarh" xfId="301"/>
    <cellStyle name="_Dep validation" xfId="302"/>
    <cellStyle name="_Departmental Provisions" xfId="303"/>
    <cellStyle name="_Depreciation Sch." xfId="304"/>
    <cellStyle name="_Draft Int_working JSWEVL_31.12.08" xfId="305"/>
    <cellStyle name="_Drawdown Status as on 16.12.2008" xfId="306"/>
    <cellStyle name="_Drawdown Status as on 16.12.2008_JSWERL " xfId="307"/>
    <cellStyle name="_Drawdown Status as on 16.12.2008_RWPL " xfId="308"/>
    <cellStyle name="_Drawdown Status as on 17.11.2008" xfId="309"/>
    <cellStyle name="_Drawdown Status as on 17.11.2008_JSWERL " xfId="310"/>
    <cellStyle name="_Drawdown Status as on 17.11.2008_RWPL " xfId="311"/>
    <cellStyle name="_Drawdown Status as on 24.1.2009" xfId="312"/>
    <cellStyle name="_Duferco - 565" xfId="313"/>
    <cellStyle name="_Duferco - 566" xfId="314"/>
    <cellStyle name="_Duties  Taxes" xfId="315"/>
    <cellStyle name="_DVA 0405 1127 R1" xfId="316"/>
    <cellStyle name="_eBIDTA FOR HII 18NOV" xfId="317"/>
    <cellStyle name="_ETT WO GALV-553" xfId="318"/>
    <cellStyle name="_ETT WO GALV-556" xfId="319"/>
    <cellStyle name="_ETT WO GALV-557" xfId="320"/>
    <cellStyle name="_EXCO_Aug 08_revised_1" xfId="321"/>
    <cellStyle name="_exp_status 9th jun'03" xfId="322"/>
    <cellStyle name="_Fin_Model_IDFCv1" xfId="323"/>
    <cellStyle name="_Final I gaap 2009 19.04.09_Eve" xfId="324"/>
    <cellStyle name="_Final MIS July" xfId="325"/>
    <cellStyle name="_FINAL PROJECTION HII FILE" xfId="326"/>
    <cellStyle name="_FINAL Tax Audit Annexures-F Y 06-07(F2)" xfId="327"/>
    <cellStyle name="_FINAL Tax Audit Annexures-F Y 07-08" xfId="328"/>
    <cellStyle name="_Final VAT Due Dates" xfId="329"/>
    <cellStyle name="_Finalisation Entries for fbt and service tax" xfId="330"/>
    <cellStyle name="_financial details" xfId="331"/>
    <cellStyle name="_Financials for Auditors" xfId="332"/>
    <cellStyle name="_Fixed asset Details" xfId="333"/>
    <cellStyle name="_Fixed deposits with SBI - Final" xfId="334"/>
    <cellStyle name="_For WC Sept" xfId="335"/>
    <cellStyle name="_GALV-036" xfId="336"/>
    <cellStyle name="_GALV049" xfId="337"/>
    <cellStyle name="_GALV058" xfId="338"/>
    <cellStyle name="_GALV-093" xfId="339"/>
    <cellStyle name="_GALV-1001" xfId="340"/>
    <cellStyle name="_GALV-106" xfId="341"/>
    <cellStyle name="_GALV-109" xfId="342"/>
    <cellStyle name="_GALV-1149" xfId="343"/>
    <cellStyle name="_GALV1161" xfId="344"/>
    <cellStyle name="_GALV191badar al mulla" xfId="345"/>
    <cellStyle name="_GALV-201" xfId="346"/>
    <cellStyle name="_GALV-248" xfId="347"/>
    <cellStyle name="_GALV411 middleeast" xfId="348"/>
    <cellStyle name="_GALV-421" xfId="349"/>
    <cellStyle name="_GALV425 Arabian profile" xfId="350"/>
    <cellStyle name="_GALV-428" xfId="351"/>
    <cellStyle name="_GALV428 Century" xfId="352"/>
    <cellStyle name="_GALV435 Century" xfId="353"/>
    <cellStyle name="_GALV438 JUMA (1)" xfId="354"/>
    <cellStyle name="_GALV439 alabbar" xfId="355"/>
    <cellStyle name="_GALV440 METALCO" xfId="356"/>
    <cellStyle name="_GALV441 JUMA" xfId="357"/>
    <cellStyle name="_GALV447 ALICO (1)" xfId="358"/>
    <cellStyle name="_GALV-450" xfId="359"/>
    <cellStyle name="_GALV452 metallika" xfId="360"/>
    <cellStyle name="_GALV-453" xfId="361"/>
    <cellStyle name="_GALV484 AL HAMAD" xfId="362"/>
    <cellStyle name="_GALV485 Arabian profile" xfId="363"/>
    <cellStyle name="_GALV496 ABDUL AZIZ" xfId="364"/>
    <cellStyle name="_GALV496 ABDUL AZIZ(Revised)" xfId="365"/>
    <cellStyle name="_GALV498 TECHNICALMETALLIC" xfId="366"/>
    <cellStyle name="_GALV-502" xfId="367"/>
    <cellStyle name="_GALV-503" xfId="368"/>
    <cellStyle name="_GALV506" xfId="369"/>
    <cellStyle name="_GALV-507" xfId="370"/>
    <cellStyle name="_GALV-512" xfId="371"/>
    <cellStyle name="_GALV-520" xfId="372"/>
    <cellStyle name="_GALV-523" xfId="373"/>
    <cellStyle name="_GALV-550" xfId="374"/>
    <cellStyle name="_GALV573 Century" xfId="375"/>
    <cellStyle name="_GALV574 Arabian profile" xfId="376"/>
    <cellStyle name="_GALV575 SUPRA" xfId="377"/>
    <cellStyle name="_GALV576 METALCO" xfId="378"/>
    <cellStyle name="_GALV579 AL BANNA" xfId="379"/>
    <cellStyle name="_galv-580" xfId="380"/>
    <cellStyle name="_GALV-602" xfId="381"/>
    <cellStyle name="_GALV604" xfId="382"/>
    <cellStyle name="_GALV-605" xfId="383"/>
    <cellStyle name="_GALV-607" xfId="384"/>
    <cellStyle name="_GALV-613" xfId="385"/>
    <cellStyle name="_GALV-646" xfId="386"/>
    <cellStyle name="_GALV-647" xfId="387"/>
    <cellStyle name="_GALV-652" xfId="388"/>
    <cellStyle name="_GALV-660" xfId="389"/>
    <cellStyle name="_GALV-661" xfId="390"/>
    <cellStyle name="_GALV-662" xfId="391"/>
    <cellStyle name="_GALV-670" xfId="392"/>
    <cellStyle name="_GALV-698" xfId="393"/>
    <cellStyle name="_GALV-700" xfId="394"/>
    <cellStyle name="_GALV-702" xfId="395"/>
    <cellStyle name="_GALV-713" xfId="396"/>
    <cellStyle name="_GALV-721" xfId="397"/>
    <cellStyle name="_GALV-761" xfId="398"/>
    <cellStyle name="_GALV-763" xfId="399"/>
    <cellStyle name="_Hazaribagh_v2" xfId="400"/>
    <cellStyle name="_HR BP 08-09 Fin" xfId="401"/>
    <cellStyle name="_HR BP 08-09 V 1.1" xfId="402"/>
    <cellStyle name="_HZL-Derivative instruments monitor-June 07" xfId="403"/>
    <cellStyle name="_HZL-Derivative instruments monitor-June 07_9000C Annexure  1 to 13 &amp; Annexure 1" xfId="404"/>
    <cellStyle name="_HZL-Derivative instruments monitor-June 07_Computation of Income" xfId="405"/>
    <cellStyle name="_IGAAP jan - 2009 - Final" xfId="406"/>
    <cellStyle name="_IGAAP SEP 08 ( final)" xfId="407"/>
    <cellStyle name="_IGAAP WORKING_6.4.09" xfId="408"/>
    <cellStyle name="_ingot" xfId="409"/>
    <cellStyle name="_Inventory Account" xfId="410"/>
    <cellStyle name="_Inventory Account (2)" xfId="411"/>
    <cellStyle name="_ISP Payment" xfId="412"/>
    <cellStyle name="_IT Assets Goods recd but Bills not recd" xfId="413"/>
    <cellStyle name="_It Budget Rvised grouping as on 21-07-06" xfId="414"/>
    <cellStyle name="_JSWEL" xfId="415"/>
    <cellStyle name="_JSWEL - Daily Cash Flow 20 03 2009" xfId="416"/>
    <cellStyle name="_JSWEL Advance Tax FY 2008-09_March2009 (final)" xfId="417"/>
    <cellStyle name="_JSWEL Fedding" xfId="418"/>
    <cellStyle name="_JSWEL_JSWERL " xfId="419"/>
    <cellStyle name="_JSWEL_RWPL " xfId="420"/>
    <cellStyle name="_JSWEVL Drawdown_2 Jan 09 " xfId="421"/>
    <cellStyle name="_JSWEVL_200809_Opening_TB" xfId="422"/>
    <cellStyle name="_JSWPTC final FY 2008-09" xfId="423"/>
    <cellStyle name="_JUSCO Financial Model - 24-10-07 Pref Divv1" xfId="424"/>
    <cellStyle name="_JUSCO Financial Model - 24-10-07 Pref Divver3" xfId="425"/>
    <cellStyle name="_LC commission QE MAR 2009FINAL" xfId="426"/>
    <cellStyle name="_Line_1_BP2009.10" xfId="427"/>
    <cellStyle name="_Line2_BP_27_dec" xfId="428"/>
    <cellStyle name="_M.TC" xfId="429"/>
    <cellStyle name="_M_TC_G677" xfId="430"/>
    <cellStyle name="_MAIL-2 (2)" xfId="431"/>
    <cellStyle name="_Mar actual  after prov" xfId="432"/>
    <cellStyle name="_MF stat - 31-03-2008" xfId="433"/>
    <cellStyle name="_mltc761" xfId="434"/>
    <cellStyle name="_Monnet Financial Model Valuation workings 14.0" xfId="435"/>
    <cellStyle name="_MTC" xfId="436"/>
    <cellStyle name="_MTC 252" xfId="437"/>
    <cellStyle name="_MTC_714" xfId="438"/>
    <cellStyle name="_Nasik_v2" xfId="439"/>
    <cellStyle name="_North FS+backup" xfId="440"/>
    <cellStyle name="_Oct. TB" xfId="441"/>
    <cellStyle name="_OSS &amp; BSS CAPEX 07" xfId="442"/>
    <cellStyle name="_OSS BSS - final" xfId="443"/>
    <cellStyle name="_PACK" xfId="444"/>
    <cellStyle name="_Pekari - 427" xfId="445"/>
    <cellStyle name="_Pekari - 431" xfId="446"/>
    <cellStyle name="_Pekari - 446" xfId="447"/>
    <cellStyle name="_PL" xfId="448"/>
    <cellStyle name="_PL  and Capex final (2) (2)" xfId="449"/>
    <cellStyle name="_PL GALV713" xfId="450"/>
    <cellStyle name="_PMC 200910 RE (3)" xfId="451"/>
    <cellStyle name="_PMC 200910_April09" xfId="452"/>
    <cellStyle name="_PMC 200910_Junel09" xfId="453"/>
    <cellStyle name="_pot room mfg exp" xfId="454"/>
    <cellStyle name="_Prepaid Expenses-310308" xfId="455"/>
    <cellStyle name="_Proposed Programme With Mile Stones" xfId="456"/>
    <cellStyle name="_Prov for Tax Mar 08 - TAX AUDIT" xfId="457"/>
    <cellStyle name="_Provision for Expenses-nov" xfId="458"/>
    <cellStyle name="_Provision for Expenses-Sept All India" xfId="459"/>
    <cellStyle name="_Provision JV Upload" xfId="460"/>
    <cellStyle name="_Provisions - November 2006 - HO" xfId="461"/>
    <cellStyle name="_Provisions - October 2006 - HO" xfId="462"/>
    <cellStyle name="_Provsn for Tax &amp; Deferred Tax _23  06  07 Final" xfId="463"/>
    <cellStyle name="_Purchase register 1 FTM March 2006 and feb 2006- banglore (2)2" xfId="464"/>
    <cellStyle name="_REvised BID - ICFAI(HKD)" xfId="465"/>
    <cellStyle name="_REVISED CWIP IT" xfId="466"/>
    <cellStyle name="_Revised Final PCA Sent Again" xfId="467"/>
    <cellStyle name="_Revised Final PCA Sent Again_BOQ (Raod &amp; Finishing Work" xfId="468"/>
    <cellStyle name="_REVISED spec ITEM # 1 GALV153" xfId="469"/>
    <cellStyle name="_Roba Metals - 124" xfId="470"/>
    <cellStyle name="_Roba Metals - 584" xfId="471"/>
    <cellStyle name="_RWPL " xfId="472"/>
    <cellStyle name="_RWPL _JSWERL " xfId="473"/>
    <cellStyle name="_RWPL _RWPL " xfId="474"/>
    <cellStyle name="_S3005-Reporting CF-IFRS" xfId="475"/>
    <cellStyle name="_S3005-Reporting CF-IFRS_9000C Annexure  1 to 13 &amp; Annexure 1" xfId="476"/>
    <cellStyle name="_S3005-Reporting CF-IFRS_Computation of Income" xfId="477"/>
    <cellStyle name="_S3040-Analys Int,Div,Tax" xfId="478"/>
    <cellStyle name="_S3040-Analys Int,Div,Tax_9000C Annexure  1 to 13 &amp; Annexure 1" xfId="479"/>
    <cellStyle name="_S3040-Analys Int,Div,Tax_Computation of Income" xfId="480"/>
    <cellStyle name="_Sales &amp; Fuel SBU 1 &amp; 2" xfId="481"/>
    <cellStyle name="_Sales_ Fuel data_200910" xfId="482"/>
    <cellStyle name="_Sales_Fuel_Cost_200910_SBU2" xfId="483"/>
    <cellStyle name="_satish var" xfId="484"/>
    <cellStyle name="_SBU II Sales &amp; Fuel" xfId="485"/>
    <cellStyle name="_Sch1-4" xfId="486"/>
    <cellStyle name="_Sch1-4_9000C Annexure  1 to 13 &amp; Annexure 1" xfId="487"/>
    <cellStyle name="_Sch1-4_Computation of Income" xfId="488"/>
    <cellStyle name="_Schedule 06-07" xfId="489"/>
    <cellStyle name="_Schedule 6 March 08" xfId="490"/>
    <cellStyle name="_Schedule of  Lease - notes on accounts " xfId="491"/>
    <cellStyle name="_schedule of lease charges" xfId="492"/>
    <cellStyle name="_schedule of lease rental premises 06-07 1 ver" xfId="493"/>
    <cellStyle name="_Schedule-Rentals" xfId="494"/>
    <cellStyle name="_Schedules" xfId="495"/>
    <cellStyle name="_Schedules (2)" xfId="496"/>
    <cellStyle name="_Schedules 06-07 - Final" xfId="497"/>
    <cellStyle name="_Schedules 22.5.07" xfId="498"/>
    <cellStyle name="_Schedules-Sanjay Bashani final" xfId="499"/>
    <cellStyle name="_Schedules-Sanjay Bashani final (3)" xfId="500"/>
    <cellStyle name="_Sea Crest - 434REALL" xfId="501"/>
    <cellStyle name="_SEpt MIS 2008" xfId="502"/>
    <cellStyle name="_Sheet1" xfId="503"/>
    <cellStyle name="_SHEET1 (2)" xfId="504"/>
    <cellStyle name="_Sheet1 (3)" xfId="505"/>
    <cellStyle name="_Sheet1_9000C Annexure  1 to 13 &amp; Annexure 1" xfId="506"/>
    <cellStyle name="_Sheet1_BC Annex" xfId="507"/>
    <cellStyle name="_Sheet1_Computation of Income" xfId="508"/>
    <cellStyle name="_Sheet2" xfId="509"/>
    <cellStyle name="_Sheet3" xfId="510"/>
    <cellStyle name="_Sheet3_9000C Annexure  1 to 13 &amp; Annexure 1" xfId="511"/>
    <cellStyle name="_Sheet3_Computation of Income" xfId="512"/>
    <cellStyle name="_SICIM - 518" xfId="513"/>
    <cellStyle name="_Sideralba - 512" xfId="514"/>
    <cellStyle name="_Sideralba - 549" xfId="515"/>
    <cellStyle name="_SIZESGALV253" xfId="516"/>
    <cellStyle name="_SKS power finv2" xfId="517"/>
    <cellStyle name="_Smelter II BP 2008-09" xfId="518"/>
    <cellStyle name="_Smelter stock account" xfId="519"/>
    <cellStyle name="_Spark Model Oct 16IIF" xfId="520"/>
    <cellStyle name="_SPEC" xfId="521"/>
    <cellStyle name="_spec (2)" xfId="522"/>
    <cellStyle name="_SPEC 230" xfId="523"/>
    <cellStyle name="_SPEC 233" xfId="524"/>
    <cellStyle name="_SPEC 234" xfId="525"/>
    <cellStyle name="_spec 238" xfId="526"/>
    <cellStyle name="_SPEC 244" xfId="527"/>
    <cellStyle name="_SPEC 268" xfId="528"/>
    <cellStyle name="_spec 389" xfId="529"/>
    <cellStyle name="_spec198" xfId="530"/>
    <cellStyle name="_SPEC200" xfId="531"/>
    <cellStyle name="_spec202" xfId="532"/>
    <cellStyle name="_SPEC203" xfId="533"/>
    <cellStyle name="_SPEC204" xfId="534"/>
    <cellStyle name="_SPEC206" xfId="535"/>
    <cellStyle name="_spec219" xfId="536"/>
    <cellStyle name="_spec222" xfId="537"/>
    <cellStyle name="_SPEC225" xfId="538"/>
    <cellStyle name="_SPEC231" xfId="539"/>
    <cellStyle name="_SPEC245" xfId="540"/>
    <cellStyle name="_spec254" xfId="541"/>
    <cellStyle name="_spec255" xfId="542"/>
    <cellStyle name="_spec260" xfId="543"/>
    <cellStyle name="_SPEC263" xfId="544"/>
    <cellStyle name="_spec270" xfId="545"/>
    <cellStyle name="_SPEC282" xfId="546"/>
    <cellStyle name="_SPEC284" xfId="547"/>
    <cellStyle name="_SPEC285" xfId="548"/>
    <cellStyle name="_SPEC287" xfId="549"/>
    <cellStyle name="_SPEC288" xfId="550"/>
    <cellStyle name="_SPEC290" xfId="551"/>
    <cellStyle name="_SPEC291" xfId="552"/>
    <cellStyle name="_SPEC292" xfId="553"/>
    <cellStyle name="_spec293" xfId="554"/>
    <cellStyle name="_spec294" xfId="555"/>
    <cellStyle name="_SPEC296" xfId="556"/>
    <cellStyle name="_spec299" xfId="557"/>
    <cellStyle name="_spec303" xfId="558"/>
    <cellStyle name="_SPEC306" xfId="559"/>
    <cellStyle name="_spec307" xfId="560"/>
    <cellStyle name="_spec309" xfId="561"/>
    <cellStyle name="_spec310" xfId="562"/>
    <cellStyle name="_SPEC316" xfId="563"/>
    <cellStyle name="_SPEC319" xfId="564"/>
    <cellStyle name="_spec320" xfId="565"/>
    <cellStyle name="_SPEC321" xfId="566"/>
    <cellStyle name="_SPEC321R" xfId="567"/>
    <cellStyle name="_SPEC322" xfId="568"/>
    <cellStyle name="_SPEC324" xfId="569"/>
    <cellStyle name="_SPEC325" xfId="570"/>
    <cellStyle name="_SPEC330" xfId="571"/>
    <cellStyle name="_spec335" xfId="572"/>
    <cellStyle name="_SPEC336" xfId="573"/>
    <cellStyle name="_SPEC337" xfId="574"/>
    <cellStyle name="_SPEC339" xfId="575"/>
    <cellStyle name="_SPEC340" xfId="576"/>
    <cellStyle name="_SPEC343" xfId="577"/>
    <cellStyle name="_spec344" xfId="578"/>
    <cellStyle name="_spec345" xfId="579"/>
    <cellStyle name="_spec348" xfId="580"/>
    <cellStyle name="_SPEC356" xfId="581"/>
    <cellStyle name="_spec357" xfId="582"/>
    <cellStyle name="_spec358" xfId="583"/>
    <cellStyle name="_SPEC359" xfId="584"/>
    <cellStyle name="_SPEC360" xfId="585"/>
    <cellStyle name="_SPEC361" xfId="586"/>
    <cellStyle name="_SPEC362" xfId="587"/>
    <cellStyle name="_SPEC363" xfId="588"/>
    <cellStyle name="_SPEC364" xfId="589"/>
    <cellStyle name="_SPEC365" xfId="590"/>
    <cellStyle name="_SPEC366" xfId="591"/>
    <cellStyle name="_SPEC369" xfId="592"/>
    <cellStyle name="_SPEC370" xfId="593"/>
    <cellStyle name="_SPEC371" xfId="594"/>
    <cellStyle name="_SPEC372" xfId="595"/>
    <cellStyle name="_SPEC376" xfId="596"/>
    <cellStyle name="_SPEC378" xfId="597"/>
    <cellStyle name="_SPEC379" xfId="598"/>
    <cellStyle name="_SPEC380" xfId="599"/>
    <cellStyle name="_SPEC382" xfId="600"/>
    <cellStyle name="_SPEC383" xfId="601"/>
    <cellStyle name="_SPEC386" xfId="602"/>
    <cellStyle name="_spec388" xfId="603"/>
    <cellStyle name="_SPEC402" xfId="604"/>
    <cellStyle name="_spec409" xfId="605"/>
    <cellStyle name="_SPEC410R" xfId="606"/>
    <cellStyle name="_SPEC420" xfId="607"/>
    <cellStyle name="_SPEC422" xfId="608"/>
    <cellStyle name="_spec423" xfId="609"/>
    <cellStyle name="_SPGL Final Model 11 March-New Sansitivityv2" xfId="610"/>
    <cellStyle name="_Steel Invest - 186" xfId="611"/>
    <cellStyle name="_Steel Invest - 188" xfId="612"/>
    <cellStyle name="_Stemcor - 474" xfId="613"/>
    <cellStyle name="_Summary" xfId="614"/>
    <cellStyle name="_Summary of Stock - May 18" xfId="615"/>
    <cellStyle name="_Summary_JSWERL " xfId="616"/>
    <cellStyle name="_Summary_RWPL " xfId="617"/>
    <cellStyle name="_Tax Audit queries by Uma" xfId="618"/>
    <cellStyle name="_TaxTemplate FINAL" xfId="619"/>
    <cellStyle name="_TaxTemplate FINAL PWC" xfId="620"/>
    <cellStyle name="_tb 3001, 02, 09" xfId="621"/>
    <cellStyle name="_TB and schedules" xfId="622"/>
    <cellStyle name="_TBBOM(~2 (2)" xfId="623"/>
    <cellStyle name="_TBBOM(~2 (2)_JSWERL " xfId="624"/>
    <cellStyle name="_TBBOM(~2 (2)_RWPL " xfId="625"/>
    <cellStyle name="_Tbc_03_2001final" xfId="626"/>
    <cellStyle name="_Tbc_03_2001final_JSWERL " xfId="627"/>
    <cellStyle name="_Tbc_03_2001final_RWPL " xfId="628"/>
    <cellStyle name="_TC" xfId="629"/>
    <cellStyle name="_THOMSON BD 310307" xfId="630"/>
    <cellStyle name="_TSKY Exp Prov 06-07" xfId="631"/>
    <cellStyle name="_uma" xfId="632"/>
    <cellStyle name="_VAL SML2" xfId="633"/>
    <cellStyle name="_VAL SML2_Rollover" xfId="634"/>
    <cellStyle name="_VAL Updated" xfId="635"/>
    <cellStyle name="_VAL Updated_9000C Annexure  1 to 13 &amp; Annexure 1" xfId="636"/>
    <cellStyle name="_VAL Updated_Computation of Income" xfId="637"/>
    <cellStyle name="_VAL-FA SCHEDULE-IT ACT" xfId="638"/>
    <cellStyle name="_VAL-FA SCHEDULE-IT ACT_9000C Annexure  1 to 13 &amp; Annexure 1" xfId="639"/>
    <cellStyle name="_VAL-FA SCHEDULE-IT ACT_Admin" xfId="640"/>
    <cellStyle name="_VAL-FA SCHEDULE-IT ACT_Annexures to Form 3CD" xfId="641"/>
    <cellStyle name="_VAL-FA SCHEDULE-IT ACT_Annexures to Form 3CD_9000C Annexure  1 to 13 &amp; Annexure 1" xfId="642"/>
    <cellStyle name="_VAL-FA SCHEDULE-IT ACT_Annexures to Form 3CD_Computation of Income" xfId="643"/>
    <cellStyle name="_VAL-FA SCHEDULE-IT ACT_Annexures to Form 3CD_Schedule 3 Revised" xfId="644"/>
    <cellStyle name="_VAL-FA SCHEDULE-IT ACT_Draft 1 Schedules" xfId="645"/>
    <cellStyle name="_VAL-FA SCHEDULE-IT ACT_Schedule 3 Revised" xfId="646"/>
    <cellStyle name="_Valuation Template FINAL" xfId="647"/>
    <cellStyle name="_Valuation Template Under Revision" xfId="648"/>
    <cellStyle name="_Varcolor SRL - 481" xfId="649"/>
    <cellStyle name="_Varinace" xfId="650"/>
    <cellStyle name="_VAT CARO Statement Final 06-07 VAT-CST" xfId="651"/>
    <cellStyle name="_Voest Alpine - 513" xfId="652"/>
    <cellStyle name="_w.o" xfId="653"/>
    <cellStyle name="_W.O-253" xfId="654"/>
    <cellStyle name="_WC Format" xfId="655"/>
    <cellStyle name="_WOGALV0405-489" xfId="656"/>
    <cellStyle name="_WOGALV0405-568" xfId="657"/>
    <cellStyle name="_WO-Joshua-342" xfId="658"/>
    <cellStyle name="_WO-Joshua-394" xfId="659"/>
    <cellStyle name="_WO-Joshua-396" xfId="660"/>
    <cellStyle name="_WO-Joshua-397" xfId="661"/>
    <cellStyle name="_WO-Joshua-398" xfId="662"/>
    <cellStyle name="_WO-Joshua-404" xfId="663"/>
    <cellStyle name="_WO-Joshua-501(R)" xfId="664"/>
    <cellStyle name="_WO-Joshua-506" xfId="665"/>
    <cellStyle name="_WO-Joshua-507" xfId="666"/>
    <cellStyle name="_WO-Joshua-509" xfId="667"/>
    <cellStyle name="_WO-MISA-165" xfId="668"/>
    <cellStyle name="_WO-MISA-168" xfId="669"/>
    <cellStyle name="_WO-MISA-170" xfId="670"/>
    <cellStyle name="_WO-MISA-424" xfId="671"/>
    <cellStyle name="_WO-Novo Steel-175" xfId="672"/>
    <cellStyle name="_WO-Novo Steel-176" xfId="673"/>
    <cellStyle name="_WO-Novo Steel-177 " xfId="674"/>
    <cellStyle name="_WO-Novo Steel-177  2" xfId="675"/>
    <cellStyle name="_WO-Novo Steel-177  3" xfId="676"/>
    <cellStyle name="_Worksheet in 2221" xfId="677"/>
    <cellStyle name="_Worksheet in Audit Requirment File 1 030507 (2)" xfId="678"/>
    <cellStyle name="_WO-Steel Invest-375" xfId="679"/>
    <cellStyle name="_WO-TITAN-562" xfId="680"/>
    <cellStyle name="_WO-TITAN-563" xfId="681"/>
    <cellStyle name="_WO-TOTEM-153" xfId="682"/>
    <cellStyle name="_WO-TOTEM-531" xfId="683"/>
    <cellStyle name="_WO-TOTEM-533" xfId="684"/>
    <cellStyle name="_YTD CARBON CONSUMPTION" xfId="685"/>
    <cellStyle name="´Èv¾ŸŠ?j¼t“_x0018__x0004_¦?UÁ¨¤N@s?_x000c_A05307" xfId="686"/>
    <cellStyle name="´Èv¾ŸŠ?j¼t“_x0018__x0004_¦?UÁ¨¤N@s?_x000c_A05307      " xfId="687"/>
    <cellStyle name="´Èv¾ŸŠ?j¼t“_x0018__x0004_¦?UÁ¨¤N@s?_x000c_A05307       2" xfId="688"/>
    <cellStyle name="´Èv¾ŸŠ?j¼t“_x0018__x0004_¦?UÁ¨¤N@s?_x000c_A05307       3" xfId="689"/>
    <cellStyle name="´Èv¾ŸŠ?j¼t“_x0018__x0004_¦?UÁ¨¤N@s?_x000c_A05307_1458 JOSHUA HOUSTON 6174" xfId="690"/>
    <cellStyle name="£ BP" xfId="691"/>
    <cellStyle name="¥ JY" xfId="692"/>
    <cellStyle name="=C:\WINNT\SYSTEM32\COMMAND.COM" xfId="693"/>
    <cellStyle name="=C:\WINNT\SYSTEM32\COMMAND.COM 2" xfId="694"/>
    <cellStyle name="=C:\WINNT\SYSTEM32\COMMAND.COM 3" xfId="695"/>
    <cellStyle name="=C:\WINNT\SYSTEM32\COMMAND.COM 4" xfId="696"/>
    <cellStyle name="=C:\WINNT\SYSTEM32\COMMAND.COM_9000C Annexure  1 to 13 &amp; Annexure 1" xfId="697"/>
    <cellStyle name="•W€_G7ATD" xfId="698"/>
    <cellStyle name="•W_Electrical" xfId="699"/>
    <cellStyle name="0,0_x000d__x000a_NA_x000d__x000a_" xfId="700"/>
    <cellStyle name="03_Table Notes" xfId="701"/>
    <cellStyle name="04_Table text" xfId="702"/>
    <cellStyle name="0IsBlank" xfId="703"/>
    <cellStyle name="10Q" xfId="704"/>
    <cellStyle name="20% - Accent1 2" xfId="705"/>
    <cellStyle name="20% - Accent1 2 2" xfId="706"/>
    <cellStyle name="20% - Accent1 2 3" xfId="707"/>
    <cellStyle name="20% - Accent1 3" xfId="708"/>
    <cellStyle name="20% - Accent1 3 2" xfId="709"/>
    <cellStyle name="20% - Accent1 4" xfId="710"/>
    <cellStyle name="20% - Accent1 4 2" xfId="711"/>
    <cellStyle name="20% - Accent1 5" xfId="712"/>
    <cellStyle name="20% - Accent1 5 2" xfId="713"/>
    <cellStyle name="20% - Accent1 6" xfId="714"/>
    <cellStyle name="20% - Accent1 6 2" xfId="715"/>
    <cellStyle name="20% - Accent1 7" xfId="716"/>
    <cellStyle name="20% - Accent1 7 2" xfId="717"/>
    <cellStyle name="20% - Accent1 8" xfId="718"/>
    <cellStyle name="20% - Accent1 8 2" xfId="719"/>
    <cellStyle name="20% - Accent1 9" xfId="720"/>
    <cellStyle name="20% - Accent2 2" xfId="721"/>
    <cellStyle name="20% - Accent2 2 2" xfId="722"/>
    <cellStyle name="20% - Accent2 2 3" xfId="723"/>
    <cellStyle name="20% - Accent2 3" xfId="724"/>
    <cellStyle name="20% - Accent2 3 2" xfId="725"/>
    <cellStyle name="20% - Accent2 4" xfId="726"/>
    <cellStyle name="20% - Accent2 4 2" xfId="727"/>
    <cellStyle name="20% - Accent2 5" xfId="728"/>
    <cellStyle name="20% - Accent2 5 2" xfId="729"/>
    <cellStyle name="20% - Accent2 6" xfId="730"/>
    <cellStyle name="20% - Accent2 6 2" xfId="731"/>
    <cellStyle name="20% - Accent2 7" xfId="732"/>
    <cellStyle name="20% - Accent2 7 2" xfId="733"/>
    <cellStyle name="20% - Accent2 8" xfId="734"/>
    <cellStyle name="20% - Accent2 8 2" xfId="735"/>
    <cellStyle name="20% - Accent2 9" xfId="736"/>
    <cellStyle name="20% - Accent3 2" xfId="737"/>
    <cellStyle name="20% - Accent3 2 2" xfId="738"/>
    <cellStyle name="20% - Accent3 2 3" xfId="739"/>
    <cellStyle name="20% - Accent3 3" xfId="740"/>
    <cellStyle name="20% - Accent3 3 2" xfId="741"/>
    <cellStyle name="20% - Accent3 4" xfId="742"/>
    <cellStyle name="20% - Accent3 4 2" xfId="743"/>
    <cellStyle name="20% - Accent3 5" xfId="744"/>
    <cellStyle name="20% - Accent3 5 2" xfId="745"/>
    <cellStyle name="20% - Accent3 6" xfId="746"/>
    <cellStyle name="20% - Accent3 6 2" xfId="747"/>
    <cellStyle name="20% - Accent3 7" xfId="748"/>
    <cellStyle name="20% - Accent3 7 2" xfId="749"/>
    <cellStyle name="20% - Accent3 8" xfId="750"/>
    <cellStyle name="20% - Accent3 8 2" xfId="751"/>
    <cellStyle name="20% - Accent3 9" xfId="752"/>
    <cellStyle name="20% - Accent4 2" xfId="753"/>
    <cellStyle name="20% - Accent4 2 2" xfId="754"/>
    <cellStyle name="20% - Accent4 2 3" xfId="755"/>
    <cellStyle name="20% - Accent4 3" xfId="756"/>
    <cellStyle name="20% - Accent4 3 2" xfId="757"/>
    <cellStyle name="20% - Accent4 4" xfId="758"/>
    <cellStyle name="20% - Accent4 4 2" xfId="759"/>
    <cellStyle name="20% - Accent4 5" xfId="760"/>
    <cellStyle name="20% - Accent4 5 2" xfId="761"/>
    <cellStyle name="20% - Accent4 6" xfId="762"/>
    <cellStyle name="20% - Accent4 6 2" xfId="763"/>
    <cellStyle name="20% - Accent4 7" xfId="764"/>
    <cellStyle name="20% - Accent4 7 2" xfId="765"/>
    <cellStyle name="20% - Accent4 8" xfId="766"/>
    <cellStyle name="20% - Accent4 8 2" xfId="767"/>
    <cellStyle name="20% - Accent4 9" xfId="768"/>
    <cellStyle name="20% - Accent5 2" xfId="769"/>
    <cellStyle name="20% - Accent5 2 2" xfId="770"/>
    <cellStyle name="20% - Accent5 2 3" xfId="771"/>
    <cellStyle name="20% - Accent5 3" xfId="772"/>
    <cellStyle name="20% - Accent5 3 2" xfId="773"/>
    <cellStyle name="20% - Accent5 4" xfId="774"/>
    <cellStyle name="20% - Accent5 4 2" xfId="775"/>
    <cellStyle name="20% - Accent5 5" xfId="776"/>
    <cellStyle name="20% - Accent5 5 2" xfId="777"/>
    <cellStyle name="20% - Accent5 6" xfId="778"/>
    <cellStyle name="20% - Accent5 6 2" xfId="779"/>
    <cellStyle name="20% - Accent5 7" xfId="780"/>
    <cellStyle name="20% - Accent5 7 2" xfId="781"/>
    <cellStyle name="20% - Accent5 8" xfId="782"/>
    <cellStyle name="20% - Accent5 8 2" xfId="783"/>
    <cellStyle name="20% - Accent5 9" xfId="784"/>
    <cellStyle name="20% - Accent6 2" xfId="785"/>
    <cellStyle name="20% - Accent6 2 2" xfId="786"/>
    <cellStyle name="20% - Accent6 2 3" xfId="787"/>
    <cellStyle name="20% - Accent6 3" xfId="788"/>
    <cellStyle name="20% - Accent6 3 2" xfId="789"/>
    <cellStyle name="20% - Accent6 4" xfId="790"/>
    <cellStyle name="20% - Accent6 4 2" xfId="791"/>
    <cellStyle name="20% - Accent6 5" xfId="792"/>
    <cellStyle name="20% - Accent6 5 2" xfId="793"/>
    <cellStyle name="20% - Accent6 6" xfId="794"/>
    <cellStyle name="20% - Accent6 6 2" xfId="795"/>
    <cellStyle name="20% - Accent6 7" xfId="796"/>
    <cellStyle name="20% - Accent6 7 2" xfId="797"/>
    <cellStyle name="20% - Accent6 8" xfId="798"/>
    <cellStyle name="20% - Accent6 8 2" xfId="799"/>
    <cellStyle name="20% - Accent6 9" xfId="800"/>
    <cellStyle name="20% - 强调文字颜色 1" xfId="801"/>
    <cellStyle name="20% - 强调文字颜色 1 2" xfId="802"/>
    <cellStyle name="20% - 强调文字颜色 1_Report-statem-April-June-14" xfId="803"/>
    <cellStyle name="20% - 强调文字颜色 2" xfId="804"/>
    <cellStyle name="20% - 强调文字颜色 2 2" xfId="805"/>
    <cellStyle name="20% - 强调文字颜色 2_Report-statem-April-June-14" xfId="806"/>
    <cellStyle name="20% - 强调文字颜色 3" xfId="807"/>
    <cellStyle name="20% - 强调文字颜色 3 2" xfId="808"/>
    <cellStyle name="20% - 强调文字颜色 3_Report-statem-April-June-14" xfId="809"/>
    <cellStyle name="20% - 强调文字颜色 4" xfId="810"/>
    <cellStyle name="20% - 强调文字颜色 4 2" xfId="811"/>
    <cellStyle name="20% - 强调文字颜色 4_Report-statem-April-June-14" xfId="812"/>
    <cellStyle name="20% - 强调文字颜色 5" xfId="813"/>
    <cellStyle name="20% - 强调文字颜色 5 2" xfId="814"/>
    <cellStyle name="20% - 强调文字颜色 5_Report-statem-April-June-14" xfId="815"/>
    <cellStyle name="20% - 强调文字颜色 6" xfId="816"/>
    <cellStyle name="20% - 强调文字颜色 6 2" xfId="817"/>
    <cellStyle name="20% - 强调文字颜色 6_Report-statem-April-June-14" xfId="818"/>
    <cellStyle name="40% - Accent1 2" xfId="819"/>
    <cellStyle name="40% - Accent1 2 2" xfId="820"/>
    <cellStyle name="40% - Accent1 2 3" xfId="821"/>
    <cellStyle name="40% - Accent1 3" xfId="822"/>
    <cellStyle name="40% - Accent1 3 2" xfId="823"/>
    <cellStyle name="40% - Accent1 4" xfId="824"/>
    <cellStyle name="40% - Accent1 4 2" xfId="825"/>
    <cellStyle name="40% - Accent1 5" xfId="826"/>
    <cellStyle name="40% - Accent1 5 2" xfId="827"/>
    <cellStyle name="40% - Accent1 6" xfId="828"/>
    <cellStyle name="40% - Accent1 6 2" xfId="829"/>
    <cellStyle name="40% - Accent1 7" xfId="830"/>
    <cellStyle name="40% - Accent1 7 2" xfId="831"/>
    <cellStyle name="40% - Accent1 8" xfId="832"/>
    <cellStyle name="40% - Accent1 8 2" xfId="833"/>
    <cellStyle name="40% - Accent1 9" xfId="834"/>
    <cellStyle name="40% - Accent2 2" xfId="835"/>
    <cellStyle name="40% - Accent2 2 2" xfId="836"/>
    <cellStyle name="40% - Accent2 2 3" xfId="837"/>
    <cellStyle name="40% - Accent2 3" xfId="838"/>
    <cellStyle name="40% - Accent2 3 2" xfId="839"/>
    <cellStyle name="40% - Accent2 4" xfId="840"/>
    <cellStyle name="40% - Accent2 4 2" xfId="841"/>
    <cellStyle name="40% - Accent2 5" xfId="842"/>
    <cellStyle name="40% - Accent2 5 2" xfId="843"/>
    <cellStyle name="40% - Accent2 6" xfId="844"/>
    <cellStyle name="40% - Accent2 6 2" xfId="845"/>
    <cellStyle name="40% - Accent2 7" xfId="846"/>
    <cellStyle name="40% - Accent2 7 2" xfId="847"/>
    <cellStyle name="40% - Accent2 8" xfId="848"/>
    <cellStyle name="40% - Accent2 8 2" xfId="849"/>
    <cellStyle name="40% - Accent2 9" xfId="850"/>
    <cellStyle name="40% - Accent3 2" xfId="851"/>
    <cellStyle name="40% - Accent3 2 2" xfId="852"/>
    <cellStyle name="40% - Accent3 2 3" xfId="853"/>
    <cellStyle name="40% - Accent3 3" xfId="854"/>
    <cellStyle name="40% - Accent3 3 2" xfId="855"/>
    <cellStyle name="40% - Accent3 4" xfId="856"/>
    <cellStyle name="40% - Accent3 4 2" xfId="857"/>
    <cellStyle name="40% - Accent3 5" xfId="858"/>
    <cellStyle name="40% - Accent3 5 2" xfId="859"/>
    <cellStyle name="40% - Accent3 6" xfId="860"/>
    <cellStyle name="40% - Accent3 6 2" xfId="861"/>
    <cellStyle name="40% - Accent3 7" xfId="862"/>
    <cellStyle name="40% - Accent3 7 2" xfId="863"/>
    <cellStyle name="40% - Accent3 8" xfId="864"/>
    <cellStyle name="40% - Accent3 8 2" xfId="865"/>
    <cellStyle name="40% - Accent3 9" xfId="866"/>
    <cellStyle name="40% - Accent4 2" xfId="867"/>
    <cellStyle name="40% - Accent4 2 2" xfId="868"/>
    <cellStyle name="40% - Accent4 2 3" xfId="869"/>
    <cellStyle name="40% - Accent4 3" xfId="870"/>
    <cellStyle name="40% - Accent4 3 2" xfId="871"/>
    <cellStyle name="40% - Accent4 4" xfId="872"/>
    <cellStyle name="40% - Accent4 4 2" xfId="873"/>
    <cellStyle name="40% - Accent4 5" xfId="874"/>
    <cellStyle name="40% - Accent4 5 2" xfId="875"/>
    <cellStyle name="40% - Accent4 6" xfId="876"/>
    <cellStyle name="40% - Accent4 6 2" xfId="877"/>
    <cellStyle name="40% - Accent4 7" xfId="878"/>
    <cellStyle name="40% - Accent4 7 2" xfId="879"/>
    <cellStyle name="40% - Accent4 8" xfId="880"/>
    <cellStyle name="40% - Accent4 8 2" xfId="881"/>
    <cellStyle name="40% - Accent4 9" xfId="882"/>
    <cellStyle name="40% - Accent5 2" xfId="883"/>
    <cellStyle name="40% - Accent5 2 2" xfId="884"/>
    <cellStyle name="40% - Accent5 2 3" xfId="885"/>
    <cellStyle name="40% - Accent5 3" xfId="886"/>
    <cellStyle name="40% - Accent5 3 2" xfId="887"/>
    <cellStyle name="40% - Accent5 4" xfId="888"/>
    <cellStyle name="40% - Accent5 4 2" xfId="889"/>
    <cellStyle name="40% - Accent5 5" xfId="890"/>
    <cellStyle name="40% - Accent5 5 2" xfId="891"/>
    <cellStyle name="40% - Accent5 6" xfId="892"/>
    <cellStyle name="40% - Accent5 6 2" xfId="893"/>
    <cellStyle name="40% - Accent5 7" xfId="894"/>
    <cellStyle name="40% - Accent5 7 2" xfId="895"/>
    <cellStyle name="40% - Accent5 8" xfId="896"/>
    <cellStyle name="40% - Accent5 8 2" xfId="897"/>
    <cellStyle name="40% - Accent5 9" xfId="898"/>
    <cellStyle name="40% - Accent6 2" xfId="899"/>
    <cellStyle name="40% - Accent6 2 2" xfId="900"/>
    <cellStyle name="40% - Accent6 2 3" xfId="901"/>
    <cellStyle name="40% - Accent6 2 4" xfId="902"/>
    <cellStyle name="40% - Accent6 3" xfId="903"/>
    <cellStyle name="40% - Accent6 3 2" xfId="904"/>
    <cellStyle name="40% - Accent6 4" xfId="905"/>
    <cellStyle name="40% - Accent6 4 2" xfId="906"/>
    <cellStyle name="40% - Accent6 5" xfId="907"/>
    <cellStyle name="40% - Accent6 5 2" xfId="908"/>
    <cellStyle name="40% - Accent6 6" xfId="909"/>
    <cellStyle name="40% - Accent6 6 2" xfId="910"/>
    <cellStyle name="40% - Accent6 7" xfId="911"/>
    <cellStyle name="40% - Accent6 7 2" xfId="912"/>
    <cellStyle name="40% - Accent6 8" xfId="913"/>
    <cellStyle name="40% - Accent6 8 2" xfId="914"/>
    <cellStyle name="40% - Accent6 9" xfId="915"/>
    <cellStyle name="40% - 强调文字颜色 1" xfId="916"/>
    <cellStyle name="40% - 强调文字颜色 1 2" xfId="917"/>
    <cellStyle name="40% - 强调文字颜色 1_Report-statem-April-June-14" xfId="918"/>
    <cellStyle name="40% - 强调文字颜色 2" xfId="919"/>
    <cellStyle name="40% - 强调文字颜色 2 2" xfId="920"/>
    <cellStyle name="40% - 强调文字颜色 2_Report-statem-April-June-14" xfId="921"/>
    <cellStyle name="40% - 强调文字颜色 3" xfId="922"/>
    <cellStyle name="40% - 强调文字颜色 3 2" xfId="923"/>
    <cellStyle name="40% - 强调文字颜色 3_Report-statem-April-June-14" xfId="924"/>
    <cellStyle name="40% - 强调文字颜色 4" xfId="925"/>
    <cellStyle name="40% - 强调文字颜色 4 2" xfId="926"/>
    <cellStyle name="40% - 强调文字颜色 4_Report-statem-April-June-14" xfId="927"/>
    <cellStyle name="40% - 强调文字颜色 5" xfId="928"/>
    <cellStyle name="40% - 强调文字颜色 5 2" xfId="929"/>
    <cellStyle name="40% - 强调文字颜色 5_Report-statem-April-June-14" xfId="930"/>
    <cellStyle name="40% - 强调文字颜色 6" xfId="931"/>
    <cellStyle name="40% - 强调文字颜色 6 2" xfId="932"/>
    <cellStyle name="40% - 强调文字颜色 6_Report-statem-April-June-14" xfId="933"/>
    <cellStyle name="6-0" xfId="934"/>
    <cellStyle name="60% - Accent1 2" xfId="935"/>
    <cellStyle name="60% - Accent1 2 2" xfId="936"/>
    <cellStyle name="60% - Accent1 3" xfId="937"/>
    <cellStyle name="60% - Accent1 4" xfId="938"/>
    <cellStyle name="60% - Accent1 5" xfId="939"/>
    <cellStyle name="60% - Accent1 6" xfId="940"/>
    <cellStyle name="60% - Accent1 7" xfId="941"/>
    <cellStyle name="60% - Accent1 8" xfId="942"/>
    <cellStyle name="60% - Accent1 9" xfId="943"/>
    <cellStyle name="60% - Accent2 2" xfId="944"/>
    <cellStyle name="60% - Accent2 2 2" xfId="945"/>
    <cellStyle name="60% - Accent2 3" xfId="946"/>
    <cellStyle name="60% - Accent2 4" xfId="947"/>
    <cellStyle name="60% - Accent2 5" xfId="948"/>
    <cellStyle name="60% - Accent2 6" xfId="949"/>
    <cellStyle name="60% - Accent2 7" xfId="950"/>
    <cellStyle name="60% - Accent2 8" xfId="951"/>
    <cellStyle name="60% - Accent2 9" xfId="952"/>
    <cellStyle name="60% - Accent3 2" xfId="953"/>
    <cellStyle name="60% - Accent3 2 2" xfId="954"/>
    <cellStyle name="60% - Accent3 3" xfId="955"/>
    <cellStyle name="60% - Accent3 4" xfId="956"/>
    <cellStyle name="60% - Accent3 5" xfId="957"/>
    <cellStyle name="60% - Accent3 6" xfId="958"/>
    <cellStyle name="60% - Accent3 7" xfId="959"/>
    <cellStyle name="60% - Accent3 8" xfId="960"/>
    <cellStyle name="60% - Accent3 9" xfId="961"/>
    <cellStyle name="60% - Accent4 2" xfId="962"/>
    <cellStyle name="60% - Accent4 2 2" xfId="963"/>
    <cellStyle name="60% - Accent4 3" xfId="964"/>
    <cellStyle name="60% - Accent4 4" xfId="965"/>
    <cellStyle name="60% - Accent4 5" xfId="966"/>
    <cellStyle name="60% - Accent4 6" xfId="967"/>
    <cellStyle name="60% - Accent4 7" xfId="968"/>
    <cellStyle name="60% - Accent4 8" xfId="969"/>
    <cellStyle name="60% - Accent4 9" xfId="970"/>
    <cellStyle name="60% - Accent5 2" xfId="971"/>
    <cellStyle name="60% - Accent5 2 2" xfId="972"/>
    <cellStyle name="60% - Accent5 3" xfId="973"/>
    <cellStyle name="60% - Accent5 4" xfId="974"/>
    <cellStyle name="60% - Accent5 5" xfId="975"/>
    <cellStyle name="60% - Accent5 6" xfId="976"/>
    <cellStyle name="60% - Accent5 7" xfId="977"/>
    <cellStyle name="60% - Accent5 8" xfId="978"/>
    <cellStyle name="60% - Accent5 9" xfId="979"/>
    <cellStyle name="60% - Accent6 2" xfId="980"/>
    <cellStyle name="60% - Accent6 2 2" xfId="981"/>
    <cellStyle name="60% - Accent6 3" xfId="982"/>
    <cellStyle name="60% - Accent6 4" xfId="983"/>
    <cellStyle name="60% - Accent6 5" xfId="984"/>
    <cellStyle name="60% - Accent6 6" xfId="985"/>
    <cellStyle name="60% - Accent6 7" xfId="986"/>
    <cellStyle name="60% - Accent6 8" xfId="987"/>
    <cellStyle name="60% - Accent6 9" xfId="988"/>
    <cellStyle name="60% - 强调文字颜色 1" xfId="989"/>
    <cellStyle name="60% - 强调文字颜色 1 2" xfId="990"/>
    <cellStyle name="60% - 强调文字颜色 1_Report-statem-April-June-14" xfId="991"/>
    <cellStyle name="60% - 强调文字颜色 2" xfId="992"/>
    <cellStyle name="60% - 强调文字颜色 2 2" xfId="993"/>
    <cellStyle name="60% - 强调文字颜色 2_Report-statem-April-June-14" xfId="994"/>
    <cellStyle name="60% - 强调文字颜色 3" xfId="995"/>
    <cellStyle name="60% - 强调文字颜色 3 2" xfId="996"/>
    <cellStyle name="60% - 强调文字颜色 3_Report-statem-April-June-14" xfId="997"/>
    <cellStyle name="60% - 强调文字颜色 4" xfId="998"/>
    <cellStyle name="60% - 强调文字颜色 4 2" xfId="999"/>
    <cellStyle name="60% - 强调文字颜色 4_Report-statem-April-June-14" xfId="1000"/>
    <cellStyle name="60% - 强调文字颜色 5" xfId="1001"/>
    <cellStyle name="60% - 强调文字颜色 5 2" xfId="1002"/>
    <cellStyle name="60% - 强调文字颜色 5_Report-statem-April-June-14" xfId="1003"/>
    <cellStyle name="60% - 强调文字颜色 6" xfId="1004"/>
    <cellStyle name="60% - 强调文字颜色 6 2" xfId="1005"/>
    <cellStyle name="60% - 强调文字颜色 6_Report-statem-April-June-14" xfId="1006"/>
    <cellStyle name="75" xfId="1007"/>
    <cellStyle name="A(0)" xfId="1008"/>
    <cellStyle name="A(R 0)" xfId="1009"/>
    <cellStyle name="Accent1 - 20%" xfId="1010"/>
    <cellStyle name="Accent1 - 20% 2" xfId="1011"/>
    <cellStyle name="Accent1 - 40%" xfId="1012"/>
    <cellStyle name="Accent1 - 40% 2" xfId="1013"/>
    <cellStyle name="Accent1 - 60%" xfId="1014"/>
    <cellStyle name="Accent1 10" xfId="1015"/>
    <cellStyle name="Accent1 11" xfId="1016"/>
    <cellStyle name="Accent1 12" xfId="1017"/>
    <cellStyle name="Accent1 13" xfId="1018"/>
    <cellStyle name="Accent1 2" xfId="1019"/>
    <cellStyle name="Accent1 2 2" xfId="1020"/>
    <cellStyle name="Accent1 3" xfId="1021"/>
    <cellStyle name="Accent1 4" xfId="1022"/>
    <cellStyle name="Accent1 5" xfId="1023"/>
    <cellStyle name="Accent1 6" xfId="1024"/>
    <cellStyle name="Accent1 7" xfId="1025"/>
    <cellStyle name="Accent1 8" xfId="1026"/>
    <cellStyle name="Accent1 9" xfId="1027"/>
    <cellStyle name="Accent2 - 20%" xfId="1028"/>
    <cellStyle name="Accent2 - 20% 2" xfId="1029"/>
    <cellStyle name="Accent2 - 40%" xfId="1030"/>
    <cellStyle name="Accent2 - 40% 2" xfId="1031"/>
    <cellStyle name="Accent2 - 60%" xfId="1032"/>
    <cellStyle name="Accent2 10" xfId="1033"/>
    <cellStyle name="Accent2 11" xfId="1034"/>
    <cellStyle name="Accent2 12" xfId="1035"/>
    <cellStyle name="Accent2 13" xfId="1036"/>
    <cellStyle name="Accent2 14" xfId="12"/>
    <cellStyle name="Accent2 2" xfId="1037"/>
    <cellStyle name="Accent2 2 2" xfId="1038"/>
    <cellStyle name="Accent2 3" xfId="1039"/>
    <cellStyle name="Accent2 4" xfId="1040"/>
    <cellStyle name="Accent2 5" xfId="1041"/>
    <cellStyle name="Accent2 6" xfId="1042"/>
    <cellStyle name="Accent2 7" xfId="1043"/>
    <cellStyle name="Accent2 8" xfId="1044"/>
    <cellStyle name="Accent2 9" xfId="1045"/>
    <cellStyle name="Accent3 - 20%" xfId="1046"/>
    <cellStyle name="Accent3 - 20% 2" xfId="1047"/>
    <cellStyle name="Accent3 - 40%" xfId="1048"/>
    <cellStyle name="Accent3 - 40% 2" xfId="1049"/>
    <cellStyle name="Accent3 - 60%" xfId="1050"/>
    <cellStyle name="Accent3 10" xfId="1051"/>
    <cellStyle name="Accent3 11" xfId="1052"/>
    <cellStyle name="Accent3 12" xfId="1053"/>
    <cellStyle name="Accent3 13" xfId="1054"/>
    <cellStyle name="Accent3 2" xfId="1055"/>
    <cellStyle name="Accent3 2 2" xfId="1056"/>
    <cellStyle name="Accent3 3" xfId="1057"/>
    <cellStyle name="Accent3 4" xfId="1058"/>
    <cellStyle name="Accent3 5" xfId="1059"/>
    <cellStyle name="Accent3 6" xfId="1060"/>
    <cellStyle name="Accent3 7" xfId="1061"/>
    <cellStyle name="Accent3 8" xfId="1062"/>
    <cellStyle name="Accent3 9" xfId="1063"/>
    <cellStyle name="Accent4 - 20%" xfId="1064"/>
    <cellStyle name="Accent4 - 20% 2" xfId="1065"/>
    <cellStyle name="Accent4 - 40%" xfId="1066"/>
    <cellStyle name="Accent4 - 40% 2" xfId="1067"/>
    <cellStyle name="Accent4 - 60%" xfId="1068"/>
    <cellStyle name="Accent4 10" xfId="1069"/>
    <cellStyle name="Accent4 11" xfId="1070"/>
    <cellStyle name="Accent4 12" xfId="1071"/>
    <cellStyle name="Accent4 13" xfId="1072"/>
    <cellStyle name="Accent4 2" xfId="1073"/>
    <cellStyle name="Accent4 2 2" xfId="1074"/>
    <cellStyle name="Accent4 3" xfId="1075"/>
    <cellStyle name="Accent4 4" xfId="1076"/>
    <cellStyle name="Accent4 5" xfId="1077"/>
    <cellStyle name="Accent4 6" xfId="1078"/>
    <cellStyle name="Accent4 7" xfId="1079"/>
    <cellStyle name="Accent4 8" xfId="1080"/>
    <cellStyle name="Accent4 9" xfId="1081"/>
    <cellStyle name="Accent5 - 20%" xfId="1082"/>
    <cellStyle name="Accent5 - 20% 2" xfId="1083"/>
    <cellStyle name="Accent5 - 40%" xfId="1084"/>
    <cellStyle name="Accent5 - 40% 2" xfId="1085"/>
    <cellStyle name="Accent5 - 60%" xfId="1086"/>
    <cellStyle name="Accent5 10" xfId="1087"/>
    <cellStyle name="Accent5 11" xfId="1088"/>
    <cellStyle name="Accent5 12" xfId="1089"/>
    <cellStyle name="Accent5 13" xfId="1090"/>
    <cellStyle name="Accent5 2" xfId="1091"/>
    <cellStyle name="Accent5 2 2" xfId="1092"/>
    <cellStyle name="Accent5 3" xfId="1093"/>
    <cellStyle name="Accent5 4" xfId="1094"/>
    <cellStyle name="Accent5 5" xfId="1095"/>
    <cellStyle name="Accent5 6" xfId="1096"/>
    <cellStyle name="Accent5 7" xfId="1097"/>
    <cellStyle name="Accent5 8" xfId="1098"/>
    <cellStyle name="Accent5 9" xfId="1099"/>
    <cellStyle name="Accent6 - 20%" xfId="1100"/>
    <cellStyle name="Accent6 - 20% 2" xfId="1101"/>
    <cellStyle name="Accent6 - 40%" xfId="1102"/>
    <cellStyle name="Accent6 - 40% 2" xfId="1103"/>
    <cellStyle name="Accent6 - 60%" xfId="1104"/>
    <cellStyle name="Accent6 10" xfId="1105"/>
    <cellStyle name="Accent6 11" xfId="1106"/>
    <cellStyle name="Accent6 12" xfId="1107"/>
    <cellStyle name="Accent6 13" xfId="1108"/>
    <cellStyle name="Accent6 2" xfId="1109"/>
    <cellStyle name="Accent6 2 2" xfId="1110"/>
    <cellStyle name="Accent6 3" xfId="1111"/>
    <cellStyle name="Accent6 4" xfId="1112"/>
    <cellStyle name="Accent6 5" xfId="1113"/>
    <cellStyle name="Accent6 6" xfId="1114"/>
    <cellStyle name="Accent6 7" xfId="1115"/>
    <cellStyle name="Accent6 8" xfId="1116"/>
    <cellStyle name="Accent6 9" xfId="1117"/>
    <cellStyle name="AcNote" xfId="1118"/>
    <cellStyle name="Acquisition" xfId="1119"/>
    <cellStyle name="ÅëÈ­ [0]_±âÅ¸" xfId="1120"/>
    <cellStyle name="AeE­ [0]_INQUIRY ¿μ¾÷AßAø " xfId="1121"/>
    <cellStyle name="ÅëÈ­_±âÅ¸" xfId="1122"/>
    <cellStyle name="AeE­_INQUIRY ¿μ¾÷AßAø " xfId="1123"/>
    <cellStyle name="args.style" xfId="1124"/>
    <cellStyle name="arial" xfId="1125"/>
    <cellStyle name="AS" xfId="1126"/>
    <cellStyle name="ÄÞ¸¶ [0]_±âÅ¸" xfId="1127"/>
    <cellStyle name="AÞ¸¶ [0]_INQUIRY ¿?¾÷AßAø " xfId="1128"/>
    <cellStyle name="ÄÞ¸¶_±âÅ¸" xfId="1129"/>
    <cellStyle name="AÞ¸¶_INQUIRY ¿?¾÷AßAø " xfId="1130"/>
    <cellStyle name="background" xfId="1131"/>
    <cellStyle name="Bad 2" xfId="1132"/>
    <cellStyle name="Bad 2 2" xfId="1133"/>
    <cellStyle name="Bad 3" xfId="1134"/>
    <cellStyle name="Bad 4" xfId="1135"/>
    <cellStyle name="Bad 5" xfId="1136"/>
    <cellStyle name="Bad 6" xfId="1137"/>
    <cellStyle name="Bad 7" xfId="1138"/>
    <cellStyle name="Bad 8" xfId="1139"/>
    <cellStyle name="Bad 9" xfId="1140"/>
    <cellStyle name="banner" xfId="1141"/>
    <cellStyle name="Basis points" xfId="1142"/>
    <cellStyle name="Bill No" xfId="1143"/>
    <cellStyle name="Bill Title" xfId="1144"/>
    <cellStyle name="Black" xfId="1145"/>
    <cellStyle name="BlackStrike" xfId="1146"/>
    <cellStyle name="BlackText" xfId="1147"/>
    <cellStyle name="Blank" xfId="1148"/>
    <cellStyle name="Blue" xfId="1149"/>
    <cellStyle name="Body" xfId="1150"/>
    <cellStyle name="Bold/Border" xfId="1151"/>
    <cellStyle name="BoldText" xfId="1152"/>
    <cellStyle name="borde thin" xfId="1153"/>
    <cellStyle name="Border" xfId="1154"/>
    <cellStyle name="Border Heavy" xfId="1155"/>
    <cellStyle name="Border Thin" xfId="1156"/>
    <cellStyle name="border think" xfId="1157"/>
    <cellStyle name="border tihn" xfId="1158"/>
    <cellStyle name="bordert thin" xfId="1159"/>
    <cellStyle name="bp--" xfId="1160"/>
    <cellStyle name="BritPound" xfId="1161"/>
    <cellStyle name="Bullet" xfId="1162"/>
    <cellStyle name="Bulleted List - Style 1" xfId="1163"/>
    <cellStyle name="C?AØ_¿?¾÷CoE² " xfId="1164"/>
    <cellStyle name="c_HardInc " xfId="1165"/>
    <cellStyle name="Ç¥ÁØ_¿¬°£´©°è¿¹»ó" xfId="1166"/>
    <cellStyle name="C￥AØ_¿μ¾÷CoE² " xfId="1167"/>
    <cellStyle name="Ç¥ÁØ_7°èÈ¹ " xfId="1168"/>
    <cellStyle name="calc" xfId="1169"/>
    <cellStyle name="Calc Currency (0)" xfId="1170"/>
    <cellStyle name="Calc Currency (0) 2" xfId="1171"/>
    <cellStyle name="Calc Currency (2)" xfId="1172"/>
    <cellStyle name="Calc Percent (0)" xfId="1173"/>
    <cellStyle name="Calc Percent (1)" xfId="1174"/>
    <cellStyle name="Calc Percent (2)" xfId="1175"/>
    <cellStyle name="Calc Units (0)" xfId="1176"/>
    <cellStyle name="Calc Units (1)" xfId="1177"/>
    <cellStyle name="Calc Units (2)" xfId="1178"/>
    <cellStyle name="calculated" xfId="1179"/>
    <cellStyle name="Calculation 2" xfId="1180"/>
    <cellStyle name="Calculation 2 2" xfId="1181"/>
    <cellStyle name="Calculation 3" xfId="1182"/>
    <cellStyle name="Calculation 3 2" xfId="1183"/>
    <cellStyle name="Calculation 4" xfId="1184"/>
    <cellStyle name="Calculation 4 2" xfId="1185"/>
    <cellStyle name="Calculation 5" xfId="1186"/>
    <cellStyle name="Calculation 6" xfId="1187"/>
    <cellStyle name="Calculation 7" xfId="1188"/>
    <cellStyle name="Calculation 8" xfId="1189"/>
    <cellStyle name="Calculation 9" xfId="1190"/>
    <cellStyle name="category" xfId="1191"/>
    <cellStyle name="center" xfId="1192"/>
    <cellStyle name="Check Cell 2" xfId="1193"/>
    <cellStyle name="Check Cell 2 2" xfId="1194"/>
    <cellStyle name="Check Cell 3" xfId="1195"/>
    <cellStyle name="Check Cell 4" xfId="1196"/>
    <cellStyle name="Check Cell 5" xfId="1197"/>
    <cellStyle name="Check Cell 6" xfId="1198"/>
    <cellStyle name="Check Cell 7" xfId="1199"/>
    <cellStyle name="Check Cell 8" xfId="1200"/>
    <cellStyle name="Check Cell 9" xfId="1201"/>
    <cellStyle name="Clear" xfId="1202"/>
    <cellStyle name="COL HEADINGS" xfId="1203"/>
    <cellStyle name="Column Heading" xfId="1204"/>
    <cellStyle name="Column Headings" xfId="1205"/>
    <cellStyle name="coma" xfId="1206"/>
    <cellStyle name="comm" xfId="1207"/>
    <cellStyle name="Comma" xfId="2619" builtinId="3"/>
    <cellStyle name="Comma  - Style1" xfId="1208"/>
    <cellStyle name="Comma  - Style1 2" xfId="1209"/>
    <cellStyle name="Comma  - Style1_Report-statem-April-June-14" xfId="1210"/>
    <cellStyle name="Comma  - Style2" xfId="1211"/>
    <cellStyle name="Comma  - Style2 2" xfId="1212"/>
    <cellStyle name="Comma  - Style2_Report-statem-April-June-14" xfId="1213"/>
    <cellStyle name="Comma  - Style3" xfId="1214"/>
    <cellStyle name="Comma  - Style3 2" xfId="1215"/>
    <cellStyle name="Comma  - Style3_Report-statem-April-June-14" xfId="1216"/>
    <cellStyle name="Comma  - Style4" xfId="1217"/>
    <cellStyle name="Comma  - Style4 2" xfId="1218"/>
    <cellStyle name="Comma  - Style4_Report-statem-April-June-14" xfId="1219"/>
    <cellStyle name="Comma  - Style5" xfId="1220"/>
    <cellStyle name="Comma  - Style5 2" xfId="1221"/>
    <cellStyle name="Comma  - Style5_Report-statem-April-June-14" xfId="1222"/>
    <cellStyle name="Comma  - Style6" xfId="1223"/>
    <cellStyle name="Comma  - Style6 2" xfId="1224"/>
    <cellStyle name="Comma  - Style6_Report-statem-April-June-14" xfId="1225"/>
    <cellStyle name="Comma  - Style7" xfId="1226"/>
    <cellStyle name="Comma  - Style7 2" xfId="1227"/>
    <cellStyle name="Comma  - Style7_Report-statem-April-June-14" xfId="1228"/>
    <cellStyle name="Comma  - Style8" xfId="1229"/>
    <cellStyle name="Comma  - Style8 2" xfId="1230"/>
    <cellStyle name="Comma  - Style8_Report-statem-April-June-14" xfId="1231"/>
    <cellStyle name="Comma [0] 10" xfId="1232"/>
    <cellStyle name="Comma [0] 2" xfId="1233"/>
    <cellStyle name="Comma [0] 2 2" xfId="1234"/>
    <cellStyle name="Comma [0] 2 2 2" xfId="1235"/>
    <cellStyle name="Comma [0] 2 3" xfId="1236"/>
    <cellStyle name="Comma [0] 2_Cost- BOQ- civil - SPGCL" xfId="1237"/>
    <cellStyle name="Comma [0] 3" xfId="1238"/>
    <cellStyle name="Comma [0] 3 2" xfId="1239"/>
    <cellStyle name="Comma [0] 3 2 2" xfId="1240"/>
    <cellStyle name="Comma [0] 3 3" xfId="1241"/>
    <cellStyle name="Comma [0] 4" xfId="1242"/>
    <cellStyle name="Comma [0] 4 2" xfId="1243"/>
    <cellStyle name="Comma [0] 5" xfId="1244"/>
    <cellStyle name="Comma [0] 5 2" xfId="1245"/>
    <cellStyle name="Comma [0] 6" xfId="1246"/>
    <cellStyle name="Comma [0] 7" xfId="1247"/>
    <cellStyle name="Comma [0] 8" xfId="1248"/>
    <cellStyle name="Comma [0] 9" xfId="1249"/>
    <cellStyle name="Comma [00]" xfId="1250"/>
    <cellStyle name="Comma [1]" xfId="1251"/>
    <cellStyle name="Comma [3]" xfId="1252"/>
    <cellStyle name="Comma 0" xfId="1253"/>
    <cellStyle name="Comma 0*" xfId="1254"/>
    <cellStyle name="Comma 0_Dealist" xfId="1255"/>
    <cellStyle name="Comma 10" xfId="22"/>
    <cellStyle name="Comma 10 10" xfId="23"/>
    <cellStyle name="Comma 10 2" xfId="1256"/>
    <cellStyle name="Comma 10 3" xfId="1257"/>
    <cellStyle name="Comma 10_Report-statem-April-June-14" xfId="1258"/>
    <cellStyle name="Comma 11" xfId="46"/>
    <cellStyle name="Comma 12" xfId="1259"/>
    <cellStyle name="Comma 12 2" xfId="1260"/>
    <cellStyle name="Comma 13" xfId="1261"/>
    <cellStyle name="Comma 13 2" xfId="1262"/>
    <cellStyle name="Comma 14" xfId="1263"/>
    <cellStyle name="Comma 14 2" xfId="1264"/>
    <cellStyle name="Comma 15" xfId="1265"/>
    <cellStyle name="Comma 15 2" xfId="1266"/>
    <cellStyle name="Comma 16" xfId="1267"/>
    <cellStyle name="Comma 16 2" xfId="1268"/>
    <cellStyle name="Comma 17" xfId="1269"/>
    <cellStyle name="Comma 17 2" xfId="1270"/>
    <cellStyle name="Comma 18" xfId="1271"/>
    <cellStyle name="Comma 18 2" xfId="1272"/>
    <cellStyle name="Comma 19" xfId="1273"/>
    <cellStyle name="Comma 19 2" xfId="1274"/>
    <cellStyle name="Comma 2" xfId="5"/>
    <cellStyle name="Comma 2 10" xfId="1275"/>
    <cellStyle name="Comma 2 11" xfId="1276"/>
    <cellStyle name="Comma 2 12" xfId="1277"/>
    <cellStyle name="Comma 2 13" xfId="1278"/>
    <cellStyle name="Comma 2 14" xfId="1279"/>
    <cellStyle name="Comma 2 15" xfId="1280"/>
    <cellStyle name="Comma 2 16" xfId="1281"/>
    <cellStyle name="Comma 2 17" xfId="1282"/>
    <cellStyle name="Comma 2 2" xfId="9"/>
    <cellStyle name="Comma 2 2 2" xfId="20"/>
    <cellStyle name="Comma 2 2 2 2" xfId="1283"/>
    <cellStyle name="Comma 2 2 3" xfId="1284"/>
    <cellStyle name="Comma 2 2 4" xfId="1285"/>
    <cellStyle name="Comma 2 2 5" xfId="1286"/>
    <cellStyle name="Comma 2 2 6" xfId="1287"/>
    <cellStyle name="Comma 2 2 7" xfId="1288"/>
    <cellStyle name="Comma 2 2 8" xfId="1289"/>
    <cellStyle name="Comma 2 2 9" xfId="1290"/>
    <cellStyle name="Comma 2 3" xfId="24"/>
    <cellStyle name="Comma 2 3 2" xfId="1291"/>
    <cellStyle name="Comma 2 3 3" xfId="1292"/>
    <cellStyle name="Comma 2 4" xfId="1293"/>
    <cellStyle name="Comma 2 4 2" xfId="1294"/>
    <cellStyle name="Comma 2 4_Report-statem-April-June-14" xfId="1295"/>
    <cellStyle name="Comma 2 5" xfId="1296"/>
    <cellStyle name="Comma 2 5 2" xfId="1297"/>
    <cellStyle name="Comma 2 6" xfId="1298"/>
    <cellStyle name="Comma 2 6 2" xfId="1299"/>
    <cellStyle name="Comma 2 7" xfId="1300"/>
    <cellStyle name="Comma 2 8" xfId="1301"/>
    <cellStyle name="Comma 2 9" xfId="1302"/>
    <cellStyle name="Comma 2*" xfId="1303"/>
    <cellStyle name="Comma 2_3MTPA" xfId="1304"/>
    <cellStyle name="Comma 20" xfId="1305"/>
    <cellStyle name="Comma 20 2" xfId="1306"/>
    <cellStyle name="Comma 21" xfId="1307"/>
    <cellStyle name="Comma 21 2" xfId="1308"/>
    <cellStyle name="Comma 22" xfId="1309"/>
    <cellStyle name="Comma 22 2" xfId="1310"/>
    <cellStyle name="Comma 23" xfId="1311"/>
    <cellStyle name="Comma 23 2" xfId="1312"/>
    <cellStyle name="Comma 24" xfId="1313"/>
    <cellStyle name="Comma 24 2" xfId="1314"/>
    <cellStyle name="Comma 25" xfId="1315"/>
    <cellStyle name="Comma 25 2" xfId="1316"/>
    <cellStyle name="Comma 26" xfId="1317"/>
    <cellStyle name="Comma 26 2" xfId="1318"/>
    <cellStyle name="Comma 27" xfId="1319"/>
    <cellStyle name="Comma 27 2" xfId="1320"/>
    <cellStyle name="Comma 28" xfId="1321"/>
    <cellStyle name="Comma 28 2" xfId="1322"/>
    <cellStyle name="Comma 29" xfId="1323"/>
    <cellStyle name="Comma 29 2" xfId="1324"/>
    <cellStyle name="Comma 3" xfId="4"/>
    <cellStyle name="Comma 3 2" xfId="25"/>
    <cellStyle name="Comma 3 2 2" xfId="1325"/>
    <cellStyle name="Comma 3 2 2 2" xfId="1326"/>
    <cellStyle name="Comma 3 2 2 2 2" xfId="1327"/>
    <cellStyle name="Comma 3 2 2 2 3" xfId="1328"/>
    <cellStyle name="Comma 3 2 3" xfId="48"/>
    <cellStyle name="Comma 3 2 4" xfId="1329"/>
    <cellStyle name="Comma 3 3" xfId="1330"/>
    <cellStyle name="Comma 3 3 2" xfId="1331"/>
    <cellStyle name="Comma 3 3 2 2" xfId="1332"/>
    <cellStyle name="Comma 3 3 3" xfId="1333"/>
    <cellStyle name="Comma 3 4" xfId="1334"/>
    <cellStyle name="Comma 3 4 2" xfId="1335"/>
    <cellStyle name="Comma 3 5" xfId="1336"/>
    <cellStyle name="Comma 3 6" xfId="1337"/>
    <cellStyle name="Comma 3 7" xfId="1338"/>
    <cellStyle name="Comma 3 8" xfId="1339"/>
    <cellStyle name="Comma 3*" xfId="1340"/>
    <cellStyle name="Comma 3_~8394069" xfId="1341"/>
    <cellStyle name="Comma 30" xfId="1342"/>
    <cellStyle name="Comma 30 2" xfId="1343"/>
    <cellStyle name="Comma 31" xfId="1344"/>
    <cellStyle name="Comma 31 2" xfId="1345"/>
    <cellStyle name="Comma 32" xfId="1346"/>
    <cellStyle name="Comma 32 2" xfId="1347"/>
    <cellStyle name="Comma 33" xfId="1348"/>
    <cellStyle name="Comma 33 2" xfId="1349"/>
    <cellStyle name="Comma 34" xfId="1350"/>
    <cellStyle name="Comma 34 2" xfId="1351"/>
    <cellStyle name="Comma 35" xfId="1352"/>
    <cellStyle name="Comma 35 2" xfId="1353"/>
    <cellStyle name="Comma 36" xfId="1354"/>
    <cellStyle name="Comma 36 2" xfId="1355"/>
    <cellStyle name="Comma 37" xfId="1356"/>
    <cellStyle name="Comma 37 2" xfId="1357"/>
    <cellStyle name="Comma 38" xfId="1358"/>
    <cellStyle name="Comma 38 2" xfId="1359"/>
    <cellStyle name="Comma 39" xfId="1360"/>
    <cellStyle name="Comma 39 2" xfId="1361"/>
    <cellStyle name="Comma 4" xfId="16"/>
    <cellStyle name="Comma 4 10" xfId="1362"/>
    <cellStyle name="Comma 4 11" xfId="1363"/>
    <cellStyle name="Comma 4 12" xfId="1364"/>
    <cellStyle name="Comma 4 2" xfId="1365"/>
    <cellStyle name="Comma 4 2 2" xfId="1366"/>
    <cellStyle name="Comma 4 2_Report-statem-April-June-14" xfId="1367"/>
    <cellStyle name="Comma 4 3" xfId="1368"/>
    <cellStyle name="Comma 4 3 2" xfId="1369"/>
    <cellStyle name="Comma 4 4" xfId="1370"/>
    <cellStyle name="Comma 4 5" xfId="1371"/>
    <cellStyle name="Comma 4 6" xfId="1372"/>
    <cellStyle name="Comma 4 7" xfId="1373"/>
    <cellStyle name="Comma 4 8" xfId="1374"/>
    <cellStyle name="Comma 4 9" xfId="1375"/>
    <cellStyle name="Comma 4_Cost- BOQ- civil - SPGCL" xfId="1376"/>
    <cellStyle name="Comma 40" xfId="1377"/>
    <cellStyle name="Comma 40 2" xfId="1378"/>
    <cellStyle name="Comma 41" xfId="1379"/>
    <cellStyle name="Comma 41 2" xfId="1380"/>
    <cellStyle name="Comma 42" xfId="1381"/>
    <cellStyle name="Comma 43" xfId="1382"/>
    <cellStyle name="Comma 44" xfId="1383"/>
    <cellStyle name="Comma 45" xfId="1384"/>
    <cellStyle name="Comma 46" xfId="1385"/>
    <cellStyle name="Comma 47" xfId="1386"/>
    <cellStyle name="Comma 48" xfId="1387"/>
    <cellStyle name="Comma 49" xfId="1388"/>
    <cellStyle name="Comma 5" xfId="26"/>
    <cellStyle name="Comma 5 10" xfId="1389"/>
    <cellStyle name="Comma 5 11" xfId="1390"/>
    <cellStyle name="Comma 5 2" xfId="1391"/>
    <cellStyle name="Comma 5 2 2" xfId="1392"/>
    <cellStyle name="Comma 5 3" xfId="1393"/>
    <cellStyle name="Comma 5 4" xfId="1394"/>
    <cellStyle name="Comma 5 5" xfId="1395"/>
    <cellStyle name="Comma 5 6" xfId="1396"/>
    <cellStyle name="Comma 5 7" xfId="1397"/>
    <cellStyle name="Comma 5 8" xfId="1398"/>
    <cellStyle name="Comma 5 9" xfId="1399"/>
    <cellStyle name="Comma 5_9000C Annexure  1 to 13 &amp; Annexure 1" xfId="1400"/>
    <cellStyle name="Comma 50" xfId="1401"/>
    <cellStyle name="Comma 51" xfId="1402"/>
    <cellStyle name="Comma 52" xfId="1403"/>
    <cellStyle name="Comma 53" xfId="1404"/>
    <cellStyle name="Comma 54" xfId="1405"/>
    <cellStyle name="Comma 55" xfId="1406"/>
    <cellStyle name="Comma 56" xfId="1407"/>
    <cellStyle name="Comma 57" xfId="1408"/>
    <cellStyle name="Comma 58" xfId="1409"/>
    <cellStyle name="Comma 59" xfId="1410"/>
    <cellStyle name="Comma 6" xfId="6"/>
    <cellStyle name="Comma 6 2" xfId="1411"/>
    <cellStyle name="Comma 6 2 2" xfId="1412"/>
    <cellStyle name="Comma 6 3" xfId="1413"/>
    <cellStyle name="Comma 6 4" xfId="2521"/>
    <cellStyle name="Comma 6_Report-statem-April-June-14" xfId="1414"/>
    <cellStyle name="Comma 60" xfId="1415"/>
    <cellStyle name="Comma 61" xfId="2557"/>
    <cellStyle name="Comma 62" xfId="2559"/>
    <cellStyle name="Comma 63" xfId="2561"/>
    <cellStyle name="Comma 64" xfId="2563"/>
    <cellStyle name="Comma 65" xfId="2565"/>
    <cellStyle name="Comma 66" xfId="2"/>
    <cellStyle name="Comma 67" xfId="2617"/>
    <cellStyle name="Comma 7" xfId="27"/>
    <cellStyle name="Comma 7 2" xfId="1416"/>
    <cellStyle name="Comma 7 2 2" xfId="1417"/>
    <cellStyle name="Comma 7 3" xfId="1418"/>
    <cellStyle name="Comma 7_Report-statem-April-June-14" xfId="1419"/>
    <cellStyle name="Comma 8" xfId="21"/>
    <cellStyle name="Comma 8 2" xfId="44"/>
    <cellStyle name="Comma 8 2 2" xfId="1420"/>
    <cellStyle name="Comma 8 3" xfId="1421"/>
    <cellStyle name="Comma 8 4" xfId="2532"/>
    <cellStyle name="Comma 8 4 2" xfId="2539"/>
    <cellStyle name="Comma 8_Report-statem-April-June-14" xfId="1422"/>
    <cellStyle name="Comma 9" xfId="38"/>
    <cellStyle name="Comma 9 2" xfId="1423"/>
    <cellStyle name="Comma 9_Cost- BOQ- civil - SPGCL" xfId="1424"/>
    <cellStyle name="Comma*" xfId="1425"/>
    <cellStyle name="comma[0]" xfId="1426"/>
    <cellStyle name="Comma0" xfId="1427"/>
    <cellStyle name="Comma0 - Modelo1" xfId="1428"/>
    <cellStyle name="Comma0 - Style1" xfId="1429"/>
    <cellStyle name="Comma0 - Style4" xfId="1430"/>
    <cellStyle name="Comma0 - Style5" xfId="1431"/>
    <cellStyle name="Comma0 2" xfId="1432"/>
    <cellStyle name="Comma1 - Modelo2" xfId="1433"/>
    <cellStyle name="Comma1 - Style1" xfId="1434"/>
    <cellStyle name="Comma1 - Style2" xfId="1435"/>
    <cellStyle name="comman" xfId="1436"/>
    <cellStyle name="Comma-Rounded" xfId="1437"/>
    <cellStyle name="commas" xfId="1438"/>
    <cellStyle name="COMPS" xfId="1439"/>
    <cellStyle name="comps 2" xfId="1440"/>
    <cellStyle name="comps 3" xfId="1441"/>
    <cellStyle name="comps_9000C Annexure  1 to 13 &amp; Annexure 1" xfId="1442"/>
    <cellStyle name="Contracts" xfId="1443"/>
    <cellStyle name="Copied" xfId="1444"/>
    <cellStyle name="country" xfId="1445"/>
    <cellStyle name="Cover" xfId="1446"/>
    <cellStyle name="Cover Date" xfId="1447"/>
    <cellStyle name="Cover Subtitle" xfId="1448"/>
    <cellStyle name="Cover Title" xfId="1449"/>
    <cellStyle name="CSI" xfId="1450"/>
    <cellStyle name="Cur" xfId="1451"/>
    <cellStyle name="Curren - Style1" xfId="1452"/>
    <cellStyle name="Curren - Style2" xfId="1453"/>
    <cellStyle name="Curren - Style3" xfId="1454"/>
    <cellStyle name="Curren - Style4" xfId="1455"/>
    <cellStyle name="Curren - Style5" xfId="1456"/>
    <cellStyle name="Curren - Style6" xfId="1457"/>
    <cellStyle name="Curren - Style7" xfId="1458"/>
    <cellStyle name="Curren - Style8" xfId="1459"/>
    <cellStyle name="Currency--" xfId="1460"/>
    <cellStyle name="Currency $" xfId="1461"/>
    <cellStyle name="Currency ($)" xfId="1462"/>
    <cellStyle name="Currency (£)" xfId="1463"/>
    <cellStyle name="Currency (B)" xfId="1464"/>
    <cellStyle name="Currency [00]" xfId="1465"/>
    <cellStyle name="Currency [1]" xfId="1466"/>
    <cellStyle name="Currency [2]" xfId="1467"/>
    <cellStyle name="Currency [3]" xfId="1468"/>
    <cellStyle name="Currency 0" xfId="1469"/>
    <cellStyle name="Currency 2" xfId="1470"/>
    <cellStyle name="Currency 2 2" xfId="1471"/>
    <cellStyle name="Currency 2*" xfId="1472"/>
    <cellStyle name="Currency 2_Assump" xfId="1473"/>
    <cellStyle name="Currency 3" xfId="1474"/>
    <cellStyle name="Currency 3 2" xfId="1475"/>
    <cellStyle name="Currency 3*" xfId="1476"/>
    <cellStyle name="Currency 4" xfId="1477"/>
    <cellStyle name="Currency Per Share" xfId="1478"/>
    <cellStyle name="Currency*" xfId="1479"/>
    <cellStyle name="Currency0" xfId="1480"/>
    <cellStyle name="Currency0 2" xfId="1481"/>
    <cellStyle name="Currency-Rounded" xfId="1482"/>
    <cellStyle name="Custom - Style1" xfId="1483"/>
    <cellStyle name="Custom - Style8" xfId="1484"/>
    <cellStyle name="d" xfId="1485"/>
    <cellStyle name="Dash" xfId="1486"/>
    <cellStyle name="data" xfId="1487"/>
    <cellStyle name="Data   - Style2" xfId="1488"/>
    <cellStyle name="DataPilot Category" xfId="1489"/>
    <cellStyle name="DataPilot Value" xfId="1490"/>
    <cellStyle name="Date" xfId="1491"/>
    <cellStyle name="Date - Style3" xfId="1492"/>
    <cellStyle name="Date - Style4" xfId="1493"/>
    <cellStyle name="Date [d-mmm-yy]" xfId="1494"/>
    <cellStyle name="Date [mm-d-yy]" xfId="1495"/>
    <cellStyle name="Date [mm-d-yyyy]" xfId="1496"/>
    <cellStyle name="Date [mmm-d-yyyy]" xfId="1497"/>
    <cellStyle name="Date [mmm-yy]" xfId="1498"/>
    <cellStyle name="Date [mmm-yyyy]" xfId="1499"/>
    <cellStyle name="date 2" xfId="1500"/>
    <cellStyle name="date 3" xfId="1501"/>
    <cellStyle name="Date Aligned" xfId="1502"/>
    <cellStyle name="Date Aligned*" xfId="1503"/>
    <cellStyle name="Date Aligned_Assump" xfId="1504"/>
    <cellStyle name="Date Short" xfId="1505"/>
    <cellStyle name="Date_~0205992" xfId="1506"/>
    <cellStyle name="date1" xfId="1507"/>
    <cellStyle name="date1 2" xfId="1508"/>
    <cellStyle name="date1 3" xfId="1509"/>
    <cellStyle name="Date2" xfId="1510"/>
    <cellStyle name="datetime" xfId="1511"/>
    <cellStyle name="Define your own named style" xfId="1512"/>
    <cellStyle name="DELTA" xfId="1513"/>
    <cellStyle name="Description" xfId="1514"/>
    <cellStyle name="Dezimal [0]_laroux" xfId="1515"/>
    <cellStyle name="Dezimal_laroux" xfId="1516"/>
    <cellStyle name="DOH" xfId="1517"/>
    <cellStyle name="Dollar" xfId="1518"/>
    <cellStyle name="dollar[0]" xfId="1519"/>
    <cellStyle name="Dollar0Decimals" xfId="1520"/>
    <cellStyle name="Dollar2Decimals" xfId="1521"/>
    <cellStyle name="dollars" xfId="1522"/>
    <cellStyle name="Dotted Line" xfId="1523"/>
    <cellStyle name="DOWNFOOT" xfId="1524"/>
    <cellStyle name="DOWNFOOT 2" xfId="1525"/>
    <cellStyle name="DOWNFOOT 3" xfId="1526"/>
    <cellStyle name="DOWNFOOT_9000C Annexure  1 to 13 &amp; Annexure 1" xfId="1527"/>
    <cellStyle name="Draw lines around data in range" xfId="1528"/>
    <cellStyle name="Draw shadow and lines within range" xfId="1529"/>
    <cellStyle name="Emphasis 1" xfId="1530"/>
    <cellStyle name="Emphasis 2" xfId="1531"/>
    <cellStyle name="Emphasis 3" xfId="1532"/>
    <cellStyle name="Enlarge title text, yellow on blue" xfId="1533"/>
    <cellStyle name="Enter Currency (0)" xfId="1534"/>
    <cellStyle name="Enter Currency (2)" xfId="1535"/>
    <cellStyle name="Enter Units (0)" xfId="1536"/>
    <cellStyle name="Enter Units (1)" xfId="1537"/>
    <cellStyle name="Enter Units (2)" xfId="1538"/>
    <cellStyle name="Entered" xfId="1539"/>
    <cellStyle name="Euro" xfId="1540"/>
    <cellStyle name="Euro 10" xfId="1541"/>
    <cellStyle name="Euro 2" xfId="1542"/>
    <cellStyle name="Euro 3" xfId="1543"/>
    <cellStyle name="Euro 4" xfId="1544"/>
    <cellStyle name="Euro 5" xfId="1545"/>
    <cellStyle name="Euro 6" xfId="1546"/>
    <cellStyle name="Euro 7" xfId="1547"/>
    <cellStyle name="Euro 8" xfId="1548"/>
    <cellStyle name="Euro 9" xfId="1549"/>
    <cellStyle name="Excel Built-in Comma" xfId="1550"/>
    <cellStyle name="Excel Built-in Comma 1" xfId="1551"/>
    <cellStyle name="Excel Built-in Comma 2" xfId="1552"/>
    <cellStyle name="Excel Built-in Comma_Cethar Supply Recon 31.03.14_SKS" xfId="1553"/>
    <cellStyle name="Excel Built-in Excel Built-in Excel Built-in Excel Built-in Normal 3" xfId="1554"/>
    <cellStyle name="Excel Built-in Excel Built-in Excel Built-in Excel Built-in Normal 4 2" xfId="1555"/>
    <cellStyle name="Excel Built-in Normal" xfId="1556"/>
    <cellStyle name="Excel Built-in Normal 1" xfId="1557"/>
    <cellStyle name="Excel Built-in Normal 1 1" xfId="1558"/>
    <cellStyle name="Excel Built-in Normal 1 1 1" xfId="1559"/>
    <cellStyle name="Excel Built-in Normal 1 2" xfId="1560"/>
    <cellStyle name="Excel Built-in Normal 1_Monthwise cashflow stateemn (2)" xfId="1561"/>
    <cellStyle name="Excel Built-in Normal 2" xfId="1562"/>
    <cellStyle name="Excel Built-in Normal 2 2" xfId="1563"/>
    <cellStyle name="Excel Built-in Normal 3" xfId="1564"/>
    <cellStyle name="Excel Built-in Normal_Cethar Supply Recon 31.03.14_SKS" xfId="1565"/>
    <cellStyle name="Excel_BuiltIn_Comma 1" xfId="1566"/>
    <cellStyle name="Explanatory Text 2" xfId="1567"/>
    <cellStyle name="Explanatory Text 2 2" xfId="1568"/>
    <cellStyle name="Explanatory Text 3" xfId="1569"/>
    <cellStyle name="Explanatory Text 4" xfId="1570"/>
    <cellStyle name="Explanatory Text 5" xfId="1571"/>
    <cellStyle name="Explanatory Text 6" xfId="1572"/>
    <cellStyle name="Explanatory Text 7" xfId="1573"/>
    <cellStyle name="Explanatory Text 8" xfId="1574"/>
    <cellStyle name="Explanatory Text 9" xfId="1575"/>
    <cellStyle name="F2" xfId="1576"/>
    <cellStyle name="F2 2" xfId="1577"/>
    <cellStyle name="F3" xfId="1578"/>
    <cellStyle name="F3 2" xfId="1579"/>
    <cellStyle name="F4" xfId="1580"/>
    <cellStyle name="F4 2" xfId="1581"/>
    <cellStyle name="F5" xfId="1582"/>
    <cellStyle name="F5 2" xfId="1583"/>
    <cellStyle name="F6" xfId="1584"/>
    <cellStyle name="F6 2" xfId="1585"/>
    <cellStyle name="F7" xfId="1586"/>
    <cellStyle name="F7 2" xfId="1587"/>
    <cellStyle name="F8" xfId="1588"/>
    <cellStyle name="F8 2" xfId="1589"/>
    <cellStyle name="Fixed" xfId="1590"/>
    <cellStyle name="Fixed [0]" xfId="1591"/>
    <cellStyle name="Fixed2 - Style2" xfId="1592"/>
    <cellStyle name="Fixed3 - Style3" xfId="1593"/>
    <cellStyle name="Footer SBILogo1" xfId="1594"/>
    <cellStyle name="Footer SBILogo2" xfId="1595"/>
    <cellStyle name="footnoe" xfId="1596"/>
    <cellStyle name="footnote" xfId="1597"/>
    <cellStyle name="Footnote Reference" xfId="1598"/>
    <cellStyle name="Footnote_Citizens-ALLTEL" xfId="1599"/>
    <cellStyle name="Foottitle" xfId="1600"/>
    <cellStyle name="FORM" xfId="1601"/>
    <cellStyle name="Format a column of totals" xfId="1602"/>
    <cellStyle name="Format a row of totals" xfId="1603"/>
    <cellStyle name="Format text as bold, black on yello" xfId="1604"/>
    <cellStyle name="Format text as bold, black on yellow" xfId="1605"/>
    <cellStyle name="Formula" xfId="1606"/>
    <cellStyle name="G10" xfId="1607"/>
    <cellStyle name="General" xfId="1608"/>
    <cellStyle name="Global" xfId="1609"/>
    <cellStyle name="Good 2" xfId="1610"/>
    <cellStyle name="Good 2 2" xfId="1611"/>
    <cellStyle name="Good 3" xfId="1612"/>
    <cellStyle name="Good 4" xfId="1613"/>
    <cellStyle name="Good 5" xfId="1614"/>
    <cellStyle name="Good 6" xfId="1615"/>
    <cellStyle name="Good 7" xfId="1616"/>
    <cellStyle name="Good 8" xfId="1617"/>
    <cellStyle name="Good 9" xfId="1618"/>
    <cellStyle name="Graphics" xfId="1619"/>
    <cellStyle name="Grey" xfId="1620"/>
    <cellStyle name="Grey 2" xfId="1621"/>
    <cellStyle name="Gross Margin" xfId="1622"/>
    <cellStyle name="H 2" xfId="1623"/>
    <cellStyle name="Hard Percent" xfId="1624"/>
    <cellStyle name="Hardcoded" xfId="1625"/>
    <cellStyle name="HEADER" xfId="1626"/>
    <cellStyle name="Header 1" xfId="1627"/>
    <cellStyle name="Header 2" xfId="1628"/>
    <cellStyle name="Header 3" xfId="1629"/>
    <cellStyle name="Header Draft Stamp" xfId="1630"/>
    <cellStyle name="Header_Citizens-ALLTEL" xfId="1631"/>
    <cellStyle name="Header1" xfId="1632"/>
    <cellStyle name="Header2" xfId="1633"/>
    <cellStyle name="HEADIN - Style5" xfId="1634"/>
    <cellStyle name="Heading" xfId="1635"/>
    <cellStyle name="Heading 1 2" xfId="1636"/>
    <cellStyle name="Heading 1 2 2" xfId="1637"/>
    <cellStyle name="Heading 1 3" xfId="1638"/>
    <cellStyle name="Heading 1 4" xfId="1639"/>
    <cellStyle name="Heading 1 5" xfId="1640"/>
    <cellStyle name="Heading 1 6" xfId="1641"/>
    <cellStyle name="Heading 1 7" xfId="1642"/>
    <cellStyle name="Heading 1 8" xfId="1643"/>
    <cellStyle name="Heading 1 9" xfId="1644"/>
    <cellStyle name="Heading 1 Above" xfId="1645"/>
    <cellStyle name="Heading 1+" xfId="1646"/>
    <cellStyle name="Heading 2 2" xfId="1647"/>
    <cellStyle name="Heading 2 2 2" xfId="1648"/>
    <cellStyle name="Heading 2 3" xfId="1649"/>
    <cellStyle name="Heading 2 4" xfId="1650"/>
    <cellStyle name="Heading 2 5" xfId="1651"/>
    <cellStyle name="Heading 2 6" xfId="1652"/>
    <cellStyle name="Heading 2 7" xfId="1653"/>
    <cellStyle name="Heading 2 8" xfId="1654"/>
    <cellStyle name="Heading 2 9" xfId="1655"/>
    <cellStyle name="Heading 2 Below" xfId="1656"/>
    <cellStyle name="Heading 2+" xfId="1657"/>
    <cellStyle name="Heading 3 2" xfId="1658"/>
    <cellStyle name="Heading 3 2 2" xfId="1659"/>
    <cellStyle name="Heading 3 3" xfId="1660"/>
    <cellStyle name="Heading 3 4" xfId="1661"/>
    <cellStyle name="Heading 3 5" xfId="1662"/>
    <cellStyle name="Heading 3 6" xfId="1663"/>
    <cellStyle name="Heading 3 7" xfId="1664"/>
    <cellStyle name="Heading 3 8" xfId="1665"/>
    <cellStyle name="Heading 3 9" xfId="1666"/>
    <cellStyle name="Heading 3+" xfId="1667"/>
    <cellStyle name="Heading 4 2" xfId="1668"/>
    <cellStyle name="Heading 4 2 2" xfId="1669"/>
    <cellStyle name="Heading 4 3" xfId="1670"/>
    <cellStyle name="Heading 4 4" xfId="1671"/>
    <cellStyle name="Heading 4 5" xfId="1672"/>
    <cellStyle name="Heading 4 6" xfId="1673"/>
    <cellStyle name="Heading 4 7" xfId="1674"/>
    <cellStyle name="Heading 4 8" xfId="1675"/>
    <cellStyle name="Heading 4 9" xfId="1676"/>
    <cellStyle name="Heading Bar" xfId="1677"/>
    <cellStyle name="Heading1" xfId="1678"/>
    <cellStyle name="Heading1 1" xfId="1679"/>
    <cellStyle name="Heading2" xfId="1680"/>
    <cellStyle name="HEADINGS" xfId="1681"/>
    <cellStyle name="HEADINGSTOP" xfId="1682"/>
    <cellStyle name="Hyperlink 2" xfId="28"/>
    <cellStyle name="Hyperlink 2 2" xfId="1683"/>
    <cellStyle name="Hyperlink 2 3" xfId="1684"/>
    <cellStyle name="Hyperlink 3" xfId="1685"/>
    <cellStyle name="Hyperlink 4" xfId="2615"/>
    <cellStyle name="Hypertextový odkaz" xfId="1686"/>
    <cellStyle name="Input [yellow]" xfId="1687"/>
    <cellStyle name="Input [yellow] 2" xfId="1688"/>
    <cellStyle name="Input 10" xfId="1689"/>
    <cellStyle name="Input 11" xfId="1690"/>
    <cellStyle name="Input 12" xfId="1691"/>
    <cellStyle name="Input 13" xfId="1692"/>
    <cellStyle name="Input 2" xfId="1693"/>
    <cellStyle name="Input 2 2" xfId="1694"/>
    <cellStyle name="Input 3" xfId="1695"/>
    <cellStyle name="Input 3 2" xfId="1696"/>
    <cellStyle name="Input 4" xfId="1697"/>
    <cellStyle name="Input 4 2" xfId="1698"/>
    <cellStyle name="Input 5" xfId="1699"/>
    <cellStyle name="Input 6" xfId="1700"/>
    <cellStyle name="Input 7" xfId="1701"/>
    <cellStyle name="Input 8" xfId="1702"/>
    <cellStyle name="Input 9" xfId="1703"/>
    <cellStyle name="Input Cells" xfId="1704"/>
    <cellStyle name="Input Currency" xfId="1705"/>
    <cellStyle name="Input Currency 2" xfId="1706"/>
    <cellStyle name="Input Date" xfId="1707"/>
    <cellStyle name="Input Fixed [0]" xfId="1708"/>
    <cellStyle name="Input Multiple" xfId="1709"/>
    <cellStyle name="Input Normal" xfId="1710"/>
    <cellStyle name="Input Percent" xfId="1711"/>
    <cellStyle name="Input Percent [2]" xfId="1712"/>
    <cellStyle name="Input Titles" xfId="1713"/>
    <cellStyle name="Input1" xfId="1714"/>
    <cellStyle name="Input2" xfId="1715"/>
    <cellStyle name="InputBlueFont" xfId="1716"/>
    <cellStyle name="Inputs" xfId="1717"/>
    <cellStyle name="item2" xfId="1718"/>
    <cellStyle name="k" xfId="1719"/>
    <cellStyle name="KP_Normal" xfId="1720"/>
    <cellStyle name="L" xfId="1721"/>
    <cellStyle name="label" xfId="1722"/>
    <cellStyle name="Labels - Style3" xfId="1723"/>
    <cellStyle name="Large Page Heading" xfId="1724"/>
    <cellStyle name="Length" xfId="1725"/>
    <cellStyle name="Level 2 Total" xfId="1726"/>
    <cellStyle name="Lien hypertexte" xfId="1727"/>
    <cellStyle name="Lien hypertexte visité" xfId="1728"/>
    <cellStyle name="Line3" xfId="1729"/>
    <cellStyle name="LineItem" xfId="1730"/>
    <cellStyle name="Link" xfId="1731"/>
    <cellStyle name="Link Currency (0)" xfId="1732"/>
    <cellStyle name="Link Currency (2)" xfId="1733"/>
    <cellStyle name="Link Units (0)" xfId="1734"/>
    <cellStyle name="Link Units (1)" xfId="1735"/>
    <cellStyle name="Link Units (2)" xfId="1736"/>
    <cellStyle name="Linked" xfId="1737"/>
    <cellStyle name="Linked Cell 2" xfId="1738"/>
    <cellStyle name="Linked Cell 2 2" xfId="1739"/>
    <cellStyle name="Linked Cell 3" xfId="1740"/>
    <cellStyle name="Linked Cell 4" xfId="1741"/>
    <cellStyle name="Linked Cell 5" xfId="1742"/>
    <cellStyle name="Linked Cell 6" xfId="1743"/>
    <cellStyle name="Linked Cell 7" xfId="1744"/>
    <cellStyle name="Linked Cell 8" xfId="1745"/>
    <cellStyle name="Linked Cell 9" xfId="1746"/>
    <cellStyle name="M" xfId="1747"/>
    <cellStyle name="m/d/yy" xfId="1748"/>
    <cellStyle name="M-0" xfId="1749"/>
    <cellStyle name="main_input" xfId="1750"/>
    <cellStyle name="MainDescription" xfId="1751"/>
    <cellStyle name="Major Total" xfId="1752"/>
    <cellStyle name="MANKAD" xfId="1753"/>
    <cellStyle name="Measure" xfId="1754"/>
    <cellStyle name="mike" xfId="1755"/>
    <cellStyle name="mike1" xfId="1756"/>
    <cellStyle name="mike2" xfId="1757"/>
    <cellStyle name="Millares [0]_SASARAC1" xfId="1758"/>
    <cellStyle name="Millares_SASARAC1" xfId="1759"/>
    <cellStyle name="Milliers [0]_55 96" xfId="1760"/>
    <cellStyle name="Milliers_55 96" xfId="1761"/>
    <cellStyle name="m-o" xfId="1762"/>
    <cellStyle name="Model" xfId="1763"/>
    <cellStyle name="Moeda [0]_Bow_Acq" xfId="1764"/>
    <cellStyle name="Moeda_Bow_Acq" xfId="1765"/>
    <cellStyle name="Moneda [0]_3a,b" xfId="1766"/>
    <cellStyle name="Moneda_3a,b" xfId="1767"/>
    <cellStyle name="Monétaire [0]_55 96" xfId="1768"/>
    <cellStyle name="Monétaire_55 96" xfId="1769"/>
    <cellStyle name="MS_Arabic" xfId="1770"/>
    <cellStyle name="mult" xfId="1771"/>
    <cellStyle name="Multiple" xfId="1772"/>
    <cellStyle name="Multiple [0]" xfId="1773"/>
    <cellStyle name="Multiple [1]" xfId="1774"/>
    <cellStyle name="Multiple_~0205992" xfId="1775"/>
    <cellStyle name="MultipleBelow" xfId="1776"/>
    <cellStyle name="multiples" xfId="1777"/>
    <cellStyle name="multipoles" xfId="1778"/>
    <cellStyle name="n" xfId="1779"/>
    <cellStyle name="NA is zero" xfId="1780"/>
    <cellStyle name="Name" xfId="1781"/>
    <cellStyle name="Neutral 2" xfId="1782"/>
    <cellStyle name="Neutral 2 2" xfId="1783"/>
    <cellStyle name="Neutral 3" xfId="1784"/>
    <cellStyle name="Neutral 4" xfId="1785"/>
    <cellStyle name="Neutral 5" xfId="1786"/>
    <cellStyle name="Neutral 6" xfId="1787"/>
    <cellStyle name="Neutral 7" xfId="1788"/>
    <cellStyle name="Neutral 8" xfId="1789"/>
    <cellStyle name="Neutral 9" xfId="1790"/>
    <cellStyle name="New Formating" xfId="1791"/>
    <cellStyle name="NewAcct" xfId="1792"/>
    <cellStyle name="Next holiday" xfId="1793"/>
    <cellStyle name="no dec" xfId="1794"/>
    <cellStyle name="Non défini" xfId="1795"/>
    <cellStyle name="Nor}al" xfId="1796"/>
    <cellStyle name="norma" xfId="1797"/>
    <cellStyle name="Normal" xfId="0" builtinId="0"/>
    <cellStyle name="Normal--" xfId="1798"/>
    <cellStyle name="Normal - Style1" xfId="1799"/>
    <cellStyle name="Normal - Style1 2" xfId="1800"/>
    <cellStyle name="Normal - Style1 3" xfId="1801"/>
    <cellStyle name="Normal - Style1_Report-statem-April-June-14" xfId="1802"/>
    <cellStyle name="Normal - Style2" xfId="1803"/>
    <cellStyle name="Normal (B)" xfId="1804"/>
    <cellStyle name="Normal (G)" xfId="1805"/>
    <cellStyle name="Normal [0]" xfId="1806"/>
    <cellStyle name="Normal [1]" xfId="1807"/>
    <cellStyle name="Normal [2]" xfId="1808"/>
    <cellStyle name="Normal [3]" xfId="1809"/>
    <cellStyle name="Normal 10" xfId="19"/>
    <cellStyle name="Normal 10 2" xfId="29"/>
    <cellStyle name="Normal 10 3 2 2" xfId="1810"/>
    <cellStyle name="Normal 100" xfId="2527"/>
    <cellStyle name="Normal 101" xfId="2528"/>
    <cellStyle name="Normal 102" xfId="2529"/>
    <cellStyle name="Normal 103" xfId="2530"/>
    <cellStyle name="Normal 104" xfId="2533"/>
    <cellStyle name="Normal 105" xfId="2534"/>
    <cellStyle name="Normal 106" xfId="2535"/>
    <cellStyle name="Normal 107" xfId="2536"/>
    <cellStyle name="Normal 108" xfId="2537"/>
    <cellStyle name="Normal 109" xfId="2540"/>
    <cellStyle name="Normal 11" xfId="37"/>
    <cellStyle name="Normal 11 2" xfId="1811"/>
    <cellStyle name="Normal 11_Report-statem-April-June-14" xfId="1812"/>
    <cellStyle name="Normal 110" xfId="2541"/>
    <cellStyle name="Normal 111" xfId="2542"/>
    <cellStyle name="Normal 112" xfId="2543"/>
    <cellStyle name="Normal 113" xfId="2544"/>
    <cellStyle name="Normal 114" xfId="2545"/>
    <cellStyle name="Normal 115" xfId="2546"/>
    <cellStyle name="Normal 116" xfId="2547"/>
    <cellStyle name="Normal 117" xfId="2548"/>
    <cellStyle name="Normal 118" xfId="2549"/>
    <cellStyle name="Normal 119" xfId="2550"/>
    <cellStyle name="Normal 12" xfId="39"/>
    <cellStyle name="Normal 12 2" xfId="30"/>
    <cellStyle name="Normal 12_Report-statem-April-June-14" xfId="1813"/>
    <cellStyle name="Normal 120" xfId="2551"/>
    <cellStyle name="Normal 121" xfId="2552"/>
    <cellStyle name="Normal 122" xfId="2553"/>
    <cellStyle name="Normal 123" xfId="2556"/>
    <cellStyle name="Normal 124" xfId="2558"/>
    <cellStyle name="Normal 125" xfId="2560"/>
    <cellStyle name="Normal 126" xfId="2562"/>
    <cellStyle name="Normal 127" xfId="2564"/>
    <cellStyle name="Normal 128" xfId="2566"/>
    <cellStyle name="Normal 129" xfId="2567"/>
    <cellStyle name="Normal 13" xfId="40"/>
    <cellStyle name="Normal 13 2" xfId="1814"/>
    <cellStyle name="Normal 13_Report-statem-April-June-14" xfId="1815"/>
    <cellStyle name="Normal 130" xfId="2568"/>
    <cellStyle name="Normal 131" xfId="2569"/>
    <cellStyle name="Normal 132" xfId="2570"/>
    <cellStyle name="Normal 133" xfId="2571"/>
    <cellStyle name="Normal 134" xfId="2572"/>
    <cellStyle name="Normal 135" xfId="2573"/>
    <cellStyle name="Normal 136" xfId="2574"/>
    <cellStyle name="Normal 137" xfId="2575"/>
    <cellStyle name="Normal 138" xfId="2576"/>
    <cellStyle name="Normal 139" xfId="2577"/>
    <cellStyle name="Normal 14" xfId="41"/>
    <cellStyle name="Normal 14 2" xfId="1816"/>
    <cellStyle name="Normal 14 2 4" xfId="31"/>
    <cellStyle name="Normal 14_Report-statem-April-June-14" xfId="1817"/>
    <cellStyle name="Normal 140" xfId="2578"/>
    <cellStyle name="Normal 141" xfId="2579"/>
    <cellStyle name="Normal 142" xfId="2580"/>
    <cellStyle name="Normal 143" xfId="2581"/>
    <cellStyle name="Normal 144" xfId="2582"/>
    <cellStyle name="Normal 145" xfId="2583"/>
    <cellStyle name="Normal 146" xfId="2584"/>
    <cellStyle name="Normal 147" xfId="2585"/>
    <cellStyle name="Normal 148" xfId="2586"/>
    <cellStyle name="Normal 149" xfId="2587"/>
    <cellStyle name="Normal 15" xfId="42"/>
    <cellStyle name="Normal 15 2" xfId="1818"/>
    <cellStyle name="Normal 15_Report-statem-April-June-14" xfId="1819"/>
    <cellStyle name="Normal 150" xfId="2588"/>
    <cellStyle name="Normal 151" xfId="2589"/>
    <cellStyle name="Normal 152" xfId="2590"/>
    <cellStyle name="Normal 153" xfId="2591"/>
    <cellStyle name="Normal 154" xfId="2592"/>
    <cellStyle name="Normal 155" xfId="2593"/>
    <cellStyle name="Normal 156" xfId="2594"/>
    <cellStyle name="Normal 157" xfId="2595"/>
    <cellStyle name="Normal 158" xfId="2596"/>
    <cellStyle name="Normal 159" xfId="2597"/>
    <cellStyle name="Normal 16" xfId="45"/>
    <cellStyle name="Normal 16 2" xfId="1820"/>
    <cellStyle name="Normal 16_Report-statem-April-June-14" xfId="1821"/>
    <cellStyle name="Normal 160" xfId="2598"/>
    <cellStyle name="Normal 161" xfId="2599"/>
    <cellStyle name="Normal 162" xfId="2600"/>
    <cellStyle name="Normal 163" xfId="2601"/>
    <cellStyle name="Normal 164" xfId="2602"/>
    <cellStyle name="Normal 165" xfId="2603"/>
    <cellStyle name="Normal 166" xfId="2604"/>
    <cellStyle name="Normal 167" xfId="2605"/>
    <cellStyle name="Normal 168" xfId="2606"/>
    <cellStyle name="Normal 169" xfId="2607"/>
    <cellStyle name="Normal 17" xfId="1822"/>
    <cellStyle name="Normal 17 2" xfId="1823"/>
    <cellStyle name="Normal 17_Report-statem-April-June-14" xfId="1824"/>
    <cellStyle name="Normal 170" xfId="2608"/>
    <cellStyle name="Normal 171" xfId="2609"/>
    <cellStyle name="Normal 172" xfId="2610"/>
    <cellStyle name="Normal 173" xfId="2611"/>
    <cellStyle name="Normal 174" xfId="2612"/>
    <cellStyle name="Normal 175" xfId="2613"/>
    <cellStyle name="Normal 176" xfId="2614"/>
    <cellStyle name="Normal 177" xfId="1"/>
    <cellStyle name="Normal 178" xfId="2616"/>
    <cellStyle name="Normal 18" xfId="1825"/>
    <cellStyle name="Normal 18 2" xfId="1826"/>
    <cellStyle name="Normal 18_Report-statem-April-June-14" xfId="1827"/>
    <cellStyle name="Normal 19" xfId="1828"/>
    <cellStyle name="Normal 2" xfId="7"/>
    <cellStyle name="Normal 2 10" xfId="1829"/>
    <cellStyle name="Normal 2 10 2" xfId="1830"/>
    <cellStyle name="Normal 2 11" xfId="1831"/>
    <cellStyle name="Normal 2 12" xfId="1832"/>
    <cellStyle name="Normal 2 13" xfId="1833"/>
    <cellStyle name="Normal 2 14" xfId="1834"/>
    <cellStyle name="Normal 2 15" xfId="1835"/>
    <cellStyle name="Normal 2 16" xfId="1836"/>
    <cellStyle name="Normal 2 17" xfId="1837"/>
    <cellStyle name="Normal 2 18" xfId="1838"/>
    <cellStyle name="Normal 2 2" xfId="10"/>
    <cellStyle name="Normal 2 2 2" xfId="1839"/>
    <cellStyle name="Normal 2 2 2 2" xfId="1840"/>
    <cellStyle name="Normal 2 2 2 3" xfId="1841"/>
    <cellStyle name="Normal 2 2 2 4" xfId="1842"/>
    <cellStyle name="Normal 2 2 2 5" xfId="1843"/>
    <cellStyle name="Normal 2 2 2 6" xfId="1844"/>
    <cellStyle name="Normal 2 2 2 7" xfId="1845"/>
    <cellStyle name="Normal 2 2 2 8" xfId="1846"/>
    <cellStyle name="Normal 2 2 2_Report-statem-April-June-14" xfId="1847"/>
    <cellStyle name="Normal 2 2 3" xfId="1848"/>
    <cellStyle name="Normal 2 2 3 2" xfId="1849"/>
    <cellStyle name="Normal 2 2 3_Report-statem-April-June-14" xfId="1850"/>
    <cellStyle name="Normal 2 2 4" xfId="1851"/>
    <cellStyle name="Normal 2 2 5" xfId="1852"/>
    <cellStyle name="Normal 2 2 6" xfId="1853"/>
    <cellStyle name="Normal 2 2 7" xfId="1854"/>
    <cellStyle name="Normal 2 2 8" xfId="1855"/>
    <cellStyle name="Normal 2 2 9" xfId="1856"/>
    <cellStyle name="Normal 2 2_Cost- BOQ- civil - SPGCL" xfId="1857"/>
    <cellStyle name="Normal 2 3" xfId="32"/>
    <cellStyle name="Normal 2 3 2" xfId="49"/>
    <cellStyle name="Normal 2 3 2 2" xfId="1858"/>
    <cellStyle name="Normal 2 3 2 3" xfId="1859"/>
    <cellStyle name="Normal 2 3 3" xfId="1860"/>
    <cellStyle name="Normal 2 3 4" xfId="1861"/>
    <cellStyle name="Normal 2 3 4 2" xfId="1862"/>
    <cellStyle name="Normal 2 3_Report-statem-April-June-14" xfId="1863"/>
    <cellStyle name="Normal 2 4" xfId="1864"/>
    <cellStyle name="Normal 2 5" xfId="1865"/>
    <cellStyle name="Normal 2 6" xfId="1866"/>
    <cellStyle name="Normal 2 7" xfId="1867"/>
    <cellStyle name="Normal 2 8" xfId="1868"/>
    <cellStyle name="Normal 2 9" xfId="1869"/>
    <cellStyle name="Normal 2_4 - PAL-C987-TCN-06-VOLUME-IIIA-R-2" xfId="1870"/>
    <cellStyle name="Normal 20" xfId="1871"/>
    <cellStyle name="Normal 21" xfId="1872"/>
    <cellStyle name="Normal 21 2" xfId="1873"/>
    <cellStyle name="Normal 22" xfId="1874"/>
    <cellStyle name="Normal 23" xfId="1875"/>
    <cellStyle name="Normal 24" xfId="1876"/>
    <cellStyle name="Normal 25" xfId="1877"/>
    <cellStyle name="Normal 26" xfId="1878"/>
    <cellStyle name="Normal 26 2" xfId="1879"/>
    <cellStyle name="Normal 27" xfId="1880"/>
    <cellStyle name="Normal 28" xfId="1881"/>
    <cellStyle name="Normal 29" xfId="1882"/>
    <cellStyle name="Normal 3" xfId="8"/>
    <cellStyle name="Normal 3 10" xfId="1883"/>
    <cellStyle name="Normal 3 10 2" xfId="1884"/>
    <cellStyle name="Normal 3 11" xfId="1885"/>
    <cellStyle name="Normal 3 12" xfId="2522"/>
    <cellStyle name="Normal 3 2" xfId="33"/>
    <cellStyle name="Normal 3 2 2" xfId="1886"/>
    <cellStyle name="Normal 3 2 3" xfId="1887"/>
    <cellStyle name="Normal 3 2 4" xfId="1888"/>
    <cellStyle name="Normal 3 2_Report-statem-April-June-14" xfId="1889"/>
    <cellStyle name="Normal 3 3" xfId="1890"/>
    <cellStyle name="Normal 3 3 2" xfId="1891"/>
    <cellStyle name="Normal 3 3 3" xfId="1892"/>
    <cellStyle name="Normal 3 3 4" xfId="1893"/>
    <cellStyle name="Normal 3 3 5" xfId="1894"/>
    <cellStyle name="Normal 3 3_Report-statem-April-June-14" xfId="1895"/>
    <cellStyle name="Normal 3 4" xfId="1896"/>
    <cellStyle name="Normal 3 4 2" xfId="1897"/>
    <cellStyle name="Normal 3 4_Report-statem-April-June-14" xfId="1898"/>
    <cellStyle name="Normal 3 5" xfId="1899"/>
    <cellStyle name="Normal 3 6" xfId="1900"/>
    <cellStyle name="Normal 3 7" xfId="1901"/>
    <cellStyle name="Normal 3 8" xfId="1902"/>
    <cellStyle name="Normal 3 9" xfId="1903"/>
    <cellStyle name="Normal 3_Bijapur WS Project" xfId="1904"/>
    <cellStyle name="Normal 30" xfId="1905"/>
    <cellStyle name="Normal 31" xfId="1906"/>
    <cellStyle name="Normal 32" xfId="1907"/>
    <cellStyle name="Normal 33" xfId="1908"/>
    <cellStyle name="Normal 34" xfId="1909"/>
    <cellStyle name="Normal 35" xfId="1910"/>
    <cellStyle name="Normal 36" xfId="1911"/>
    <cellStyle name="Normal 37" xfId="1912"/>
    <cellStyle name="Normal 38" xfId="1913"/>
    <cellStyle name="Normal 39" xfId="1914"/>
    <cellStyle name="Normal 4" xfId="3"/>
    <cellStyle name="Normal 4 2" xfId="47"/>
    <cellStyle name="Normal 4 2 2" xfId="1915"/>
    <cellStyle name="Normal 4 2 3" xfId="2618"/>
    <cellStyle name="Normal 4 3" xfId="1916"/>
    <cellStyle name="Normal 4 3 2" xfId="1917"/>
    <cellStyle name="Normal 4 3 3" xfId="1918"/>
    <cellStyle name="Normal 4 3_Report-statem-April-June-14" xfId="1919"/>
    <cellStyle name="Normal 4 4" xfId="1920"/>
    <cellStyle name="Normal 4 5" xfId="1921"/>
    <cellStyle name="Normal 4 6" xfId="1922"/>
    <cellStyle name="Normal 4 7" xfId="1923"/>
    <cellStyle name="Normal 4 8" xfId="1924"/>
    <cellStyle name="Normal 4_9000C Annexure  1 to 13 &amp; Annexure 1" xfId="1925"/>
    <cellStyle name="Normal 40" xfId="1926"/>
    <cellStyle name="Normal 41" xfId="1927"/>
    <cellStyle name="Normal 42" xfId="1928"/>
    <cellStyle name="Normal 43" xfId="1929"/>
    <cellStyle name="Normal 44" xfId="1930"/>
    <cellStyle name="Normal 45" xfId="1931"/>
    <cellStyle name="Normal 46" xfId="1932"/>
    <cellStyle name="Normal 47" xfId="1933"/>
    <cellStyle name="Normal 48" xfId="1934"/>
    <cellStyle name="Normal 49" xfId="1935"/>
    <cellStyle name="Normal 5" xfId="13"/>
    <cellStyle name="Normal 5 2" xfId="43"/>
    <cellStyle name="Normal 5 2 2" xfId="1936"/>
    <cellStyle name="Normal 5 3" xfId="1937"/>
    <cellStyle name="Normal 5 3 2" xfId="1938"/>
    <cellStyle name="Normal 5 4" xfId="1939"/>
    <cellStyle name="Normal 5 4 2" xfId="1940"/>
    <cellStyle name="Normal 5 5" xfId="1941"/>
    <cellStyle name="Normal 5 6" xfId="1942"/>
    <cellStyle name="Normal 5 7" xfId="2531"/>
    <cellStyle name="Normal 5 7 2" xfId="2538"/>
    <cellStyle name="Normal 5_Cost- BOQ- civil - SPGCL" xfId="1943"/>
    <cellStyle name="Normal 50" xfId="1944"/>
    <cellStyle name="Normal 51" xfId="1945"/>
    <cellStyle name="Normal 52" xfId="1946"/>
    <cellStyle name="Normal 53" xfId="1947"/>
    <cellStyle name="Normal 54" xfId="1948"/>
    <cellStyle name="Normal 55" xfId="1949"/>
    <cellStyle name="Normal 56" xfId="1950"/>
    <cellStyle name="Normal 57" xfId="1951"/>
    <cellStyle name="Normal 58" xfId="1952"/>
    <cellStyle name="Normal 58 2" xfId="34"/>
    <cellStyle name="Normal 59" xfId="1953"/>
    <cellStyle name="Normal 6" xfId="14"/>
    <cellStyle name="Normal 6 2" xfId="1954"/>
    <cellStyle name="Normal 6 2 2" xfId="35"/>
    <cellStyle name="Normal 6 3" xfId="1955"/>
    <cellStyle name="Normal 6 3 2" xfId="1956"/>
    <cellStyle name="Normal 6 4" xfId="1957"/>
    <cellStyle name="Normal 6 5" xfId="1958"/>
    <cellStyle name="Normal 6_Cost- BOQ- civil - SPGCL" xfId="1959"/>
    <cellStyle name="Normal 60" xfId="1960"/>
    <cellStyle name="Normal 61" xfId="1961"/>
    <cellStyle name="Normal 62" xfId="1962"/>
    <cellStyle name="Normal 63" xfId="1963"/>
    <cellStyle name="Normal 64" xfId="1964"/>
    <cellStyle name="Normal 65" xfId="1965"/>
    <cellStyle name="Normal 66" xfId="1966"/>
    <cellStyle name="Normal 67" xfId="1967"/>
    <cellStyle name="Normal 68" xfId="1968"/>
    <cellStyle name="Normal 69" xfId="1969"/>
    <cellStyle name="Normal 7" xfId="15"/>
    <cellStyle name="Normal 7 2" xfId="1970"/>
    <cellStyle name="Normal 7 3" xfId="1971"/>
    <cellStyle name="Normal 7 4" xfId="1972"/>
    <cellStyle name="Normal 7_Cost- BOQ- civil - SPGCL" xfId="1973"/>
    <cellStyle name="Normal 70" xfId="1974"/>
    <cellStyle name="Normal 71" xfId="1975"/>
    <cellStyle name="Normal 72" xfId="1976"/>
    <cellStyle name="Normal 73" xfId="1977"/>
    <cellStyle name="Normal 74" xfId="1978"/>
    <cellStyle name="Normal 75" xfId="1979"/>
    <cellStyle name="Normal 76" xfId="1980"/>
    <cellStyle name="Normal 77" xfId="1981"/>
    <cellStyle name="Normal 78" xfId="1982"/>
    <cellStyle name="Normal 79" xfId="1983"/>
    <cellStyle name="Normal 8" xfId="17"/>
    <cellStyle name="Normal 8 2" xfId="1984"/>
    <cellStyle name="Normal 8 3" xfId="1985"/>
    <cellStyle name="Normal 8 4" xfId="1986"/>
    <cellStyle name="Normal 8 5" xfId="1987"/>
    <cellStyle name="Normal 80" xfId="1988"/>
    <cellStyle name="Normal 81" xfId="1989"/>
    <cellStyle name="Normal 82" xfId="2509"/>
    <cellStyle name="Normal 83" xfId="1990"/>
    <cellStyle name="Normal 84" xfId="2510"/>
    <cellStyle name="Normal 85" xfId="1991"/>
    <cellStyle name="Normal 86" xfId="2511"/>
    <cellStyle name="Normal 87" xfId="2512"/>
    <cellStyle name="Normal 88" xfId="2513"/>
    <cellStyle name="Normal 89" xfId="2514"/>
    <cellStyle name="Normal 9" xfId="18"/>
    <cellStyle name="Normal 9 2" xfId="1992"/>
    <cellStyle name="Normal 9 3" xfId="1993"/>
    <cellStyle name="Normal 90" xfId="2515"/>
    <cellStyle name="Normal 91" xfId="2516"/>
    <cellStyle name="Normal 92" xfId="2517"/>
    <cellStyle name="Normal 93" xfId="2518"/>
    <cellStyle name="Normal 94" xfId="2519"/>
    <cellStyle name="Normal 95" xfId="2520"/>
    <cellStyle name="Normal 96" xfId="2523"/>
    <cellStyle name="Normal 96 2" xfId="2554"/>
    <cellStyle name="Normal 97" xfId="2524"/>
    <cellStyle name="Normal 97 2" xfId="2555"/>
    <cellStyle name="Normal 98" xfId="2525"/>
    <cellStyle name="Normal 99" xfId="2526"/>
    <cellStyle name="Normal Bold" xfId="1994"/>
    <cellStyle name="Normal Pct" xfId="1995"/>
    <cellStyle name="NormalHelv" xfId="1996"/>
    <cellStyle name="NormalMultiple" xfId="1997"/>
    <cellStyle name="NormalX" xfId="1998"/>
    <cellStyle name="NormalxShadow" xfId="1999"/>
    <cellStyle name="Norm䌀l" xfId="2000"/>
    <cellStyle name="Note 2" xfId="2001"/>
    <cellStyle name="Note 2 2" xfId="2002"/>
    <cellStyle name="Note 2 3" xfId="2003"/>
    <cellStyle name="Note 2 4" xfId="2004"/>
    <cellStyle name="Note 2 5" xfId="2005"/>
    <cellStyle name="Note 2 6" xfId="2006"/>
    <cellStyle name="Note 2 7" xfId="2007"/>
    <cellStyle name="Note 2 8" xfId="2008"/>
    <cellStyle name="Note 3" xfId="2009"/>
    <cellStyle name="Note 3 2" xfId="2010"/>
    <cellStyle name="Note 4" xfId="2011"/>
    <cellStyle name="Note 4 2" xfId="2012"/>
    <cellStyle name="Note 5" xfId="2013"/>
    <cellStyle name="Note 5 2" xfId="2014"/>
    <cellStyle name="Note 6" xfId="2015"/>
    <cellStyle name="Note 6 2" xfId="2016"/>
    <cellStyle name="Note 7" xfId="2017"/>
    <cellStyle name="Note 7 2" xfId="2018"/>
    <cellStyle name="Note 8" xfId="2019"/>
    <cellStyle name="Note 8 2" xfId="2020"/>
    <cellStyle name="Note 9" xfId="2021"/>
    <cellStyle name="NPPESalesPct" xfId="2022"/>
    <cellStyle name="Nr" xfId="2023"/>
    <cellStyle name="number" xfId="2024"/>
    <cellStyle name="NWI%S" xfId="2025"/>
    <cellStyle name="Œ…‹???‚è [0.00]_Sheet1" xfId="2026"/>
    <cellStyle name="Œ…‹???‚è_Sheet1" xfId="2027"/>
    <cellStyle name="OK" xfId="2028"/>
    <cellStyle name="original cost" xfId="2029"/>
    <cellStyle name="OSW_ColumnLabels" xfId="2030"/>
    <cellStyle name="OtherSEEntry" xfId="2031"/>
    <cellStyle name="Output 2" xfId="2032"/>
    <cellStyle name="Output 2 2" xfId="2033"/>
    <cellStyle name="Output 3" xfId="2034"/>
    <cellStyle name="Output 3 2" xfId="2035"/>
    <cellStyle name="Output 4" xfId="2036"/>
    <cellStyle name="Output 4 2" xfId="2037"/>
    <cellStyle name="Output 5" xfId="2038"/>
    <cellStyle name="Output 6" xfId="2039"/>
    <cellStyle name="Output 7" xfId="2040"/>
    <cellStyle name="Output 8" xfId="2041"/>
    <cellStyle name="Output 9" xfId="2042"/>
    <cellStyle name="Output Amounts" xfId="2043"/>
    <cellStyle name="Output Line Items" xfId="2044"/>
    <cellStyle name="OverHead" xfId="2045"/>
    <cellStyle name="p " xfId="2046"/>
    <cellStyle name="P&amp;L Numbers" xfId="2047"/>
    <cellStyle name="Page Heading" xfId="2048"/>
    <cellStyle name="Page Heading Large" xfId="2049"/>
    <cellStyle name="Page Heading Small" xfId="2050"/>
    <cellStyle name="Page Number" xfId="2051"/>
    <cellStyle name="PAGE6 - Style1" xfId="2052"/>
    <cellStyle name="paint" xfId="2053"/>
    <cellStyle name="pankaj" xfId="2054"/>
    <cellStyle name="Pence" xfId="2055"/>
    <cellStyle name="per.style" xfId="2056"/>
    <cellStyle name="Percen - Style2" xfId="2057"/>
    <cellStyle name="Percent (0)" xfId="2058"/>
    <cellStyle name="Percent (M)" xfId="2059"/>
    <cellStyle name="Percent [0]" xfId="2060"/>
    <cellStyle name="Percent [00]" xfId="2061"/>
    <cellStyle name="Percent [1]" xfId="2062"/>
    <cellStyle name="Percent [1] --" xfId="2063"/>
    <cellStyle name="Percent [1]_~5269252" xfId="2064"/>
    <cellStyle name="Percent [2]" xfId="2065"/>
    <cellStyle name="Percent [2] 2" xfId="2066"/>
    <cellStyle name="Percent [3]" xfId="2067"/>
    <cellStyle name="Percent [3]--" xfId="2068"/>
    <cellStyle name="Percent 10" xfId="2069"/>
    <cellStyle name="Percent 10 2" xfId="2070"/>
    <cellStyle name="Percent 11" xfId="2071"/>
    <cellStyle name="Percent 11 2" xfId="2072"/>
    <cellStyle name="Percent 12" xfId="2073"/>
    <cellStyle name="Percent 12 2" xfId="2074"/>
    <cellStyle name="Percent 13" xfId="2075"/>
    <cellStyle name="Percent 13 2" xfId="2076"/>
    <cellStyle name="Percent 14" xfId="2077"/>
    <cellStyle name="Percent 14 2" xfId="2078"/>
    <cellStyle name="Percent 15" xfId="2079"/>
    <cellStyle name="Percent 15 2" xfId="2080"/>
    <cellStyle name="Percent 16" xfId="2081"/>
    <cellStyle name="Percent 16 2" xfId="2082"/>
    <cellStyle name="Percent 17" xfId="2083"/>
    <cellStyle name="Percent 17 2" xfId="2084"/>
    <cellStyle name="Percent 18" xfId="2085"/>
    <cellStyle name="Percent 18 2" xfId="2086"/>
    <cellStyle name="Percent 19" xfId="2087"/>
    <cellStyle name="Percent 19 2" xfId="2088"/>
    <cellStyle name="Percent 2" xfId="36"/>
    <cellStyle name="Percent 2 10" xfId="2089"/>
    <cellStyle name="Percent 2 11" xfId="2090"/>
    <cellStyle name="Percent 2 12" xfId="2091"/>
    <cellStyle name="Percent 2 13" xfId="2092"/>
    <cellStyle name="Percent 2 14" xfId="2093"/>
    <cellStyle name="Percent 2 15" xfId="2094"/>
    <cellStyle name="Percent 2 16" xfId="2095"/>
    <cellStyle name="Percent 2 2" xfId="2096"/>
    <cellStyle name="Percent 2 2 2" xfId="2097"/>
    <cellStyle name="Percent 2 2 3" xfId="2098"/>
    <cellStyle name="Percent 2 2 4" xfId="2099"/>
    <cellStyle name="Percent 2 2 5" xfId="2100"/>
    <cellStyle name="Percent 2 2 6" xfId="2101"/>
    <cellStyle name="Percent 2 2 7" xfId="2102"/>
    <cellStyle name="Percent 2 2 8" xfId="2103"/>
    <cellStyle name="Percent 2 3" xfId="2104"/>
    <cellStyle name="Percent 2 3 2" xfId="2105"/>
    <cellStyle name="Percent 2 4" xfId="2106"/>
    <cellStyle name="Percent 2 5" xfId="2107"/>
    <cellStyle name="Percent 2 6" xfId="2108"/>
    <cellStyle name="Percent 2 7" xfId="2109"/>
    <cellStyle name="Percent 2 8" xfId="2110"/>
    <cellStyle name="Percent 2 9" xfId="2111"/>
    <cellStyle name="Percent 20" xfId="2112"/>
    <cellStyle name="Percent 21" xfId="2113"/>
    <cellStyle name="Percent 22" xfId="2114"/>
    <cellStyle name="Percent 23" xfId="2115"/>
    <cellStyle name="Percent 24" xfId="2116"/>
    <cellStyle name="Percent 25" xfId="2117"/>
    <cellStyle name="Percent 26" xfId="2118"/>
    <cellStyle name="Percent 27" xfId="11"/>
    <cellStyle name="Percent 3" xfId="2119"/>
    <cellStyle name="Percent 3 2" xfId="2120"/>
    <cellStyle name="Percent 3_Report-statem-April-June-14" xfId="2121"/>
    <cellStyle name="Percent 4" xfId="2122"/>
    <cellStyle name="Percent 4 10" xfId="2123"/>
    <cellStyle name="Percent 4 2" xfId="2124"/>
    <cellStyle name="Percent 4 3" xfId="2125"/>
    <cellStyle name="Percent 4 4" xfId="2126"/>
    <cellStyle name="Percent 4 5" xfId="2127"/>
    <cellStyle name="Percent 4 6" xfId="2128"/>
    <cellStyle name="Percent 4 7" xfId="2129"/>
    <cellStyle name="Percent 4 8" xfId="2130"/>
    <cellStyle name="Percent 4 9" xfId="2131"/>
    <cellStyle name="Percent 4_Cost- BOQ- civil - SPGCL" xfId="2132"/>
    <cellStyle name="Percent 5" xfId="2133"/>
    <cellStyle name="Percent 5 2" xfId="2134"/>
    <cellStyle name="Percent 5 3" xfId="2135"/>
    <cellStyle name="Percent 6" xfId="2136"/>
    <cellStyle name="Percent 6 10" xfId="2137"/>
    <cellStyle name="Percent 6 2" xfId="2138"/>
    <cellStyle name="Percent 6 3" xfId="2139"/>
    <cellStyle name="Percent 6 4" xfId="2140"/>
    <cellStyle name="Percent 6 5" xfId="2141"/>
    <cellStyle name="Percent 6 6" xfId="2142"/>
    <cellStyle name="Percent 6 7" xfId="2143"/>
    <cellStyle name="Percent 6 8" xfId="2144"/>
    <cellStyle name="Percent 6 9" xfId="2145"/>
    <cellStyle name="Percent 7" xfId="2146"/>
    <cellStyle name="Percent 7 2" xfId="2147"/>
    <cellStyle name="Percent 8" xfId="2148"/>
    <cellStyle name="Percent 8 2" xfId="2149"/>
    <cellStyle name="Percent 9" xfId="2150"/>
    <cellStyle name="Percent 9 2" xfId="2151"/>
    <cellStyle name="percent had" xfId="2152"/>
    <cellStyle name="percent har" xfId="2153"/>
    <cellStyle name="Percent Hard" xfId="2154"/>
    <cellStyle name="Percent*" xfId="2155"/>
    <cellStyle name="PercentSales" xfId="2156"/>
    <cellStyle name="perecent" xfId="2157"/>
    <cellStyle name="PKV" xfId="2158"/>
    <cellStyle name="Placeholder" xfId="2159"/>
    <cellStyle name="Plain2Decimals" xfId="2160"/>
    <cellStyle name="PlainDollar" xfId="2161"/>
    <cellStyle name="PlainDollarBoldwBorders" xfId="2162"/>
    <cellStyle name="PlainDollardBLUndLine" xfId="2163"/>
    <cellStyle name="PlainDollarSS" xfId="2164"/>
    <cellStyle name="PlainDollarUndLine" xfId="2165"/>
    <cellStyle name="Popis" xfId="2166"/>
    <cellStyle name="PrePop Currency (0)" xfId="2167"/>
    <cellStyle name="PrePop Currency (2)" xfId="2168"/>
    <cellStyle name="PrePop Units (0)" xfId="2169"/>
    <cellStyle name="PrePop Units (1)" xfId="2170"/>
    <cellStyle name="PrePop Units (2)" xfId="2171"/>
    <cellStyle name="Print Titles" xfId="2172"/>
    <cellStyle name="Private" xfId="2173"/>
    <cellStyle name="Private1" xfId="2174"/>
    <cellStyle name="Proj" xfId="2175"/>
    <cellStyle name="Prosent_Ark1" xfId="2176"/>
    <cellStyle name="Quantity" xfId="2177"/>
    <cellStyle name="R(0)" xfId="2178"/>
    <cellStyle name="Rate" xfId="2179"/>
    <cellStyle name="RateBold" xfId="2180"/>
    <cellStyle name="Rates" xfId="2181"/>
    <cellStyle name="realtime" xfId="2182"/>
    <cellStyle name="Red" xfId="2183"/>
    <cellStyle name="Red font" xfId="2184"/>
    <cellStyle name="regstoresfromspecstores" xfId="2185"/>
    <cellStyle name="Reset  - Style4" xfId="2186"/>
    <cellStyle name="Reset  - Style7" xfId="2187"/>
    <cellStyle name="Reset range style to defaults" xfId="2188"/>
    <cellStyle name="result" xfId="2189"/>
    <cellStyle name="Result 1" xfId="2190"/>
    <cellStyle name="Results % 3 dp" xfId="2191"/>
    <cellStyle name="Results 3 dp" xfId="2192"/>
    <cellStyle name="RevList" xfId="2193"/>
    <cellStyle name="RevList 2" xfId="2194"/>
    <cellStyle name="Row Headings" xfId="2195"/>
    <cellStyle name="rt" xfId="2196"/>
    <cellStyle name="s_HardInc " xfId="2197"/>
    <cellStyle name="s_Valuation " xfId="2198"/>
    <cellStyle name="SAPBEXstdItem" xfId="2199"/>
    <cellStyle name="ScratchPad" xfId="2200"/>
    <cellStyle name="SDEntry" xfId="2201"/>
    <cellStyle name="SDHeader" xfId="2202"/>
    <cellStyle name="SECategory" xfId="2203"/>
    <cellStyle name="Section Title" xfId="2204"/>
    <cellStyle name="SEEntry" xfId="2205"/>
    <cellStyle name="SEFormula" xfId="2206"/>
    <cellStyle name="SEHeader" xfId="2207"/>
    <cellStyle name="SELocked" xfId="2208"/>
    <cellStyle name="SEPEntry" xfId="2209"/>
    <cellStyle name="SHADE" xfId="2210"/>
    <cellStyle name="Shaded" xfId="2211"/>
    <cellStyle name="SHADEDSTORES" xfId="2212"/>
    <cellStyle name="shaed" xfId="2213"/>
    <cellStyle name="Shares" xfId="2214"/>
    <cellStyle name="Sheet Title" xfId="2215"/>
    <cellStyle name="SheetHeader1" xfId="2216"/>
    <cellStyle name="Sledovaný hypertextový odkaz" xfId="2217"/>
    <cellStyle name="Small Page Heading" xfId="2218"/>
    <cellStyle name="specstores" xfId="2219"/>
    <cellStyle name="SPEntry" xfId="2220"/>
    <cellStyle name="SPFormula" xfId="2221"/>
    <cellStyle name="SPHeader" xfId="2222"/>
    <cellStyle name="SPLocked" xfId="2223"/>
    <cellStyle name="SRHeader" xfId="2224"/>
    <cellStyle name="SSComma0" xfId="2225"/>
    <cellStyle name="SSComma2" xfId="2226"/>
    <cellStyle name="SSDecs3" xfId="2227"/>
    <cellStyle name="SSDflt" xfId="2228"/>
    <cellStyle name="SSDfltPct" xfId="2229"/>
    <cellStyle name="SSDfltPct0" xfId="2230"/>
    <cellStyle name="SSFixed2" xfId="2231"/>
    <cellStyle name="ssp " xfId="2232"/>
    <cellStyle name="Standard_8996.0000" xfId="2233"/>
    <cellStyle name="static" xfId="2234"/>
    <cellStyle name="StLine" xfId="2235"/>
    <cellStyle name="StLineTOP" xfId="2236"/>
    <cellStyle name="Style 1" xfId="2237"/>
    <cellStyle name="Style 1 10" xfId="2238"/>
    <cellStyle name="Style 1 11" xfId="2239"/>
    <cellStyle name="Style 1 2" xfId="2240"/>
    <cellStyle name="Style 1 3" xfId="2241"/>
    <cellStyle name="Style 1 4" xfId="2242"/>
    <cellStyle name="Style 1 5" xfId="2243"/>
    <cellStyle name="Style 1 6" xfId="2244"/>
    <cellStyle name="Style 1 7" xfId="2245"/>
    <cellStyle name="Style 1 8" xfId="2246"/>
    <cellStyle name="Style 1 9" xfId="2247"/>
    <cellStyle name="Style 1_9000C Annexure  1 to 13 &amp; Annexure 1" xfId="2248"/>
    <cellStyle name="Style 2" xfId="2249"/>
    <cellStyle name="Style 3" xfId="2250"/>
    <cellStyle name="Style 41" xfId="2251"/>
    <cellStyle name="Style 42" xfId="2252"/>
    <cellStyle name="Style 43" xfId="2253"/>
    <cellStyle name="Style 44" xfId="2254"/>
    <cellStyle name="Style 45" xfId="2255"/>
    <cellStyle name="Style 46" xfId="2256"/>
    <cellStyle name="Style 47" xfId="2257"/>
    <cellStyle name="Style 48" xfId="2258"/>
    <cellStyle name="Style 49" xfId="2259"/>
    <cellStyle name="Style 50" xfId="2260"/>
    <cellStyle name="Style 56" xfId="2261"/>
    <cellStyle name="Style 57" xfId="2262"/>
    <cellStyle name="Style 58" xfId="2263"/>
    <cellStyle name="Style 59" xfId="2264"/>
    <cellStyle name="Style 60" xfId="2265"/>
    <cellStyle name="Style 61" xfId="2266"/>
    <cellStyle name="Style 62" xfId="2267"/>
    <cellStyle name="Style 63" xfId="2268"/>
    <cellStyle name="Style 64" xfId="2269"/>
    <cellStyle name="Style 65" xfId="2270"/>
    <cellStyle name="subhead" xfId="2271"/>
    <cellStyle name="Subtitle" xfId="2272"/>
    <cellStyle name="Subtotal" xfId="2273"/>
    <cellStyle name="sub-total" xfId="2274"/>
    <cellStyle name="Subtotal 2" xfId="2275"/>
    <cellStyle name="Subtotal_left" xfId="2276"/>
    <cellStyle name="sum" xfId="2277"/>
    <cellStyle name="sum8" xfId="2278"/>
    <cellStyle name="Summary" xfId="2279"/>
    <cellStyle name="t" xfId="2280"/>
    <cellStyle name="t_Valuation Model Oct 13" xfId="2281"/>
    <cellStyle name="table" xfId="2282"/>
    <cellStyle name="Table  - Style5" xfId="2283"/>
    <cellStyle name="Table  - Style6" xfId="2284"/>
    <cellStyle name="Table Col Head" xfId="2285"/>
    <cellStyle name="table column heading" xfId="2286"/>
    <cellStyle name="Table Head" xfId="2287"/>
    <cellStyle name="Table Head Aligned" xfId="2288"/>
    <cellStyle name="Table Head Blue" xfId="2289"/>
    <cellStyle name="Table Head Green" xfId="2290"/>
    <cellStyle name="Table Head_Citizens-ALLTEL" xfId="2291"/>
    <cellStyle name="Table Source" xfId="2292"/>
    <cellStyle name="Table Sub Head" xfId="2293"/>
    <cellStyle name="Table Sub Heading" xfId="2294"/>
    <cellStyle name="Table Text" xfId="2295"/>
    <cellStyle name="Table Title" xfId="2296"/>
    <cellStyle name="Table Units" xfId="2297"/>
    <cellStyle name="Table_Header_Units" xfId="2298"/>
    <cellStyle name="TableBase" xfId="2299"/>
    <cellStyle name="TableColumnHeading" xfId="2300"/>
    <cellStyle name="TableHead" xfId="2301"/>
    <cellStyle name="TableStyleLight1" xfId="2302"/>
    <cellStyle name="TableSubTitleItalic" xfId="2303"/>
    <cellStyle name="TableText" xfId="2304"/>
    <cellStyle name="TableTitle" xfId="2305"/>
    <cellStyle name="Temp" xfId="2306"/>
    <cellStyle name="test" xfId="2307"/>
    <cellStyle name="text" xfId="2308"/>
    <cellStyle name="Text 1" xfId="2309"/>
    <cellStyle name="Text 2" xfId="2310"/>
    <cellStyle name="Text Head 1" xfId="2311"/>
    <cellStyle name="Text Head 2" xfId="2312"/>
    <cellStyle name="Text Indent 1" xfId="2313"/>
    <cellStyle name="Text Indent 2" xfId="2314"/>
    <cellStyle name="Text Indent A" xfId="2315"/>
    <cellStyle name="Text Indent B" xfId="2316"/>
    <cellStyle name="Text Indent C" xfId="2317"/>
    <cellStyle name="TFCF" xfId="2318"/>
    <cellStyle name="Tickmark" xfId="2319"/>
    <cellStyle name="Time" xfId="2320"/>
    <cellStyle name="times" xfId="2321"/>
    <cellStyle name="Times New Roman" xfId="2322"/>
    <cellStyle name="Title  - Style1" xfId="2323"/>
    <cellStyle name="Title  - Style6" xfId="2324"/>
    <cellStyle name="Title 10" xfId="2325"/>
    <cellStyle name="Title 11" xfId="2326"/>
    <cellStyle name="Title 12" xfId="2327"/>
    <cellStyle name="Title 13" xfId="2328"/>
    <cellStyle name="Title 2" xfId="2329"/>
    <cellStyle name="Title 2 2" xfId="2330"/>
    <cellStyle name="Title 3" xfId="2331"/>
    <cellStyle name="Title 4" xfId="2332"/>
    <cellStyle name="Title 5" xfId="2333"/>
    <cellStyle name="Title 6" xfId="2334"/>
    <cellStyle name="Title 7" xfId="2335"/>
    <cellStyle name="Title 8" xfId="2336"/>
    <cellStyle name="Title 9" xfId="2337"/>
    <cellStyle name="Title Row" xfId="2338"/>
    <cellStyle name="title1" xfId="2339"/>
    <cellStyle name="Titre1" xfId="2340"/>
    <cellStyle name="TOC 1" xfId="2341"/>
    <cellStyle name="TOC 2" xfId="2342"/>
    <cellStyle name="TopCaption" xfId="2343"/>
    <cellStyle name="Topheader" xfId="2344"/>
    <cellStyle name="Total 2" xfId="2345"/>
    <cellStyle name="Total 2 2" xfId="2346"/>
    <cellStyle name="Total 3" xfId="2347"/>
    <cellStyle name="Total 3 2" xfId="2348"/>
    <cellStyle name="Total 4" xfId="2349"/>
    <cellStyle name="Total 4 2" xfId="2350"/>
    <cellStyle name="Total 5" xfId="2351"/>
    <cellStyle name="Total 6" xfId="2352"/>
    <cellStyle name="Total 7" xfId="2353"/>
    <cellStyle name="Total 8" xfId="2354"/>
    <cellStyle name="Total 9" xfId="2355"/>
    <cellStyle name="Total Currency" xfId="2356"/>
    <cellStyle name="Total Normal" xfId="2357"/>
    <cellStyle name="totalbold" xfId="2358"/>
    <cellStyle name="totalmarch" xfId="2359"/>
    <cellStyle name="TotCol - Style5" xfId="2360"/>
    <cellStyle name="TotCol - Style7" xfId="2361"/>
    <cellStyle name="TotRow - Style4" xfId="2362"/>
    <cellStyle name="TotRow - Style8" xfId="2363"/>
    <cellStyle name="Tusenskille [0]_Ark1" xfId="2364"/>
    <cellStyle name="Tusenskille_Ark1" xfId="2365"/>
    <cellStyle name="Tusental (0)_Appx 2 Action plan" xfId="2366"/>
    <cellStyle name="Tusental_Appx 2 Action plan" xfId="2367"/>
    <cellStyle name="ubordinated Debt" xfId="2368"/>
    <cellStyle name="UnderLine" xfId="2369"/>
    <cellStyle name="uni" xfId="2370"/>
    <cellStyle name="Unit" xfId="2371"/>
    <cellStyle name="v" xfId="2372"/>
    <cellStyle name="v 10" xfId="2373"/>
    <cellStyle name="v 2" xfId="2374"/>
    <cellStyle name="v 3" xfId="2375"/>
    <cellStyle name="v 4" xfId="2376"/>
    <cellStyle name="v 5" xfId="2377"/>
    <cellStyle name="v 6" xfId="2378"/>
    <cellStyle name="v 7" xfId="2379"/>
    <cellStyle name="v 8" xfId="2380"/>
    <cellStyle name="v 9" xfId="2381"/>
    <cellStyle name="v_BOQ Landed Units" xfId="2382"/>
    <cellStyle name="v_Buyers Credit Annexure Dec 09 With Top Sheet final" xfId="2383"/>
    <cellStyle name="v_Copy of COP-08-09 5th cut" xfId="2384"/>
    <cellStyle name="v_Main Data sheet" xfId="2385"/>
    <cellStyle name="v_vslpelectrical Bill of Quantities 180509" xfId="2386"/>
    <cellStyle name="Value" xfId="2387"/>
    <cellStyle name="Valuta" xfId="2388"/>
    <cellStyle name="Valuta (0)_Appx 2 Action plan" xfId="2389"/>
    <cellStyle name="Valuta [0]_Ark1" xfId="2390"/>
    <cellStyle name="Valuta_Appx 2 Action plan" xfId="2391"/>
    <cellStyle name="Vide" xfId="2392"/>
    <cellStyle name="Währung [0]_RESULTS" xfId="2393"/>
    <cellStyle name="Währung_RESULTS" xfId="2394"/>
    <cellStyle name="Warning Text 2" xfId="2395"/>
    <cellStyle name="Warning Text 2 2" xfId="2396"/>
    <cellStyle name="Warning Text 3" xfId="2397"/>
    <cellStyle name="Warning Text 4" xfId="2398"/>
    <cellStyle name="Warning Text 5" xfId="2399"/>
    <cellStyle name="Warning Text 6" xfId="2400"/>
    <cellStyle name="Warning Text 7" xfId="2401"/>
    <cellStyle name="Warning Text 8" xfId="2402"/>
    <cellStyle name="Warning Text 9" xfId="2403"/>
    <cellStyle name="White" xfId="2404"/>
    <cellStyle name="WhitePattern" xfId="2405"/>
    <cellStyle name="WhitePattern1" xfId="2406"/>
    <cellStyle name="WhiteText" xfId="2407"/>
    <cellStyle name="Wrap" xfId="2408"/>
    <cellStyle name="WrappedBold" xfId="2409"/>
    <cellStyle name="Year" xfId="2410"/>
    <cellStyle name="year 2" xfId="2411"/>
    <cellStyle name="year 3" xfId="2412"/>
    <cellStyle name="years" xfId="2413"/>
    <cellStyle name="Yellow" xfId="2414"/>
    <cellStyle name="Yellow 2" xfId="2415"/>
    <cellStyle name="yer" xfId="2416"/>
    <cellStyle name="YesNo" xfId="2417"/>
    <cellStyle name="zero" xfId="2418"/>
    <cellStyle name="zero 2" xfId="2419"/>
    <cellStyle name="zero 3" xfId="2420"/>
    <cellStyle name="똿뗦먛귟 [0.00]_PRODUCT DETAIL Q1" xfId="2421"/>
    <cellStyle name="똿뗦먛귟_PRODUCT DETAIL Q1" xfId="2422"/>
    <cellStyle name="믅됞 [0.00]_PRODUCT DETAIL Q1" xfId="2423"/>
    <cellStyle name="믅됞_PRODUCT DETAIL Q1" xfId="2424"/>
    <cellStyle name="백분율_HOBONG" xfId="2425"/>
    <cellStyle name="뷭?_BOOKSHIP" xfId="2426"/>
    <cellStyle name="콤마 [0]_1202" xfId="2427"/>
    <cellStyle name="콤마_1.24분기 평가표 " xfId="2428"/>
    <cellStyle name="통화 [0]_1202" xfId="2429"/>
    <cellStyle name="통화_1.24분기 평가표 " xfId="2430"/>
    <cellStyle name="표준_(정보부문)월별인원계획" xfId="2431"/>
    <cellStyle name="千位[0]_GetDateDialog" xfId="2432"/>
    <cellStyle name="千位_GetDateDialog" xfId="2433"/>
    <cellStyle name="好" xfId="2434"/>
    <cellStyle name="好 2" xfId="2435"/>
    <cellStyle name="好_Report-statem-April-June-14" xfId="2436"/>
    <cellStyle name="差" xfId="2437"/>
    <cellStyle name="差 2" xfId="2438"/>
    <cellStyle name="差_Report-statem-April-June-14" xfId="2439"/>
    <cellStyle name="常规_Billing Schedule(2006-03-02)" xfId="2440"/>
    <cellStyle name="强调文字颜色 1" xfId="2441"/>
    <cellStyle name="强调文字颜色 1 2" xfId="2442"/>
    <cellStyle name="强调文字颜色 1_Report-statem-April-June-14" xfId="2443"/>
    <cellStyle name="强调文字颜色 2" xfId="2444"/>
    <cellStyle name="强调文字颜色 2 2" xfId="2445"/>
    <cellStyle name="强调文字颜色 2_Report-statem-April-June-14" xfId="2446"/>
    <cellStyle name="强调文字颜色 3" xfId="2447"/>
    <cellStyle name="强调文字颜色 3 2" xfId="2448"/>
    <cellStyle name="强调文字颜色 3_Report-statem-April-June-14" xfId="2449"/>
    <cellStyle name="强调文字颜色 4" xfId="2450"/>
    <cellStyle name="强调文字颜色 4 2" xfId="2451"/>
    <cellStyle name="强调文字颜色 4_Report-statem-April-June-14" xfId="2452"/>
    <cellStyle name="强调文字颜色 5" xfId="2453"/>
    <cellStyle name="强调文字颜色 5 2" xfId="2454"/>
    <cellStyle name="强调文字颜色 5_Report-statem-April-June-14" xfId="2455"/>
    <cellStyle name="强调文字颜色 6" xfId="2456"/>
    <cellStyle name="强调文字颜色 6 2" xfId="2457"/>
    <cellStyle name="强调文字颜色 6_Report-statem-April-June-14" xfId="2458"/>
    <cellStyle name="普通_ANALYSE" xfId="2459"/>
    <cellStyle name="标题" xfId="2460"/>
    <cellStyle name="标题 1" xfId="2461"/>
    <cellStyle name="标题 1 2" xfId="2462"/>
    <cellStyle name="标题 1_Report-statem-April-June-14" xfId="2463"/>
    <cellStyle name="标题 2" xfId="2464"/>
    <cellStyle name="标题 2 2" xfId="2465"/>
    <cellStyle name="标题 2_Report-statem-April-June-14" xfId="2466"/>
    <cellStyle name="标题 3" xfId="2467"/>
    <cellStyle name="标题 3 2" xfId="2468"/>
    <cellStyle name="标题 3_Report-statem-April-June-14" xfId="2469"/>
    <cellStyle name="标题 4" xfId="2470"/>
    <cellStyle name="标题 4 2" xfId="2471"/>
    <cellStyle name="标题 4_Report-statem-April-June-14" xfId="2472"/>
    <cellStyle name="标题 5" xfId="2473"/>
    <cellStyle name="标题 6" xfId="2474"/>
    <cellStyle name="标题 7" xfId="2475"/>
    <cellStyle name="标题_Report-statem-April-June-14" xfId="2476"/>
    <cellStyle name="桁区切り [0.00]_laroux" xfId="2477"/>
    <cellStyle name="桁区切り_laroux" xfId="2478"/>
    <cellStyle name="检查单元格" xfId="2479"/>
    <cellStyle name="检查单元格 2" xfId="2480"/>
    <cellStyle name="检查单元格_Report-statem-April-June-14" xfId="2481"/>
    <cellStyle name="標準_94物件" xfId="2482"/>
    <cellStyle name="汇总" xfId="2483"/>
    <cellStyle name="汇总 2" xfId="2484"/>
    <cellStyle name="汇总_Report-statem-April-June-14" xfId="2485"/>
    <cellStyle name="注释" xfId="2486"/>
    <cellStyle name="注释 2" xfId="2487"/>
    <cellStyle name="注释_Report-statem-April-June-14" xfId="2488"/>
    <cellStyle name="解释性文本" xfId="2489"/>
    <cellStyle name="解释性文本 2" xfId="2490"/>
    <cellStyle name="警告文本" xfId="2491"/>
    <cellStyle name="警告文本 2" xfId="2492"/>
    <cellStyle name="计算" xfId="2493"/>
    <cellStyle name="计算 2" xfId="2494"/>
    <cellStyle name="计算_Report-statem-April-June-14" xfId="2495"/>
    <cellStyle name="输入" xfId="2496"/>
    <cellStyle name="输入 2" xfId="2497"/>
    <cellStyle name="输入_Report-statem-April-June-14" xfId="2498"/>
    <cellStyle name="输出" xfId="2499"/>
    <cellStyle name="输出 2" xfId="2500"/>
    <cellStyle name="输出_Report-statem-April-June-14" xfId="2501"/>
    <cellStyle name="适中" xfId="2502"/>
    <cellStyle name="适中 2" xfId="2503"/>
    <cellStyle name="适中_Report-statem-April-June-14" xfId="2504"/>
    <cellStyle name="通貨 [0.00]_laroux" xfId="2505"/>
    <cellStyle name="通貨_laroux" xfId="2506"/>
    <cellStyle name="链接单元格" xfId="2507"/>
    <cellStyle name="链接单元格 2" xfId="2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65" Type="http://schemas.openxmlformats.org/officeDocument/2006/relationships/externalLink" Target="externalLinks/externalLink163.xml"/><Relationship Id="rId181" Type="http://schemas.openxmlformats.org/officeDocument/2006/relationships/externalLink" Target="externalLinks/externalLink179.xml"/><Relationship Id="rId186" Type="http://schemas.openxmlformats.org/officeDocument/2006/relationships/externalLink" Target="externalLinks/externalLink184.xml"/><Relationship Id="rId216" Type="http://schemas.openxmlformats.org/officeDocument/2006/relationships/sharedStrings" Target="sharedStrings.xml"/><Relationship Id="rId211" Type="http://schemas.openxmlformats.org/officeDocument/2006/relationships/externalLink" Target="externalLinks/externalLink209.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134" Type="http://schemas.openxmlformats.org/officeDocument/2006/relationships/externalLink" Target="externalLinks/externalLink132.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71" Type="http://schemas.openxmlformats.org/officeDocument/2006/relationships/externalLink" Target="externalLinks/externalLink169.xml"/><Relationship Id="rId176" Type="http://schemas.openxmlformats.org/officeDocument/2006/relationships/externalLink" Target="externalLinks/externalLink174.xml"/><Relationship Id="rId192" Type="http://schemas.openxmlformats.org/officeDocument/2006/relationships/externalLink" Target="externalLinks/externalLink190.xml"/><Relationship Id="rId197" Type="http://schemas.openxmlformats.org/officeDocument/2006/relationships/externalLink" Target="externalLinks/externalLink195.xml"/><Relationship Id="rId206" Type="http://schemas.openxmlformats.org/officeDocument/2006/relationships/externalLink" Target="externalLinks/externalLink204.xml"/><Relationship Id="rId201" Type="http://schemas.openxmlformats.org/officeDocument/2006/relationships/externalLink" Target="externalLinks/externalLink199.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externalLink" Target="externalLinks/externalLink164.xml"/><Relationship Id="rId182" Type="http://schemas.openxmlformats.org/officeDocument/2006/relationships/externalLink" Target="externalLinks/externalLink180.xml"/><Relationship Id="rId187" Type="http://schemas.openxmlformats.org/officeDocument/2006/relationships/externalLink" Target="externalLinks/externalLink185.xml"/><Relationship Id="rId21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212" Type="http://schemas.openxmlformats.org/officeDocument/2006/relationships/externalLink" Target="externalLinks/externalLink210.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externalLink" Target="externalLinks/externalLink205.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3" Type="http://schemas.openxmlformats.org/officeDocument/2006/relationships/externalLink" Target="externalLinks/externalLink21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externalLink" Target="externalLinks/externalLink206.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14" Type="http://schemas.openxmlformats.org/officeDocument/2006/relationships/theme" Target="theme/theme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styles" Target="styles.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udit\DSAL%203-00\madras%20knitwear\Admin\Final%20BS\MKLBS3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01280010\Tripti\Pallavi\Budget2001_buscase\Unit_forma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3f%3f\%3f%3f%3f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cs032156\Consol\t\%3f%3f\%3f%3f%3f1.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2440.2%20USGAAP%20Working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01280019\e%20drive\Capex\MonAcct\F06\MonAcct\Depn\LMAR2006\Depn\Depreciation%20Reco%20-%20Mar%2020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rahmanandg\Gbrahma\Documents%20and%20Settings\Ebby%20Abraham\Local%20Settings\Temp\DEPT_PROFIT_Mar_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ater%20Tenders/Bihar/NTPC%20Muzaffarpur%202x195MW/DOCUME~1/vijaya.tg/LOCALS~1/Temp/Tender%20Working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ater%20Tenders/Bihar/NTPC%20Muzaffarpur%202x195MW/DOCUME~1/vijaya.tg/LOCALS~1/Temp/Temporary%20Directory%201%20for%20BIDS.zip/BIDS/GWIL/NC%2024%20Rev/Working/Sub%20contractors%20BOQ.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s\c\cm8\NS\EHV-SUBSTATIONS-B\EVA-SUBSTATION-PACKAGE-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ater%20Tenders/Bihar/NTPC%20Muzaffarpur%202x195MW/Anand/BPL-Budget/Tender/Estimate/SKT/Chochin%20Port%20Connectivity/u8%20mpr/WINDOWS/Desktop/NRB/naneen%20backup/FORMATS/Lab/Alp-c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k01280019\e%20drive\Capex\CashCap\F07\12Mar07\Cash\Cashflow%20upto%20Mar%2031,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m-460-vishal\Vishal\WINDOWS\TEMP\YIELD_WIP_SALVAGE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IVRCL\Prjects%20Quoted\Lower%20Doyang%20(final)\BD\DDA%20Project%20-%20Final\Working\BOQ%20Ambedkar%20Maidan,%20Luckn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am\SharedDocs\HOTEL%20PROJECT-PROJECT%20TEAM\HOTEL-Project%20analysis%20(%20civil%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ater%20Tenders/Bihar/NTPC%20Muzaffarpur%202x195MW/IVRCL/Tendering/Hospet%20UGD/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PU/Civil-Stru/POWER/msh/OPERATING%20JOBS/TL%20TOWERS/66kV%20DC%20TL%20BRUNEI/2%20Pile%20capacity%20Calculation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RK%20Singh\Railway%20Projects\GGSR%20Railway%20Project\package-II\Railways\EC%20RLY%20Khagaria180209\Revised%20workings%20260209\RAILWAYS\South%20western%20railway%202008%20Feb\ANALYSIS%202%20PACKAGES\working%20for%20road%20works\BOQ%20Package-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RK%20in%20IVRCL\Tender\4.DSIIDC%20bhawana\1.DSIDC%20Najafgarh\DSIDC%20Najafgarh\Rakesh%20Singh\Hotel\HOTEL-Project%20analysis%20(%20civil%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IVRCL\Prjects%20Quoted\Lower%20Doyang%20(final)\BD\DDA%20Project%20-%20Final\Working\BOQ%20Ambedkar%20Maidan,%20Luckno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RK%20Singh\Railway%20Projects\GGSR%20Railway%20Project\package-II\Copy%20of%20Anlaysis%20%20-%20Jal%20Amr(%2020Km)(rev4%20bkp%20)%20orig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Water%20Tenders/Bihar/NTPC%20Muzaffarpur%202x195MW/Documents%20and%20Settings/vijaya.tg/Desktop/LANCO/Tender/BIDDING/PRED/RangaReddy/LANCO/Tender/BIDDING/Bijapur%20WS%20Project/Bijapur%20WS%20Projec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0.200.54\New%20Folder\Documents%20and%20Settings\Ebby%20Abraham\Local%20Settings\Temp\DEPT_PROFIT_Mar_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QTR_1298.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NANCIAL059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Folder-2\KVC\Hydro\Working%20Projects\Taangnu%20Romai-H.E%20Project%20(44MW)\Working%20(Re-Tender)\New%20Folder-1\Kashang%2001.02.10\IVRCL\Prjects%20Quoted\Lower%20Doyang%20(final)\BD\DDA%20Project%20-%20Final\Working\BOQ%20Ambedkar%20Maidan,%20Lucknow.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Je-sunil\jsw%20energy%20limited\IPU\Civil-Stru\POWER\msh\OPERATING%20JOBS\TL%20TOWERS\66kV%20DC%20TL%20BRUNEI\2%20Pile%20capacity%20Calculations.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DESBAST"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ril-hyperion\d\Program%20Files\Hyperion%20Solutions\Project%20Speed\Final%20Reports\P_SEG_C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amrathnam\d\ram\ramram\key%20data\HPL\Imp_Charges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BALU%20DOCUMENTS/R-%20P%20final%20on210809/Documents%20and%20Settings/Reddy/Desktop/RAILWAYS/South%20western%20railway%202008%20Feb/ANALYSIS%202%20PACKAGES/working%20for%20road%20works/BOQ%20Package-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MonAcct/MonAcct/Documents%20and%20Settings/210023/Local%20Settings/Temporary%20Internet%20Files/OLK3/Dep%20Reco%20F07_Q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ater%20Tenders/Bihar/NTPC%20Muzaffarpur%202x195MW/HO-PR2%20&amp;%20AS/Rate%20Analysis%205-03-08/AS%20Jan%2008/Balance%20Costing%20A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bhilash\shared\Shared\Others\Samples\Copy%20of%20QT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eeresh\shared%20folder\Technical\Performance\Effi%20cal\Unit%20Efficiency%20Calc\March%2009\U2%20Performance%20calculatio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1/hijpg/CONFIG~1/Temp/notes29331C/Cierre%20Huntington%20Beach.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BALU%20DOCUMENTS/R-%20P%20final%20on210809/Documents%20and%20Settings/Bala/Local%20Settings/Temporary%20Internet%20Files/OLK17/(PN%20BOQ%20%20final%202.6.09)%20,%20analysis%20and%20Boq%20Supporting%20files/Analysis%20%20-%20PN%20(BOT)-V.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Valuation%20-%20Daurala%20Suga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Water%20Tenders/Bihar/NTPC%20Muzaffarpur%202x195MW/Documents%20and%20Settings/vijaya.tg/Desktop/LANCO/Tender/BIDDING/PRED/RangaReddy/Chevella%20Workings-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I-OF/OFERTA/EDAR/VALLADO/CFVALL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backup17\b-d\Budget%20F2005\WINDOWS\TEMP\Mkt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dwormac31\KBK\maf2001\Marlnk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omp-12\d\Ramesh\Urban%20Transport\FINAL%20ESTIMATES%20AND%20RATE%20ANALYSIS\Dandeli\Tender%20Purpose\Road%20Works%20-%20Dandeli%20(Phase1)_R5_30.03.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Documents%20and%20Settings\SK%20SEN\Desktop\DSIDC%20Najafgarh\DSIDC%20Najafgarh\Rakesh%20Singh\Hotel\HOTEL-Project%20analysis%20(%20civil%2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Water%20Tenders/Bihar/NTPC%20Muzaffarpur%202x195MW/DOCUME~1/vijaya.tg/LOCALS~1/Temp/Temporary%20Directory%201%20for%20BIDS.zip/BIDS/GWIL/NC%2024%20Rev/Working/NC-2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Water%20Tenders/Bihar/NTPC%20Muzaffarpur%202x195MW/MANISH/HO/ACE-PR2-final_at%20site.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1997m/Book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Win3kserver\stupdata\HUDA-SPORTS%20COMPLEX%20AT%20MOOSPET\Estimates%20&amp;%20BOQs\Final%20Est%20HUDA%20Sports%20complex.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cs032156\Consol\data\03-04\Volume%20Discount\UU%20Invoice%20Register%20UU%205-%20Apr%2007-%20FINAL%20DISCOUNT%2003-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cs032156\consol\SG\PROJECT\DREXP02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PIYUSH\FY2001\Qtrlyresults\q12001\Format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tcs032156\Consol\Vishal%20Sharing\Karthik\Revenue2Invoice%20for%20Sep%2004\Revenue%202%20invoice%20Apr%20-%20Sept%20Workin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cs032156\February%2005\Karthik%20Sharing\Jiten\Jiten\Legder\Dec%2004\Revenue%20Register\Rev%20to%20Invoice%20Revenue%20Registry%20as%20on%20Dec%200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cs041648\Vishal%20Sharing\Jiten\Jiten\Legder\Oct%2004\Inv%20wise%20Revenue%20Regiter%20for%20Oct%2004\Revenue%202%20invoice%20Apr%20-%20Oct%20Final%20II.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BOQ%20Ambedkar%20Maidan,%20Lucknow.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MUKESH/OLD%20DATA/FA/CAPITALIZED%20FIXED%20ASSETS%20MAR%202018/OLD%20DATA%201.%20130818=SKS%20POWER%20Cap%20Draft%20worksheets.xlsb"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swati.shinde/Local%20Settings/Temporary%20Internet%20Files/Content.Outlook/37SPDYRV/2013-03-21_FY13-14_Budget_draft%20v1%205%20(2).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452-sanjay\c\Sanjay\Institutions\Principal%20+OD%203103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user/singaiah/KILN%20PIER/footing%2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hilips\my%20documents\My%20Business\Tax_Audit\Fy%2001\D%20Ashok%20&amp;%20Son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New%20Folder\AY0304\0602Ind_Ac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Y-270-05E5\SYS3\M&amp;A\KELLEY\TECHNOGR\MODEL\PROFORMA.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agannadh\c\Program%20Files\My%20Documents\Urmodi\COS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ARI%20%20D/Tender/Trans/Cash/Cash/JARDCL%20pkg%201&amp;@/Costing%20of%20Jharkhand%20(1%20&amp;%202-pkg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IVRCL\Prjects%20Quoted\Lower%20Doyang%20(final)\Jhajjar%20Working%20%20Hyderabad\Documents%20and%20Settings\ivrcl\Desktop\Tenders\May-06\CPWD=JN%20Bhawan%20--%20Position%20L3\JN%20BHAWAN-CIVI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DSIIDC%2009.02.2008\PCA%20FINAL%2009.02.2008\Documents%20and%20Settings\EDP\Desktop\Documents%20and%20Settings\Administrator\Desktop\BOQ%20Ambedkar%20Maidan,%20Lucknow.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Singapor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sg1\c\AFFNAT\REIMS\GESTION\test%20de%20la%20macro\LISTDEPA.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nts%20and%20Settings/sanjay.dave/Local%20Settings/Temporary%20Internet%20Files/OLK53/AS-9%20Monthwise%20Schedule.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ibuserver\domcont\ns\400gridco\client\package-c\400-CRB.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Water%20Tenders/Bihar/NTPC%20Muzaffarpur%202x195MW/PCAs/R&amp;B/Madhurai/NS40&amp;41%20BCC%20hari%20300108/CTC/Latest/hari/TN%2006%2016-07-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261-modi\c\DOCUME~1\u003119\LOCALS~1\Temp\c.data.u003119.notes_cdi\projects\Projects\titan\comps\Titan_Chemical%20Trading%20comps_03072004v5a.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Tk01170005\d\SRR\MIS\EST%20F2003\WAR%20ROOM%20Financial%20Forma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tup-c09\D\JOBS\7078-MADURAVOYAL\ALAPAKKAM%20MAIN%20ROAD%20-%20APR05\ANNEX-2\ANN2-MADURAVOYAL%20DATA-APRIL-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ocuments%20and%20Settings/210023/Local%20Settings/Temporary%20Internet%20Files/OLK3/Dep%20Reco%20F07_Q1.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20Workpaper%20for%20Consolidation%20of%20BRI%20in%20CMC%20Books%20as%20of%2031%20March%202002"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Jm-460-vishal\Vishal\data%20of%20d\data\Stock_Report_As_On_Day.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452-sanjay\c\Sanjay\Interest%2001%2002\iNt-%20June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Final%20Drafts\Debt%20schedule-JKI.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cs032156\February%2005\Karthik%20Sharing\Jiten\Invwise%20Revenue%20for%20Jan%200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1.Santosh\Tendering\Tender%20Software\THANEM~1\MSRDC-CONCRETE.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H:\PIYUSH\FY2001\Qtrlyresults\q12001\q1fy2001co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BALU%20DOCUMENTS/R-%20P%20final%20on210809/Documents%20and%20Settings/Reddy/Desktop/Copy%20of%20Anl%20%20-%20Myd%20to%20Jam%20Km153%20to%20Km171%20-%20Div%20(%20Esc)%20(Depre)-TGR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452-sanjay\c\WINDOWS\TEMP\Fin-Mis%20-%20Aug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ocuments%20and%20Settings/ajaybabut.PDC/Desktop/Copy.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Blaise\c\My%20Documents\Chetan\Casual%20Manpower\Copy%20of%20Staffing%20as%20on%2025102001-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oshiserver\proposal\word\Quot_ro\3045-L&amp;T%20GMR\Design\Rev00\UGR3%20sizing%2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DOCUME~1/250347/LOCALS~1/Temp/notesE1EF34/Consol%20Pack%20US%20GAAP%20Sep%20091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44608;&#48337;&#44260;\00&#45380;\10&#26376;\&#49457;&#44284;&#48516;&#49437;1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SA%2011-12/Final%20Audit/1.%20Balance%20Sheet/6.%20Current%20Liabilities/PIYUSH/FY2001/Qtrlyresults/q32001/q3_fy0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yd/Bhanu/TENDERS/GVMC/Fly-Over/NSR/nsr-1-1/rrnsrp"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rahmag\Brahma\chetan\apgoelmisforma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T-255-shringi\c\CSD2\CSD2_R264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Jm-460-vishal\Vishal\WINDOWS\Local%20Settings\Temporary%20Internet%20Files\Content.IE5\323KYKM2\prod%20rate-2.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handrabose\SHARED\APURMS\Bhainsa\Rate%20Analysis\Rate%20Analysis%20-%20Bhainsa\final_datas_of_Bhainsa_2004-05_-new_print%20out.xls"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PathMissing" Target="INVOICE1"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Water%20Tenders/Bihar/NTPC%20Muzaffarpur%202x195MW/Anand/BPL-Budget/Tender/Estimate/SKT/Chochin%20Port%20Connectivity/users/INFRASTRUCTURE/Arvind%20Raizada/JMC/ANALYSIS/Analys_1.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I:\SHARE\IB\PROJECTS\G%20---%20L\JISCO\Jindal%20Files\misc%20files\Model\merged-projection310304%20July%205_DCFv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nmurty\d\SITES\Nandi\bas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nwpacc006\accountshare%2007-08\WINDOWS\TEMP\2001-02\MARCH2K2\BSDTL.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pvr-valu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I:\Escobar\Projekte\Bacau\Files%20Sorin%2006.07.2005\ListingBacau%20rev%20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G:\PRODUCT\&#54364;&#51456;&#44204;&#5120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elh-fs-01\Transportation\Documents%20and%20Settings\PandaRK\Desktop\Bhopal%20Bypass\customer%20supplied%20data%20or%20information\site%20data\DPR\Bhopal%20Bypass\6.%20Cost%20Estimate(15-04-08)\6.1%20Abstract%20of%20Cost.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ABENSUR/HI-OF/OFERTA/EDAR/SUECA/PIEZSU.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I-OF/OFERTA/EDAR/NOVELDA/NOVELDA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cs032156\February%2005\Gaurav\Recos%2004-05\Reco%20Feb-05\Invwise%20Revenue%20for%20Feb%200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Documents%20and%20Settings/accounts/My%20Documents/MIS%20REPORTS/expense%20investigation-sameer.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oshiserver\sachin\Quot_ERS\1253%20Delhi%20Airport\addendum-3,%20R-2\MBR%20costing\Revised%20costing%20STP-%20GMR%20dated%2025.02.08.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H-452-sanjay\c\Sanjay\Debt%20-Profile\Debt%20-Profile30090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J:\RK%20Singh\Railway%20Projects\GGSR%20Railway%20Project\package-II\Railways\EC%20RLY%20Khagaria180209\Revised%20workings%20260209\Revised%20Ana%20ECR%20Bihar%20-Khagaria-pmc%20Narahari%20fina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L:\DATEV\DATEN\DOKORG\STANDARD\DOKUMENT\Mandant\00000194\00000TOH.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G:\PRODUCT\&#51648;&#51216;&#54924;&#5103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DOCUME~1/RIYA~1.RAM/LOCALS~1/Temp/Rar$DI02.421/4.%20Opening%20balance%20verification/Financials%2031032011/Balance%20sheet%202010-201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tk01280010\Tripti\F2002\ASSC\Nov\ASSC-rev%20bud_Nov.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I:\Escobar\Projekte\Kohtla%20J&#228;rve\G%20-%20Projekt-%20&amp;%20Angebotsgenehmigung\Projektgenehmigung0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DOCUME~1/HICBN/CONFIG~1/Temp/notes29331C/Hoja%20de%20Cierre-Basf.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210023/Local%20Settings/Temporary%20Internet%20Files/OLK3/Dep%20Sep%2020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mkndcorpacct\Standalone\DOCUME~1\KABRAV~1\LOCALS~1\Temp\OCT%2005%20FCCB.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gsbns03\PGS-Finance\ravish1\Reports04-05\June04\Consol%20Notes%20Format%2006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Jm-460-vishal\Vishal\My%20Documents\export_order_statu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k01280010a\d\TEMP\EST%202001\july%202000%20(corp).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DOCUME~1/250347/LOCALS~1/Temp/notesE1EF34/Draft%20Consol%20Pack_with%20Income%20St%20Q4%200910_Format.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ibuserver\domcont\ns\400gridco\mnl-civil\400-CRB.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Gp\c\WINDOWS\TEMP\FORM6&amp;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Ram\SharedDocs\HOTEL%20PROJECT-PROJECT%20TEAM\Presentat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192.167.9.1\sachin\Documents%20and%20Settings\Administrator\Desktop\GMR%20MBR\AQ07017_BOM_BOQ_Rev02.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utocad1\anand\GROUP%201%20QUANTITY%20CALCULATIONS\Causeway\pipe%20culvert%2018.06.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utocad1\anand\GROUP%201%20QUANTITY%20CALCULATIONS\ODR%20-%20ver-1104.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J:\1%20Tenders\2.%20Cash%20Contracts\ADB's%20(Latest%20%20&amp;%20Final)\ADB%20%20C10%20to%20C16%20Retender\Analysis%20use\Analysis%20-%20ADB%20C-%2010%20tgrk%2011%20Aug.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WIN3KSERVER\stupdata\DIV%20-%20III\AFEEFUDDIN%20Sir\KUKATPALLY\KUKATPALLY%20%20ROB%20DETAILED%20INFORMATION\Ranjani\Misc\ARRR-ver-1104.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Kumar\c\Program%20Files\Ramdas\Ramdassystem\Tender\Other%20Tenders\TWAD\tanj\tanjor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7\BOQ_M7.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H-453-apurva\d\Apurva\cashflow\cashflow02-03\Interest-Businessplan-2002-afterrest-revised.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YS02\D\TENALI\LowestRate.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ys01\f_drv\TENALI\tenali%20(11-08-03)\tenali%20(15-08-03)\Sed\LowestRate.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V:\windows\TEMP\P&amp;B%20and%20C-MI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Users\skmalik\AppData\Local\Microsoft\Windows\Temporary%20Internet%20Files\Content.Outlook\U6SWQL86\Projects\Tamilnadu\2647%20Group%20-%201\ref\ODR%20-%20ver-1104.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utocad1\anand\GROUP%201%20QUANTITY%20CALCULATIONS\Vetri\Pipe%20culvert\pipe%20culvert%2018.06.0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Narahari/HARI%20%20D/Tender/Trans/BOOT/Under%20process/Tumkur%20Chitradurga/Tumkur%20Chitra%20durga/Final%20PMC/pmc%20final%20Tumkur%20Chitra%20durga.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Water%20Tenders/Bihar/NTPC%20Muzaffarpur%202x195MW/Tenders/Maharashtra/Kalyan%20Dombivli/Mohli%20to%20Netivli%20Pipeline/Price%20Bid.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OMP-8\D\user\PSK\MISC\TUM-WT~1.XLS" TargetMode="External"/></Relationships>
</file>

<file path=xl/externalLinks/_rels/externalLink162.xml.rels><?xml version="1.0" encoding="UTF-8" standalone="yes"?>
<Relationships xmlns="http://schemas.openxmlformats.org/package/2006/relationships"><Relationship Id="rId1" Type="http://schemas.microsoft.com/office/2006/relationships/xlExternalLinkPath/xlPathMissing" Target="mgt9900_GE%20(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6X70NTL4/Q4%20Audit%20Liability%20Schedules.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Moss3\d\WINDOWS\DESKTOP\All_NCB_Ph2\All_NCB_Tr.III\Documents\M5\BOQ_M26.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wormac23\d\maf99\DEC98LNK.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Water%20Tenders/Bihar/NTPC%20Muzaffarpur%202x195MW/Anand/BPL-Budget/Tender/Estimate/users/infrastructure/sulay/Tender/Tenders/2.%20BOT%20Projects/MP%20-%20Lakhnadon%20-%20Annuity/BOQ%20-%20SAI/CD_JMC_28-2-06/RA%20and%20Esti"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Aerospace\Client%20Directory\Z\zjemmott\airlines\comps\trading\US%20regionals3.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Documents%20and%20Settings/riya.ramrakhiani/Local%20Settings/Temporary%20Internet%20Files/Content.Outlook/LP6LGCGB/02-10-12_FY12-13_Budget_draft_1%2031%20(2).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ETUDEPX/AFFAIRES/M_ORIENT/EAU/AL-AWIR/CONSULT/ALAWIR_R.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SA%2011-12/Final%20Audit/1.%20Balance%20Sheet/6.%20Current%20Liabilities/PIYUSH/FY2001/Qtrlyresults/q12001/Q1_FY01con(Final).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ABENSUR/HI-OF/OFERTA/EDAR/VENDRELL/INGENIER/VENDRDEF.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ABENSUR/HI-OF/OFERTA/ETAP/URUGUAY/URUGUAY/ETAP-URU.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tcs032156\Consol\Consolidation%20Dec'05\Main%20Consol\TCS%20APAC%20Consol%20Working%20Sep%202005.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Water%20Tenders/Bihar/NTPC%20Muzaffarpur%202x195MW/ANALYSIS/MP_UP-1%20Analysis_B.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Documents%20and%20Settings/210023/Local%20Settings/Temporary%20Internet%20Files/OLK3/Dep%20Reco%20f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H-463-surendran\e\jaidev\2003-04\Qtr1-2003-04\TBC\Cash_Flow\Copy%20of%20cashflow_31_3_2003_3may_5pm_after_VP(F).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10.14.3.52\Trial%20Balance%20Data\administrator\Deliverables\Final%20Compilation_FY04.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H-452-sanjay\c\Sanjay\Securitisation\RZB-VISIT-14020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http://wabagintranet.iserv.vads.cc/Holding/GC-Controlling/Miksa/Project-Controlling/GG-03-2000/rev02-d/VA%20TECH%20Genehmigung.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V:\Documents%20and%20Settings\hameed\Local%20Settings\Temporary%20Internet%20Files\Content.Outlook\B1136536\ABSTC%20budget%200809_draft1%20dt%2020%2005%200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DI/CHARGETU/GIRODET/QUALITE/MODELES/MODELES.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Documents%20and%20Settings/210023/Local%20Settings/Temporary%20Internet%20Files/OLK3/Dep%20Dec%20200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Tk01280019\e%20drive\Capex\MonAcct\F06\MonAcct\Depn\IDEC2005\Depn\Final\Details%20of%20F05%20and%20F06%20Depn.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tcs032273\sbb\sonu\Deferred%20Tax%20FY%202003-04-original.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tcs032273\sbb\Documents%20and%20Settings\s_billimoria\Desktop\Deferred%20Tax%202003-04.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mmkndcorpacct\Standalone\Users\sjaiswar\Documents\Commercial%20Engineers%20(CEBBCO)\Audit_December%202009\Financial\Final\CEBBCO%20Balance%20Sheet%2031.12.2009-%2019%2003%2010.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Tendering/Roads/HYD%20ORR/hyb%20orr%20030709%20final%20quote/ORR-PKG1-COSTING%2002-Jul-20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Water%20Tenders/Bihar/NTPC%20Muzaffarpur%202x195MW/Water%20Tenders/Gujarat/Costing%20of%20DAHEJ%20GUJARAT27032010.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MonAcct/MonAcct/Documents%20and%20Settings/210023/Local%20Settings/Temporary%20Internet%20Files/OLK3/Dep%20Reco%20f07.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mmkndcorpacct\VINAYAK\INV\kdv\VAID01T.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WINDOWS\Temporary%20Internet%20Files\OLK9201\ANNEX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Documents%20and%20Settings/DESIGNS/Desktop/u%20can%20share/WTP%20DESIGNS.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H-261-modi\c\DOCUME~1\u003119\LOCALS~1\Temp\c.data.u003119.notes_cdi\Shireesh\Exxon_Qenos\Trading%20Comps\Qenos%20-%20Trading%20comps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D:\Documents%20and%20Settings\pillair-wl-corp\Local%20Settings\Temporary%20Internet%20Files\OLKF60D\WINDOWS\TEMP\Mkt02.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Documents%20and%20Settings/210023/Local%20Settings/Temporary%20Internet%20Files/OLK3/FA%20Schedule%20Dec%2006.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MonAcct/Retirement%20of%20AssetsF07.xls" TargetMode="External"/></Relationships>
</file>

<file path=xl/externalLinks/_rels/externalLink199.xml.rels><?xml version="1.0" encoding="UTF-8" standalone="yes"?>
<Relationships xmlns="http://schemas.openxmlformats.org/package/2006/relationships"><Relationship Id="rId1" Type="http://schemas.microsoft.com/office/2006/relationships/xlExternalLinkPath/xlPathMissing" Target="Worksheet%20in%20(C)%205236.1%20Investments%20-%20Substantive%20Testing"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tcs028994\Samir%20-%20AR\Dokumente%20und%20Einstellungen\Apl30\Lokale%20Einstellungen\Temporary%20Internet%20Files\OLK12\Documents%20and%20Settings\106343\Desktop\Cash%20flow%200304%20(Revised%20Final%20after%20Tax%20Reclass%20Entries).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Tcs032156\consol\Viral1\0304%20-%20Q3\Cash%20flow%2031%20December%202003%20-%20Final%20(110304).xls" TargetMode="External"/></Relationships>
</file>

<file path=xl/externalLinks/_rels/externalLink202.xml.rels><?xml version="1.0" encoding="UTF-8" standalone="yes"?>
<Relationships xmlns="http://schemas.openxmlformats.org/package/2006/relationships"><Relationship Id="rId1" Type="http://schemas.microsoft.com/office/2006/relationships/xlExternalLinkPath/xlPathMissing" Target="Worksheet%20in%20(C)%208507%20Summary2002-03%20%20%20%20%20(PBC)"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G:\PRODUCT\%3f%3f%3f%3f.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Iril\user\ACC3\QTR0698\RE_Q698\YR0397.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Ak10711781\d$\Pallavi\Budget2001_buscase\Unit_format.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Jm-460-vishal\Vishal\WINDOWS\Desktop\galv%201163%20totem%20savannah(3).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Chaitanya\d\Process%20Calculations\Sahara\process%20cal-14%20MLD%20WTP%20(final).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44608;&#48337;&#44260;\00&#45380;\databank\&#49324;&#50629;&#44228;&#54925;\01&#45380;\&#44221;&#50689;&#44228;&#54925;\&#51060;&#52380;\&#49688;&#48520;&#48143;%20&#49552;&#51061;0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http://ic3.officeware.hei.co.kr/EXPRESS/TEMP/EXPRESS/8706384/&#50808;&#54868;961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A:\t\&#44221;&#48708;\&#49328;&#52636;&#44592;1.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Accounts/Mukesh/DATA/2021-22/Fixed%20Assets%20Register%2031-0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PEE"/>
      <sheetName val="000's"/>
      <sheetName val="BS"/>
      <sheetName val="PL"/>
      <sheetName val="SCH 1,2,3"/>
      <sheetName val="Sch 4"/>
      <sheetName val="SCH 5,6,7"/>
      <sheetName val="SCH 8,9,10"/>
      <sheetName val="SCH 11,12,13"/>
      <sheetName val="SCH 14,15,16"/>
      <sheetName val="Notes1"/>
      <sheetName val="Notes 2"/>
      <sheetName val="Notes 3"/>
      <sheetName val="Notes 4"/>
      <sheetName val="partiv"/>
      <sheetName val="SCH_1,2,3"/>
      <sheetName val="Sch_4"/>
      <sheetName val="SCH_5,6,7"/>
      <sheetName val="SCH_8,9,10"/>
      <sheetName val="SCH_11,12,13"/>
      <sheetName val="SCH_14,15,16"/>
      <sheetName val="Notes_2"/>
      <sheetName val="Notes_3"/>
      <sheetName val="Notes_4"/>
      <sheetName val="Others"/>
      <sheetName val="Entity List"/>
      <sheetName val="Cost Report R"/>
      <sheetName val="PL MlS"/>
      <sheetName val="Alumina"/>
      <sheetName val="Hydrate"/>
      <sheetName val="Expats Extract"/>
      <sheetName val="Exchange Rate"/>
      <sheetName val="Settlement Report"/>
      <sheetName val="Expats Register"/>
      <sheetName val="Settlement Extract"/>
      <sheetName val="AL Wise_LA Prov"/>
      <sheetName val="AL Wise Prov"/>
      <sheetName val="Leave provision"/>
    </sheetNames>
    <sheetDataSet>
      <sheetData sheetId="0" refreshError="1">
        <row r="1">
          <cell r="B1" t="str">
            <v>{Edit}{Home}@round({end}/$D$1,0)~</v>
          </cell>
        </row>
        <row r="322">
          <cell r="A322" t="str">
            <v>SCHEDULES FORMING PART OF ACCOUNTS</v>
          </cell>
        </row>
        <row r="323">
          <cell r="C323" t="str">
            <v>Year ended</v>
          </cell>
          <cell r="E323" t="str">
            <v>Year ended</v>
          </cell>
        </row>
        <row r="324">
          <cell r="C324" t="str">
            <v>March 31, 2000</v>
          </cell>
          <cell r="E324" t="str">
            <v>March 31, 1999</v>
          </cell>
        </row>
        <row r="325">
          <cell r="C325" t="str">
            <v>(Rs.)</v>
          </cell>
          <cell r="E325" t="str">
            <v>(Rs.)</v>
          </cell>
        </row>
        <row r="327">
          <cell r="A327" t="str">
            <v>SCHEDULE 10 - OTHER INCOME</v>
          </cell>
        </row>
        <row r="329">
          <cell r="A329" t="str">
            <v xml:space="preserve">  Interest on Loans and Deposits - Gross</v>
          </cell>
          <cell r="C329">
            <v>552007</v>
          </cell>
          <cell r="E329">
            <v>827356</v>
          </cell>
        </row>
        <row r="330">
          <cell r="A330" t="str">
            <v xml:space="preserve">  [(Tax Deducted at Source Rs.91,269/-(1999 : Rs.145,559/-)]</v>
          </cell>
        </row>
        <row r="332">
          <cell r="A332" t="str">
            <v xml:space="preserve">  Exchange Gain (Net)</v>
          </cell>
          <cell r="C332">
            <v>4379253</v>
          </cell>
          <cell r="E332">
            <v>10837828</v>
          </cell>
        </row>
        <row r="334">
          <cell r="A334" t="str">
            <v xml:space="preserve">  Miscellaneous Income</v>
          </cell>
          <cell r="C334">
            <v>7236159</v>
          </cell>
          <cell r="E334">
            <v>935081</v>
          </cell>
        </row>
        <row r="335">
          <cell r="C335" t="str">
            <v>-----------------</v>
          </cell>
          <cell r="E335" t="str">
            <v>-----------------</v>
          </cell>
        </row>
        <row r="336">
          <cell r="C336">
            <v>12167419</v>
          </cell>
          <cell r="E336">
            <v>12600265</v>
          </cell>
        </row>
        <row r="337">
          <cell r="C337" t="str">
            <v>==========</v>
          </cell>
          <cell r="E337" t="str">
            <v>==========</v>
          </cell>
        </row>
        <row r="339">
          <cell r="A339" t="str">
            <v>SCHEDULE 11 - RAW MATERIALS CONSUMED</v>
          </cell>
        </row>
        <row r="342">
          <cell r="A342" t="str">
            <v xml:space="preserve">  Opening Stock</v>
          </cell>
          <cell r="C342">
            <v>75275100</v>
          </cell>
          <cell r="E342">
            <v>37916231</v>
          </cell>
        </row>
        <row r="344">
          <cell r="A344" t="str">
            <v xml:space="preserve">  Add: Purchases</v>
          </cell>
          <cell r="C344">
            <v>175864627</v>
          </cell>
          <cell r="E344">
            <v>234289044</v>
          </cell>
        </row>
        <row r="345">
          <cell r="C345" t="str">
            <v>-------------------</v>
          </cell>
          <cell r="E345" t="str">
            <v>-------------------</v>
          </cell>
        </row>
        <row r="346">
          <cell r="C346">
            <v>251139727</v>
          </cell>
          <cell r="E346">
            <v>272205275</v>
          </cell>
        </row>
        <row r="348">
          <cell r="A348" t="str">
            <v xml:space="preserve">  Less: Sales (at cost)</v>
          </cell>
          <cell r="C348">
            <v>0</v>
          </cell>
          <cell r="E348">
            <v>43882230</v>
          </cell>
        </row>
        <row r="349">
          <cell r="C349" t="str">
            <v>-------------------</v>
          </cell>
          <cell r="E349" t="str">
            <v>-------------------</v>
          </cell>
        </row>
        <row r="350">
          <cell r="C350">
            <v>251139727</v>
          </cell>
          <cell r="E350">
            <v>228323045</v>
          </cell>
        </row>
        <row r="352">
          <cell r="A352" t="str">
            <v xml:space="preserve">  Less: Closing Stock</v>
          </cell>
          <cell r="C352">
            <v>51504986</v>
          </cell>
          <cell r="E352">
            <v>75275100</v>
          </cell>
        </row>
        <row r="353">
          <cell r="C353" t="str">
            <v>-------------------</v>
          </cell>
          <cell r="E353" t="str">
            <v>-------------------</v>
          </cell>
        </row>
        <row r="354">
          <cell r="C354">
            <v>199634741</v>
          </cell>
          <cell r="E354">
            <v>153047945</v>
          </cell>
        </row>
        <row r="355">
          <cell r="C355" t="str">
            <v>===========</v>
          </cell>
          <cell r="E35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P&amp;L"/>
      <sheetName val="MATERIAL"/>
      <sheetName val="PERSONNEL"/>
      <sheetName val="EXPENSES"/>
      <sheetName val="P&amp;LIND"/>
      <sheetName val="SCHEDULE"/>
      <sheetName val="WORKING"/>
      <sheetName val="CASHFLOW"/>
      <sheetName val="INVENTORY"/>
      <sheetName val="PRESENTATION"/>
      <sheetName val="INV"/>
      <sheetName val="Per_sum"/>
      <sheetName val="Strength"/>
      <sheetName val="DA_Index"/>
      <sheetName val="exp-w-out-per"/>
      <sheetName val="mfg.exp per veh. cost rev.bud"/>
      <sheetName val="SALES OVER HEAD PER VEH"/>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
      <sheetName val="????(?????)"/>
      <sheetName val="Sheet3"/>
      <sheetName val="Schedules"/>
      <sheetName val="Annexure"/>
      <sheetName val="balance_sheet"/>
      <sheetName val="AP2"/>
    </sheetNames>
    <sheetDataSet>
      <sheetData sheetId="0"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v>0</v>
          </cell>
          <cell r="Q7">
            <v>0</v>
          </cell>
          <cell r="R7">
            <v>0</v>
          </cell>
          <cell r="S7">
            <v>0</v>
          </cell>
          <cell r="T7">
            <v>0</v>
          </cell>
          <cell r="U7">
            <v>0</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v>0</v>
          </cell>
          <cell r="S9">
            <v>0</v>
          </cell>
          <cell r="T9">
            <v>0</v>
          </cell>
          <cell r="U9">
            <v>0</v>
          </cell>
          <cell r="V9">
            <v>0</v>
          </cell>
          <cell r="W9">
            <v>0</v>
          </cell>
        </row>
        <row r="10">
          <cell r="E10">
            <v>41</v>
          </cell>
          <cell r="F10">
            <v>930</v>
          </cell>
          <cell r="G10">
            <v>971</v>
          </cell>
          <cell r="H10">
            <v>0</v>
          </cell>
          <cell r="I10">
            <v>0</v>
          </cell>
          <cell r="J10">
            <v>889</v>
          </cell>
          <cell r="K10">
            <v>18637</v>
          </cell>
          <cell r="L10">
            <v>889</v>
          </cell>
          <cell r="M10">
            <v>18637</v>
          </cell>
          <cell r="N10">
            <v>0</v>
          </cell>
          <cell r="O10">
            <v>0</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v>0</v>
          </cell>
          <cell r="S11">
            <v>0</v>
          </cell>
          <cell r="T11">
            <v>0</v>
          </cell>
          <cell r="U11">
            <v>0</v>
          </cell>
          <cell r="V11">
            <v>0</v>
          </cell>
          <cell r="W11">
            <v>0</v>
          </cell>
        </row>
        <row r="12">
          <cell r="E12">
            <v>41</v>
          </cell>
          <cell r="F12">
            <v>930</v>
          </cell>
          <cell r="G12">
            <v>971</v>
          </cell>
          <cell r="H12">
            <v>0</v>
          </cell>
          <cell r="I12">
            <v>0</v>
          </cell>
          <cell r="J12">
            <v>889</v>
          </cell>
          <cell r="K12">
            <v>18637</v>
          </cell>
          <cell r="L12">
            <v>889</v>
          </cell>
          <cell r="M12">
            <v>18637</v>
          </cell>
          <cell r="N12">
            <v>0</v>
          </cell>
          <cell r="O12">
            <v>0</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str">
            <v>144R7</v>
          </cell>
          <cell r="D14" t="str">
            <v>FAB 7</v>
          </cell>
          <cell r="E14">
            <v>0</v>
          </cell>
          <cell r="F14">
            <v>0</v>
          </cell>
          <cell r="G14">
            <v>0</v>
          </cell>
          <cell r="Q14">
            <v>0</v>
          </cell>
          <cell r="R14">
            <v>0</v>
          </cell>
          <cell r="S14">
            <v>0</v>
          </cell>
          <cell r="T14">
            <v>0</v>
          </cell>
          <cell r="U14">
            <v>0</v>
          </cell>
          <cell r="V14">
            <v>0</v>
          </cell>
          <cell r="W14">
            <v>0</v>
          </cell>
        </row>
        <row r="15">
          <cell r="A15" t="str">
            <v>144R6</v>
          </cell>
          <cell r="D15" t="str">
            <v>FAB 6</v>
          </cell>
          <cell r="E15">
            <v>0</v>
          </cell>
          <cell r="F15">
            <v>0</v>
          </cell>
          <cell r="G15">
            <v>0</v>
          </cell>
          <cell r="Q15">
            <v>0</v>
          </cell>
          <cell r="R15">
            <v>0</v>
          </cell>
          <cell r="S15">
            <v>0</v>
          </cell>
          <cell r="T15">
            <v>0</v>
          </cell>
          <cell r="U15">
            <v>0</v>
          </cell>
          <cell r="V15">
            <v>0</v>
          </cell>
          <cell r="W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v>0</v>
          </cell>
          <cell r="S17">
            <v>0</v>
          </cell>
          <cell r="T17">
            <v>0</v>
          </cell>
          <cell r="U17">
            <v>0</v>
          </cell>
          <cell r="V17">
            <v>0</v>
          </cell>
          <cell r="W17">
            <v>0</v>
          </cell>
        </row>
        <row r="18">
          <cell r="A18" t="str">
            <v>144SL6</v>
          </cell>
          <cell r="D18" t="str">
            <v>FAB 6</v>
          </cell>
          <cell r="E18">
            <v>0</v>
          </cell>
          <cell r="F18">
            <v>0</v>
          </cell>
          <cell r="G18">
            <v>0</v>
          </cell>
          <cell r="Q18">
            <v>0</v>
          </cell>
          <cell r="R18">
            <v>0</v>
          </cell>
          <cell r="S18">
            <v>0</v>
          </cell>
          <cell r="T18">
            <v>0</v>
          </cell>
          <cell r="U18">
            <v>0</v>
          </cell>
          <cell r="V18">
            <v>0</v>
          </cell>
          <cell r="W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v>0</v>
          </cell>
          <cell r="P21">
            <v>0</v>
          </cell>
          <cell r="Q21">
            <v>0</v>
          </cell>
          <cell r="R21">
            <v>0</v>
          </cell>
          <cell r="S21">
            <v>0</v>
          </cell>
          <cell r="T21">
            <v>0</v>
          </cell>
          <cell r="U21">
            <v>0</v>
          </cell>
          <cell r="V21">
            <v>0</v>
          </cell>
          <cell r="W21">
            <v>0</v>
          </cell>
        </row>
        <row r="22">
          <cell r="A22" t="str">
            <v>128S7</v>
          </cell>
          <cell r="D22" t="str">
            <v>FAB 7</v>
          </cell>
          <cell r="E22">
            <v>1237.6610169491532</v>
          </cell>
          <cell r="F22">
            <v>6150</v>
          </cell>
          <cell r="G22">
            <v>7387.6610169491532</v>
          </cell>
          <cell r="L22">
            <v>0</v>
          </cell>
          <cell r="M22">
            <v>0</v>
          </cell>
          <cell r="N22">
            <v>0</v>
          </cell>
          <cell r="O22">
            <v>0</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v>0</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v>0</v>
          </cell>
          <cell r="P25">
            <v>0</v>
          </cell>
          <cell r="Q25">
            <v>0</v>
          </cell>
          <cell r="R25">
            <v>0</v>
          </cell>
          <cell r="S25">
            <v>0</v>
          </cell>
          <cell r="T25">
            <v>0</v>
          </cell>
          <cell r="U25">
            <v>0</v>
          </cell>
          <cell r="V25">
            <v>0</v>
          </cell>
          <cell r="W25">
            <v>0</v>
          </cell>
        </row>
        <row r="26">
          <cell r="A26" t="str">
            <v>128D6</v>
          </cell>
          <cell r="D26" t="str">
            <v>FAB 6</v>
          </cell>
          <cell r="E26">
            <v>0</v>
          </cell>
          <cell r="F26">
            <v>730</v>
          </cell>
          <cell r="G26">
            <v>730</v>
          </cell>
          <cell r="L26">
            <v>0</v>
          </cell>
          <cell r="M26">
            <v>0</v>
          </cell>
          <cell r="N26">
            <v>0</v>
          </cell>
          <cell r="O26">
            <v>0</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v>0</v>
          </cell>
          <cell r="S28">
            <v>0</v>
          </cell>
          <cell r="T28">
            <v>0</v>
          </cell>
          <cell r="U28">
            <v>0</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v>0</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v>0</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v>0</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v>0</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v>0</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v>0</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v>0</v>
          </cell>
          <cell r="P38">
            <v>0</v>
          </cell>
          <cell r="Q38">
            <v>0</v>
          </cell>
          <cell r="R38">
            <v>0</v>
          </cell>
          <cell r="S38">
            <v>0</v>
          </cell>
          <cell r="T38">
            <v>0</v>
          </cell>
          <cell r="U38">
            <v>0</v>
          </cell>
          <cell r="V38">
            <v>0</v>
          </cell>
          <cell r="W38">
            <v>0</v>
          </cell>
        </row>
        <row r="39">
          <cell r="A39" t="str">
            <v>64D6</v>
          </cell>
          <cell r="D39" t="str">
            <v>FAB 6</v>
          </cell>
          <cell r="E39">
            <v>1101</v>
          </cell>
          <cell r="F39">
            <v>1250</v>
          </cell>
          <cell r="G39">
            <v>2351</v>
          </cell>
          <cell r="N39">
            <v>0</v>
          </cell>
          <cell r="O39">
            <v>0</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v>0</v>
          </cell>
          <cell r="P41">
            <v>0</v>
          </cell>
          <cell r="Q41">
            <v>0</v>
          </cell>
          <cell r="R41">
            <v>0</v>
          </cell>
          <cell r="S41">
            <v>0</v>
          </cell>
          <cell r="T41">
            <v>0</v>
          </cell>
          <cell r="U41">
            <v>0</v>
          </cell>
          <cell r="V41">
            <v>0</v>
          </cell>
          <cell r="W41">
            <v>0</v>
          </cell>
        </row>
        <row r="42">
          <cell r="A42" t="str">
            <v>64D6X32</v>
          </cell>
          <cell r="D42" t="str">
            <v>FAB 6</v>
          </cell>
          <cell r="E42">
            <v>0</v>
          </cell>
          <cell r="F42">
            <v>200</v>
          </cell>
          <cell r="G42">
            <v>200</v>
          </cell>
          <cell r="N42">
            <v>0</v>
          </cell>
          <cell r="O42">
            <v>0</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64E5</v>
          </cell>
          <cell r="D45" t="str">
            <v>FAB 5</v>
          </cell>
          <cell r="E45">
            <v>1</v>
          </cell>
          <cell r="F45">
            <v>0</v>
          </cell>
          <cell r="G45">
            <v>1</v>
          </cell>
          <cell r="N45">
            <v>0</v>
          </cell>
          <cell r="O45">
            <v>0</v>
          </cell>
          <cell r="P45">
            <v>0</v>
          </cell>
          <cell r="Q45">
            <v>0</v>
          </cell>
          <cell r="R45">
            <v>0</v>
          </cell>
          <cell r="S45">
            <v>0</v>
          </cell>
          <cell r="U45">
            <v>0</v>
          </cell>
        </row>
        <row r="46">
          <cell r="E46">
            <v>1</v>
          </cell>
          <cell r="F46">
            <v>0</v>
          </cell>
          <cell r="G46">
            <v>1</v>
          </cell>
          <cell r="H46">
            <v>0</v>
          </cell>
          <cell r="I46">
            <v>0</v>
          </cell>
          <cell r="J46">
            <v>0</v>
          </cell>
          <cell r="K46">
            <v>0</v>
          </cell>
          <cell r="L46">
            <v>0</v>
          </cell>
          <cell r="M46">
            <v>0</v>
          </cell>
          <cell r="N46">
            <v>0</v>
          </cell>
          <cell r="P46">
            <v>0</v>
          </cell>
          <cell r="Q46">
            <v>0</v>
          </cell>
          <cell r="R46">
            <v>0</v>
          </cell>
          <cell r="S46">
            <v>0</v>
          </cell>
          <cell r="T46">
            <v>0</v>
          </cell>
          <cell r="U46">
            <v>0</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v>0</v>
          </cell>
          <cell r="P47">
            <v>0</v>
          </cell>
          <cell r="Q47">
            <v>0</v>
          </cell>
          <cell r="R47">
            <v>0</v>
          </cell>
          <cell r="S47">
            <v>0</v>
          </cell>
          <cell r="T47">
            <v>0</v>
          </cell>
          <cell r="U47">
            <v>0</v>
          </cell>
          <cell r="V47">
            <v>0</v>
          </cell>
          <cell r="W47">
            <v>0</v>
          </cell>
        </row>
        <row r="48">
          <cell r="A48" t="str">
            <v>64R7</v>
          </cell>
          <cell r="D48" t="str">
            <v>FAB 7</v>
          </cell>
          <cell r="E48">
            <v>0</v>
          </cell>
          <cell r="F48">
            <v>0</v>
          </cell>
          <cell r="G48">
            <v>0</v>
          </cell>
          <cell r="Q48">
            <v>0</v>
          </cell>
          <cell r="R48">
            <v>0</v>
          </cell>
          <cell r="S48">
            <v>0</v>
          </cell>
          <cell r="T48">
            <v>0</v>
          </cell>
          <cell r="U48">
            <v>0</v>
          </cell>
          <cell r="V48">
            <v>0</v>
          </cell>
          <cell r="W48">
            <v>0</v>
          </cell>
        </row>
        <row r="49">
          <cell r="A49" t="str">
            <v>64R6</v>
          </cell>
          <cell r="D49" t="str">
            <v>FAB 6</v>
          </cell>
          <cell r="E49">
            <v>0</v>
          </cell>
          <cell r="F49">
            <v>0</v>
          </cell>
          <cell r="G49">
            <v>0</v>
          </cell>
          <cell r="K49">
            <v>0</v>
          </cell>
          <cell r="L49">
            <v>0</v>
          </cell>
          <cell r="M49">
            <v>0</v>
          </cell>
          <cell r="N49">
            <v>0</v>
          </cell>
          <cell r="O49">
            <v>0</v>
          </cell>
          <cell r="P49">
            <v>0</v>
          </cell>
          <cell r="Q49">
            <v>0</v>
          </cell>
          <cell r="R49">
            <v>0</v>
          </cell>
          <cell r="S49">
            <v>0</v>
          </cell>
          <cell r="T49">
            <v>0</v>
          </cell>
          <cell r="U49">
            <v>0</v>
          </cell>
          <cell r="V49">
            <v>0</v>
          </cell>
          <cell r="W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v>0</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v>0</v>
          </cell>
          <cell r="P52">
            <v>0</v>
          </cell>
          <cell r="Q52">
            <v>0</v>
          </cell>
          <cell r="R52">
            <v>0</v>
          </cell>
          <cell r="S52">
            <v>0</v>
          </cell>
          <cell r="T52">
            <v>0</v>
          </cell>
          <cell r="U52">
            <v>0</v>
          </cell>
          <cell r="V52">
            <v>0</v>
          </cell>
          <cell r="W52">
            <v>240</v>
          </cell>
        </row>
        <row r="53">
          <cell r="A53" t="str">
            <v>32S6</v>
          </cell>
          <cell r="D53" t="str">
            <v>FAB 6</v>
          </cell>
          <cell r="E53">
            <v>60</v>
          </cell>
          <cell r="F53">
            <v>100</v>
          </cell>
          <cell r="G53">
            <v>160</v>
          </cell>
          <cell r="N53">
            <v>0</v>
          </cell>
          <cell r="O53">
            <v>0</v>
          </cell>
          <cell r="P53">
            <v>0</v>
          </cell>
          <cell r="Q53">
            <v>0</v>
          </cell>
          <cell r="R53">
            <v>0</v>
          </cell>
          <cell r="S53">
            <v>0</v>
          </cell>
          <cell r="T53">
            <v>0</v>
          </cell>
          <cell r="U53">
            <v>0</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v>0</v>
          </cell>
          <cell r="S54">
            <v>0</v>
          </cell>
          <cell r="T54">
            <v>0</v>
          </cell>
          <cell r="U54">
            <v>0</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v>0</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v>0</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v>0</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v>0</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v>0</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v>0</v>
          </cell>
          <cell r="P60">
            <v>0</v>
          </cell>
          <cell r="R60">
            <v>0</v>
          </cell>
          <cell r="T60">
            <v>0</v>
          </cell>
          <cell r="U60">
            <v>0</v>
          </cell>
          <cell r="V60">
            <v>0</v>
          </cell>
          <cell r="W60">
            <v>0</v>
          </cell>
        </row>
        <row r="61">
          <cell r="A61" t="str">
            <v>16ST5</v>
          </cell>
          <cell r="D61" t="str">
            <v>FAB 5</v>
          </cell>
          <cell r="E61">
            <v>0</v>
          </cell>
          <cell r="F61">
            <v>0</v>
          </cell>
          <cell r="G61">
            <v>0</v>
          </cell>
          <cell r="L61">
            <v>0</v>
          </cell>
          <cell r="M61">
            <v>0</v>
          </cell>
          <cell r="N61">
            <v>0</v>
          </cell>
          <cell r="O61">
            <v>0</v>
          </cell>
          <cell r="P61">
            <v>0</v>
          </cell>
          <cell r="Q61">
            <v>0</v>
          </cell>
          <cell r="R61">
            <v>0</v>
          </cell>
          <cell r="S61">
            <v>0</v>
          </cell>
          <cell r="T61">
            <v>0</v>
          </cell>
          <cell r="U61">
            <v>0</v>
          </cell>
          <cell r="V61">
            <v>0</v>
          </cell>
          <cell r="W61">
            <v>0</v>
          </cell>
        </row>
        <row r="62">
          <cell r="A62" t="str">
            <v>16ST4</v>
          </cell>
          <cell r="D62" t="str">
            <v>FAB 4</v>
          </cell>
          <cell r="E62">
            <v>0</v>
          </cell>
          <cell r="F62">
            <v>0</v>
          </cell>
          <cell r="G62">
            <v>0</v>
          </cell>
          <cell r="L62">
            <v>0</v>
          </cell>
          <cell r="M62">
            <v>0</v>
          </cell>
          <cell r="N62">
            <v>0</v>
          </cell>
          <cell r="O62">
            <v>0</v>
          </cell>
          <cell r="P62">
            <v>0</v>
          </cell>
          <cell r="Q62">
            <v>0</v>
          </cell>
          <cell r="R62">
            <v>0</v>
          </cell>
          <cell r="S62">
            <v>0</v>
          </cell>
          <cell r="T62">
            <v>0</v>
          </cell>
          <cell r="U62">
            <v>0</v>
          </cell>
          <cell r="V62">
            <v>0</v>
          </cell>
          <cell r="W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row>
        <row r="64">
          <cell r="A64" t="str">
            <v>16W6</v>
          </cell>
          <cell r="C64" t="str">
            <v>W/B</v>
          </cell>
          <cell r="D64" t="str">
            <v>FAB 6</v>
          </cell>
          <cell r="E64">
            <v>0</v>
          </cell>
          <cell r="F64">
            <v>0</v>
          </cell>
          <cell r="G64">
            <v>0</v>
          </cell>
          <cell r="L64">
            <v>0</v>
          </cell>
          <cell r="M64">
            <v>0</v>
          </cell>
          <cell r="N64">
            <v>0</v>
          </cell>
          <cell r="O64">
            <v>0</v>
          </cell>
          <cell r="P64">
            <v>0</v>
          </cell>
          <cell r="Q64">
            <v>0</v>
          </cell>
          <cell r="R64">
            <v>0</v>
          </cell>
          <cell r="S64">
            <v>0</v>
          </cell>
          <cell r="T64">
            <v>0</v>
          </cell>
          <cell r="U64">
            <v>0</v>
          </cell>
          <cell r="V64">
            <v>0</v>
          </cell>
          <cell r="W64">
            <v>0</v>
          </cell>
        </row>
        <row r="65">
          <cell r="A65" t="str">
            <v>16W5</v>
          </cell>
          <cell r="D65" t="str">
            <v>FAB 5</v>
          </cell>
          <cell r="E65">
            <v>21</v>
          </cell>
          <cell r="F65">
            <v>0</v>
          </cell>
          <cell r="G65">
            <v>21</v>
          </cell>
          <cell r="L65">
            <v>0</v>
          </cell>
          <cell r="M65">
            <v>0</v>
          </cell>
          <cell r="N65">
            <v>0</v>
          </cell>
          <cell r="O65">
            <v>0</v>
          </cell>
          <cell r="P65">
            <v>0</v>
          </cell>
          <cell r="Q65">
            <v>0</v>
          </cell>
          <cell r="R65">
            <v>0</v>
          </cell>
          <cell r="S65">
            <v>0</v>
          </cell>
          <cell r="T65">
            <v>0</v>
          </cell>
          <cell r="U65">
            <v>0</v>
          </cell>
          <cell r="V65">
            <v>0</v>
          </cell>
          <cell r="W65">
            <v>21</v>
          </cell>
        </row>
        <row r="66">
          <cell r="A66" t="str">
            <v>16W4</v>
          </cell>
          <cell r="D66" t="str">
            <v>FAB 4</v>
          </cell>
          <cell r="E66">
            <v>182</v>
          </cell>
          <cell r="F66">
            <v>0</v>
          </cell>
          <cell r="G66">
            <v>182</v>
          </cell>
          <cell r="L66">
            <v>0</v>
          </cell>
          <cell r="M66">
            <v>0</v>
          </cell>
          <cell r="N66">
            <v>0</v>
          </cell>
          <cell r="O66">
            <v>0</v>
          </cell>
          <cell r="P66">
            <v>0</v>
          </cell>
          <cell r="Q66">
            <v>0</v>
          </cell>
          <cell r="R66">
            <v>0</v>
          </cell>
          <cell r="S66">
            <v>0</v>
          </cell>
          <cell r="T66">
            <v>0</v>
          </cell>
          <cell r="U66">
            <v>0</v>
          </cell>
          <cell r="V66">
            <v>0</v>
          </cell>
          <cell r="W66">
            <v>182</v>
          </cell>
        </row>
        <row r="67">
          <cell r="E67">
            <v>203</v>
          </cell>
          <cell r="F67">
            <v>0</v>
          </cell>
          <cell r="G67">
            <v>203</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203</v>
          </cell>
        </row>
        <row r="68">
          <cell r="A68" t="str">
            <v>16SG5</v>
          </cell>
          <cell r="C68" t="str">
            <v>SGRAM</v>
          </cell>
          <cell r="D68" t="str">
            <v>FAB 5</v>
          </cell>
          <cell r="E68">
            <v>0</v>
          </cell>
          <cell r="F68">
            <v>0</v>
          </cell>
          <cell r="G68">
            <v>0</v>
          </cell>
          <cell r="L68">
            <v>0</v>
          </cell>
          <cell r="M68">
            <v>0</v>
          </cell>
          <cell r="N68">
            <v>0</v>
          </cell>
          <cell r="O68">
            <v>0</v>
          </cell>
          <cell r="P68">
            <v>0</v>
          </cell>
          <cell r="Q68">
            <v>0</v>
          </cell>
          <cell r="R68">
            <v>0</v>
          </cell>
          <cell r="S68">
            <v>0</v>
          </cell>
          <cell r="T68">
            <v>0</v>
          </cell>
          <cell r="U68">
            <v>0</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v>0</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v>0</v>
          </cell>
          <cell r="P70">
            <v>0</v>
          </cell>
          <cell r="Q70">
            <v>0</v>
          </cell>
          <cell r="R70">
            <v>0</v>
          </cell>
          <cell r="S70">
            <v>0</v>
          </cell>
          <cell r="T70">
            <v>0</v>
          </cell>
          <cell r="U70">
            <v>0</v>
          </cell>
          <cell r="V70">
            <v>0</v>
          </cell>
          <cell r="W70">
            <v>0</v>
          </cell>
        </row>
        <row r="71">
          <cell r="A71" t="str">
            <v>4ST3</v>
          </cell>
          <cell r="D71" t="str">
            <v>FAB 3</v>
          </cell>
          <cell r="E71">
            <v>269</v>
          </cell>
          <cell r="F71">
            <v>0</v>
          </cell>
          <cell r="G71">
            <v>269</v>
          </cell>
          <cell r="L71">
            <v>0</v>
          </cell>
          <cell r="M71">
            <v>0</v>
          </cell>
          <cell r="N71">
            <v>0</v>
          </cell>
          <cell r="O71">
            <v>0</v>
          </cell>
          <cell r="P71">
            <v>0</v>
          </cell>
          <cell r="Q71">
            <v>0</v>
          </cell>
          <cell r="R71">
            <v>0</v>
          </cell>
          <cell r="S71">
            <v>0</v>
          </cell>
          <cell r="T71">
            <v>0</v>
          </cell>
          <cell r="U71">
            <v>0</v>
          </cell>
          <cell r="V71">
            <v>0</v>
          </cell>
          <cell r="W71">
            <v>269</v>
          </cell>
        </row>
        <row r="72">
          <cell r="A72" t="str">
            <v>4ST2</v>
          </cell>
          <cell r="D72" t="str">
            <v>FAB 2</v>
          </cell>
          <cell r="E72">
            <v>0</v>
          </cell>
          <cell r="F72">
            <v>0</v>
          </cell>
          <cell r="G72">
            <v>0</v>
          </cell>
          <cell r="L72">
            <v>0</v>
          </cell>
          <cell r="M72">
            <v>0</v>
          </cell>
          <cell r="N72">
            <v>0</v>
          </cell>
          <cell r="O72">
            <v>0</v>
          </cell>
          <cell r="P72">
            <v>0</v>
          </cell>
          <cell r="Q72">
            <v>0</v>
          </cell>
          <cell r="R72">
            <v>0</v>
          </cell>
          <cell r="S72">
            <v>0</v>
          </cell>
          <cell r="T72">
            <v>0</v>
          </cell>
          <cell r="U72">
            <v>0</v>
          </cell>
          <cell r="V72">
            <v>0</v>
          </cell>
          <cell r="W72">
            <v>0</v>
          </cell>
        </row>
        <row r="73">
          <cell r="E73">
            <v>269</v>
          </cell>
          <cell r="F73">
            <v>0</v>
          </cell>
          <cell r="G73">
            <v>269</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269</v>
          </cell>
        </row>
        <row r="74">
          <cell r="A74" t="str">
            <v>4W6</v>
          </cell>
          <cell r="C74" t="str">
            <v>W/B</v>
          </cell>
          <cell r="D74" t="str">
            <v>FAB 6</v>
          </cell>
          <cell r="E74">
            <v>0</v>
          </cell>
          <cell r="F74">
            <v>0</v>
          </cell>
          <cell r="G74">
            <v>0</v>
          </cell>
          <cell r="L74">
            <v>0</v>
          </cell>
          <cell r="M74">
            <v>0</v>
          </cell>
          <cell r="N74">
            <v>0</v>
          </cell>
          <cell r="O74">
            <v>0</v>
          </cell>
          <cell r="P74">
            <v>0</v>
          </cell>
          <cell r="Q74">
            <v>0</v>
          </cell>
          <cell r="R74">
            <v>0</v>
          </cell>
          <cell r="S74">
            <v>0</v>
          </cell>
          <cell r="T74">
            <v>0</v>
          </cell>
          <cell r="U74">
            <v>0</v>
          </cell>
          <cell r="V74">
            <v>0</v>
          </cell>
          <cell r="W74">
            <v>0</v>
          </cell>
        </row>
        <row r="75">
          <cell r="A75" t="str">
            <v>4W5</v>
          </cell>
          <cell r="D75" t="str">
            <v>FAB 5</v>
          </cell>
          <cell r="E75">
            <v>0</v>
          </cell>
          <cell r="F75">
            <v>0</v>
          </cell>
          <cell r="G75">
            <v>0</v>
          </cell>
          <cell r="L75">
            <v>0</v>
          </cell>
          <cell r="M75">
            <v>0</v>
          </cell>
          <cell r="N75">
            <v>0</v>
          </cell>
          <cell r="O75">
            <v>0</v>
          </cell>
          <cell r="P75">
            <v>0</v>
          </cell>
          <cell r="Q75">
            <v>0</v>
          </cell>
          <cell r="R75">
            <v>0</v>
          </cell>
          <cell r="S75">
            <v>0</v>
          </cell>
          <cell r="T75">
            <v>0</v>
          </cell>
          <cell r="U75">
            <v>0</v>
          </cell>
          <cell r="V75">
            <v>0</v>
          </cell>
          <cell r="W75">
            <v>0</v>
          </cell>
        </row>
        <row r="76">
          <cell r="A76" t="str">
            <v>4W4</v>
          </cell>
          <cell r="D76" t="str">
            <v>FAB 4</v>
          </cell>
          <cell r="E76">
            <v>0</v>
          </cell>
          <cell r="F76">
            <v>0</v>
          </cell>
          <cell r="G76">
            <v>0</v>
          </cell>
          <cell r="L76">
            <v>0</v>
          </cell>
          <cell r="M76">
            <v>0</v>
          </cell>
          <cell r="N76">
            <v>0</v>
          </cell>
          <cell r="O76">
            <v>0</v>
          </cell>
          <cell r="P76">
            <v>0</v>
          </cell>
          <cell r="Q76">
            <v>0</v>
          </cell>
          <cell r="R76">
            <v>0</v>
          </cell>
          <cell r="S76">
            <v>0</v>
          </cell>
          <cell r="T76">
            <v>0</v>
          </cell>
          <cell r="U76">
            <v>0</v>
          </cell>
          <cell r="V76">
            <v>0</v>
          </cell>
          <cell r="W76">
            <v>0</v>
          </cell>
        </row>
        <row r="77">
          <cell r="A77" t="str">
            <v>4W3</v>
          </cell>
          <cell r="D77" t="str">
            <v>FAB 3</v>
          </cell>
          <cell r="E77">
            <v>0</v>
          </cell>
          <cell r="F77">
            <v>0</v>
          </cell>
          <cell r="G77">
            <v>0</v>
          </cell>
          <cell r="L77">
            <v>0</v>
          </cell>
          <cell r="M77">
            <v>0</v>
          </cell>
          <cell r="N77">
            <v>0</v>
          </cell>
          <cell r="O77">
            <v>0</v>
          </cell>
          <cell r="P77">
            <v>0</v>
          </cell>
          <cell r="Q77">
            <v>0</v>
          </cell>
          <cell r="R77">
            <v>0</v>
          </cell>
          <cell r="S77">
            <v>0</v>
          </cell>
          <cell r="T77">
            <v>0</v>
          </cell>
          <cell r="U77">
            <v>0</v>
          </cell>
          <cell r="V77">
            <v>0</v>
          </cell>
          <cell r="W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v>0</v>
          </cell>
          <cell r="P79">
            <v>0</v>
          </cell>
          <cell r="Q79">
            <v>0</v>
          </cell>
          <cell r="R79">
            <v>0</v>
          </cell>
          <cell r="S79">
            <v>0</v>
          </cell>
          <cell r="T79">
            <v>0</v>
          </cell>
          <cell r="U79">
            <v>0</v>
          </cell>
          <cell r="V79">
            <v>0</v>
          </cell>
          <cell r="W79">
            <v>0</v>
          </cell>
        </row>
        <row r="80">
          <cell r="E80">
            <v>269</v>
          </cell>
          <cell r="F80">
            <v>0</v>
          </cell>
          <cell r="G80">
            <v>269</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v>0</v>
          </cell>
          <cell r="P81">
            <v>0</v>
          </cell>
          <cell r="Q81">
            <v>0</v>
          </cell>
          <cell r="R81">
            <v>0</v>
          </cell>
          <cell r="S81">
            <v>0</v>
          </cell>
          <cell r="T81">
            <v>0</v>
          </cell>
          <cell r="U81">
            <v>0</v>
          </cell>
          <cell r="V81">
            <v>0</v>
          </cell>
          <cell r="W81">
            <v>1</v>
          </cell>
        </row>
        <row r="82">
          <cell r="A82" t="str">
            <v>2W2</v>
          </cell>
          <cell r="D82" t="str">
            <v>FAB 2</v>
          </cell>
          <cell r="E82">
            <v>0</v>
          </cell>
          <cell r="F82">
            <v>0</v>
          </cell>
          <cell r="G82">
            <v>0</v>
          </cell>
          <cell r="L82">
            <v>0</v>
          </cell>
          <cell r="M82">
            <v>0</v>
          </cell>
          <cell r="N82">
            <v>0</v>
          </cell>
          <cell r="O82">
            <v>0</v>
          </cell>
          <cell r="P82">
            <v>0</v>
          </cell>
          <cell r="Q82">
            <v>0</v>
          </cell>
          <cell r="R82">
            <v>0</v>
          </cell>
          <cell r="S82">
            <v>0</v>
          </cell>
          <cell r="T82">
            <v>0</v>
          </cell>
          <cell r="U82">
            <v>0</v>
          </cell>
          <cell r="V82">
            <v>0</v>
          </cell>
          <cell r="W82">
            <v>0</v>
          </cell>
        </row>
        <row r="83">
          <cell r="E83">
            <v>1</v>
          </cell>
          <cell r="F83">
            <v>0</v>
          </cell>
          <cell r="G83">
            <v>1</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v>0</v>
          </cell>
          <cell r="P84">
            <v>0</v>
          </cell>
          <cell r="Q84">
            <v>0</v>
          </cell>
          <cell r="R84">
            <v>0</v>
          </cell>
          <cell r="S84">
            <v>0</v>
          </cell>
          <cell r="T84">
            <v>0</v>
          </cell>
          <cell r="U84">
            <v>0</v>
          </cell>
          <cell r="V84">
            <v>0</v>
          </cell>
          <cell r="W84">
            <v>230</v>
          </cell>
        </row>
        <row r="85">
          <cell r="A85" t="str">
            <v>8SR5</v>
          </cell>
          <cell r="B85" t="str">
            <v>8M SRAM</v>
          </cell>
          <cell r="D85" t="str">
            <v>FAB 5</v>
          </cell>
          <cell r="E85">
            <v>0</v>
          </cell>
          <cell r="F85">
            <v>0</v>
          </cell>
          <cell r="G85">
            <v>0</v>
          </cell>
          <cell r="L85">
            <v>0</v>
          </cell>
          <cell r="M85">
            <v>0</v>
          </cell>
          <cell r="N85">
            <v>0</v>
          </cell>
          <cell r="O85">
            <v>0</v>
          </cell>
          <cell r="P85">
            <v>0</v>
          </cell>
          <cell r="Q85">
            <v>0</v>
          </cell>
          <cell r="R85">
            <v>0</v>
          </cell>
          <cell r="S85">
            <v>0</v>
          </cell>
          <cell r="T85">
            <v>0</v>
          </cell>
          <cell r="U85">
            <v>0</v>
          </cell>
          <cell r="V85">
            <v>0</v>
          </cell>
          <cell r="W85">
            <v>0</v>
          </cell>
        </row>
        <row r="86">
          <cell r="A86" t="str">
            <v>8SR5-e</v>
          </cell>
          <cell r="B86" t="str">
            <v>8M SRAM-die</v>
          </cell>
          <cell r="D86" t="str">
            <v>FAB 5</v>
          </cell>
          <cell r="E86">
            <v>0</v>
          </cell>
          <cell r="F86">
            <v>0</v>
          </cell>
          <cell r="G86">
            <v>0</v>
          </cell>
          <cell r="L86">
            <v>0</v>
          </cell>
          <cell r="M86">
            <v>0</v>
          </cell>
          <cell r="N86">
            <v>0</v>
          </cell>
          <cell r="O86">
            <v>0</v>
          </cell>
          <cell r="P86">
            <v>0</v>
          </cell>
          <cell r="Q86">
            <v>0</v>
          </cell>
          <cell r="R86">
            <v>0</v>
          </cell>
          <cell r="S86">
            <v>0</v>
          </cell>
          <cell r="T86">
            <v>0</v>
          </cell>
          <cell r="U86">
            <v>0</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v>0</v>
          </cell>
          <cell r="P87">
            <v>0</v>
          </cell>
          <cell r="Q87">
            <v>0</v>
          </cell>
          <cell r="R87">
            <v>0</v>
          </cell>
          <cell r="S87">
            <v>0</v>
          </cell>
          <cell r="T87">
            <v>0</v>
          </cell>
          <cell r="U87">
            <v>0</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v>0</v>
          </cell>
          <cell r="P89">
            <v>0</v>
          </cell>
          <cell r="Q89">
            <v>0</v>
          </cell>
          <cell r="R89">
            <v>0</v>
          </cell>
          <cell r="S89">
            <v>0</v>
          </cell>
          <cell r="T89">
            <v>0</v>
          </cell>
          <cell r="U89">
            <v>0</v>
          </cell>
          <cell r="V89">
            <v>0</v>
          </cell>
          <cell r="W89">
            <v>0</v>
          </cell>
        </row>
        <row r="90">
          <cell r="E90">
            <v>3972</v>
          </cell>
          <cell r="F90">
            <v>900</v>
          </cell>
          <cell r="G90">
            <v>4872</v>
          </cell>
          <cell r="H90">
            <v>0</v>
          </cell>
          <cell r="I90">
            <v>0</v>
          </cell>
          <cell r="J90">
            <v>1750</v>
          </cell>
          <cell r="K90">
            <v>10494</v>
          </cell>
          <cell r="L90">
            <v>1750</v>
          </cell>
          <cell r="M90">
            <v>10494</v>
          </cell>
          <cell r="N90">
            <v>0</v>
          </cell>
          <cell r="O90">
            <v>0</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v>0</v>
          </cell>
          <cell r="P91">
            <v>0</v>
          </cell>
          <cell r="Q91">
            <v>0</v>
          </cell>
          <cell r="R91">
            <v>0</v>
          </cell>
          <cell r="S91">
            <v>0</v>
          </cell>
          <cell r="T91">
            <v>0</v>
          </cell>
          <cell r="U91">
            <v>0</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v>0</v>
          </cell>
          <cell r="P93">
            <v>0</v>
          </cell>
          <cell r="Q93">
            <v>0</v>
          </cell>
          <cell r="R93">
            <v>0</v>
          </cell>
          <cell r="S93">
            <v>0</v>
          </cell>
          <cell r="T93">
            <v>0</v>
          </cell>
          <cell r="U93">
            <v>0</v>
          </cell>
          <cell r="V93">
            <v>0</v>
          </cell>
          <cell r="W93">
            <v>0</v>
          </cell>
        </row>
        <row r="94">
          <cell r="E94">
            <v>0</v>
          </cell>
          <cell r="F94">
            <v>3410</v>
          </cell>
          <cell r="G94">
            <v>3410</v>
          </cell>
          <cell r="H94">
            <v>0</v>
          </cell>
          <cell r="I94">
            <v>0</v>
          </cell>
          <cell r="J94">
            <v>1450</v>
          </cell>
          <cell r="K94">
            <v>7576</v>
          </cell>
          <cell r="L94">
            <v>1450</v>
          </cell>
          <cell r="M94">
            <v>7576</v>
          </cell>
          <cell r="N94">
            <v>0</v>
          </cell>
          <cell r="O94">
            <v>0</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v>0</v>
          </cell>
          <cell r="P95">
            <v>0</v>
          </cell>
          <cell r="Q95">
            <v>0</v>
          </cell>
          <cell r="R95">
            <v>0</v>
          </cell>
          <cell r="S95">
            <v>0</v>
          </cell>
          <cell r="T95">
            <v>0</v>
          </cell>
          <cell r="U95">
            <v>0</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v>0</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v>0</v>
          </cell>
          <cell r="Q98">
            <v>0</v>
          </cell>
          <cell r="R98">
            <v>0</v>
          </cell>
          <cell r="S98">
            <v>0</v>
          </cell>
          <cell r="T98">
            <v>0</v>
          </cell>
          <cell r="U98">
            <v>0</v>
          </cell>
          <cell r="V98">
            <v>0</v>
          </cell>
          <cell r="W98">
            <v>0</v>
          </cell>
        </row>
        <row r="99">
          <cell r="A99" t="str">
            <v>2SR5-e</v>
          </cell>
          <cell r="D99" t="str">
            <v>FAB 5</v>
          </cell>
          <cell r="E99">
            <v>0</v>
          </cell>
          <cell r="F99">
            <v>1730</v>
          </cell>
          <cell r="G99">
            <v>1730</v>
          </cell>
          <cell r="Q99">
            <v>0</v>
          </cell>
          <cell r="R99">
            <v>0</v>
          </cell>
          <cell r="S99">
            <v>0</v>
          </cell>
          <cell r="T99">
            <v>0</v>
          </cell>
          <cell r="U99">
            <v>0</v>
          </cell>
          <cell r="V99">
            <v>0</v>
          </cell>
          <cell r="W99">
            <v>1730</v>
          </cell>
        </row>
        <row r="100">
          <cell r="E100">
            <v>0</v>
          </cell>
          <cell r="F100">
            <v>1730</v>
          </cell>
          <cell r="G100">
            <v>1730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v>0</v>
          </cell>
          <cell r="P101">
            <v>0</v>
          </cell>
          <cell r="Q101">
            <v>0</v>
          </cell>
          <cell r="R101">
            <v>0</v>
          </cell>
          <cell r="S101">
            <v>0</v>
          </cell>
          <cell r="T101">
            <v>0</v>
          </cell>
          <cell r="U101">
            <v>0</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v>0</v>
          </cell>
          <cell r="P103">
            <v>0</v>
          </cell>
          <cell r="Q103">
            <v>0</v>
          </cell>
          <cell r="R103">
            <v>0</v>
          </cell>
          <cell r="S103">
            <v>0</v>
          </cell>
          <cell r="T103">
            <v>0</v>
          </cell>
          <cell r="U103">
            <v>0</v>
          </cell>
          <cell r="V103">
            <v>0</v>
          </cell>
          <cell r="W103">
            <v>0</v>
          </cell>
        </row>
        <row r="104">
          <cell r="A104" t="str">
            <v>1SR2</v>
          </cell>
          <cell r="D104" t="str">
            <v>FAB 2</v>
          </cell>
          <cell r="E104">
            <v>0</v>
          </cell>
          <cell r="F104">
            <v>0</v>
          </cell>
          <cell r="G104">
            <v>0</v>
          </cell>
          <cell r="L104">
            <v>0</v>
          </cell>
          <cell r="M104">
            <v>0</v>
          </cell>
          <cell r="N104">
            <v>0</v>
          </cell>
          <cell r="O104">
            <v>0</v>
          </cell>
          <cell r="P104">
            <v>0</v>
          </cell>
          <cell r="Q104">
            <v>0</v>
          </cell>
          <cell r="R104">
            <v>0</v>
          </cell>
          <cell r="S104">
            <v>0</v>
          </cell>
          <cell r="T104">
            <v>0</v>
          </cell>
          <cell r="U104">
            <v>0</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v>0</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v>0</v>
          </cell>
          <cell r="P106">
            <v>0</v>
          </cell>
          <cell r="Q106">
            <v>0</v>
          </cell>
          <cell r="R106">
            <v>0</v>
          </cell>
          <cell r="S106">
            <v>0</v>
          </cell>
          <cell r="T106">
            <v>0</v>
          </cell>
          <cell r="U106">
            <v>0</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v>0</v>
          </cell>
          <cell r="P107">
            <v>0</v>
          </cell>
          <cell r="Q107">
            <v>0</v>
          </cell>
          <cell r="R107">
            <v>0</v>
          </cell>
          <cell r="S107">
            <v>0</v>
          </cell>
          <cell r="T107">
            <v>0</v>
          </cell>
          <cell r="U107">
            <v>0</v>
          </cell>
          <cell r="V107">
            <v>0</v>
          </cell>
          <cell r="W107">
            <v>0</v>
          </cell>
        </row>
        <row r="108">
          <cell r="A108" t="str">
            <v>256SR3</v>
          </cell>
          <cell r="D108" t="str">
            <v>FAB 3</v>
          </cell>
          <cell r="E108">
            <v>0</v>
          </cell>
          <cell r="F108">
            <v>0</v>
          </cell>
          <cell r="G108">
            <v>0</v>
          </cell>
          <cell r="Q108">
            <v>0</v>
          </cell>
          <cell r="R108">
            <v>0</v>
          </cell>
          <cell r="S108">
            <v>0</v>
          </cell>
          <cell r="T108">
            <v>0</v>
          </cell>
          <cell r="U108">
            <v>0</v>
          </cell>
          <cell r="V108">
            <v>0</v>
          </cell>
          <cell r="W108">
            <v>0</v>
          </cell>
        </row>
        <row r="109">
          <cell r="A109" t="str">
            <v>256SR2</v>
          </cell>
          <cell r="D109" t="str">
            <v>FAB 2</v>
          </cell>
          <cell r="E109">
            <v>70</v>
          </cell>
          <cell r="F109">
            <v>0</v>
          </cell>
          <cell r="G109">
            <v>70</v>
          </cell>
          <cell r="Q109">
            <v>0</v>
          </cell>
          <cell r="R109">
            <v>0</v>
          </cell>
          <cell r="S109">
            <v>0</v>
          </cell>
          <cell r="T109">
            <v>0</v>
          </cell>
          <cell r="U109">
            <v>0</v>
          </cell>
          <cell r="V109">
            <v>0</v>
          </cell>
          <cell r="W109">
            <v>70</v>
          </cell>
        </row>
        <row r="110">
          <cell r="A110" t="str">
            <v>256SR1</v>
          </cell>
          <cell r="D110" t="str">
            <v>FAB 1</v>
          </cell>
          <cell r="E110">
            <v>324</v>
          </cell>
          <cell r="F110">
            <v>0</v>
          </cell>
          <cell r="G110">
            <v>324</v>
          </cell>
          <cell r="L110">
            <v>0</v>
          </cell>
          <cell r="M110">
            <v>0</v>
          </cell>
          <cell r="N110">
            <v>0</v>
          </cell>
          <cell r="O110">
            <v>0</v>
          </cell>
          <cell r="P110">
            <v>0</v>
          </cell>
          <cell r="Q110">
            <v>0</v>
          </cell>
          <cell r="R110">
            <v>0</v>
          </cell>
          <cell r="S110">
            <v>0</v>
          </cell>
          <cell r="T110">
            <v>0</v>
          </cell>
          <cell r="U110">
            <v>0</v>
          </cell>
          <cell r="V110">
            <v>0</v>
          </cell>
          <cell r="W110">
            <v>324</v>
          </cell>
        </row>
        <row r="111">
          <cell r="E111">
            <v>394</v>
          </cell>
          <cell r="F111">
            <v>0</v>
          </cell>
          <cell r="G111">
            <v>394</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v>0</v>
          </cell>
          <cell r="P112">
            <v>0</v>
          </cell>
          <cell r="Q112">
            <v>0</v>
          </cell>
          <cell r="R112">
            <v>0</v>
          </cell>
          <cell r="S112">
            <v>0</v>
          </cell>
          <cell r="T112">
            <v>0</v>
          </cell>
          <cell r="U112">
            <v>0</v>
          </cell>
          <cell r="V112">
            <v>0</v>
          </cell>
          <cell r="W112">
            <v>0</v>
          </cell>
        </row>
        <row r="113">
          <cell r="A113" t="str">
            <v>64SR1</v>
          </cell>
          <cell r="D113" t="str">
            <v>FAB 1</v>
          </cell>
          <cell r="E113">
            <v>1</v>
          </cell>
          <cell r="F113">
            <v>0</v>
          </cell>
          <cell r="G113">
            <v>1</v>
          </cell>
          <cell r="L113">
            <v>0</v>
          </cell>
          <cell r="M113">
            <v>0</v>
          </cell>
          <cell r="N113">
            <v>0</v>
          </cell>
          <cell r="O113">
            <v>0</v>
          </cell>
          <cell r="P113">
            <v>0</v>
          </cell>
          <cell r="Q113">
            <v>0</v>
          </cell>
          <cell r="R113">
            <v>0</v>
          </cell>
          <cell r="S113">
            <v>0</v>
          </cell>
          <cell r="T113">
            <v>0</v>
          </cell>
          <cell r="U113">
            <v>0</v>
          </cell>
          <cell r="V113">
            <v>0</v>
          </cell>
          <cell r="W113">
            <v>1</v>
          </cell>
        </row>
        <row r="114">
          <cell r="E114">
            <v>1</v>
          </cell>
          <cell r="F114">
            <v>0</v>
          </cell>
          <cell r="G114">
            <v>1</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v>0</v>
          </cell>
          <cell r="P115">
            <v>0</v>
          </cell>
          <cell r="Q115">
            <v>0</v>
          </cell>
          <cell r="R115">
            <v>0</v>
          </cell>
          <cell r="S115">
            <v>0</v>
          </cell>
          <cell r="T115">
            <v>0</v>
          </cell>
          <cell r="U115">
            <v>0</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v>0</v>
          </cell>
          <cell r="P116">
            <v>0</v>
          </cell>
          <cell r="Q116">
            <v>0</v>
          </cell>
          <cell r="R116">
            <v>0</v>
          </cell>
          <cell r="S116">
            <v>0</v>
          </cell>
          <cell r="T116">
            <v>0</v>
          </cell>
          <cell r="U116">
            <v>0</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v>0</v>
          </cell>
          <cell r="P117">
            <v>0</v>
          </cell>
          <cell r="Q117">
            <v>0</v>
          </cell>
          <cell r="R117">
            <v>0</v>
          </cell>
          <cell r="S117">
            <v>0</v>
          </cell>
          <cell r="T117">
            <v>0</v>
          </cell>
          <cell r="U117">
            <v>0</v>
          </cell>
          <cell r="V117">
            <v>0</v>
          </cell>
          <cell r="W117">
            <v>0</v>
          </cell>
        </row>
        <row r="118">
          <cell r="A118" t="str">
            <v>32FL5</v>
          </cell>
          <cell r="D118" t="str">
            <v>FAB 5</v>
          </cell>
          <cell r="E118">
            <v>0</v>
          </cell>
          <cell r="F118">
            <v>0</v>
          </cell>
          <cell r="G118">
            <v>0</v>
          </cell>
          <cell r="L118">
            <v>0</v>
          </cell>
          <cell r="M118">
            <v>0</v>
          </cell>
          <cell r="N118">
            <v>0</v>
          </cell>
          <cell r="O118">
            <v>0</v>
          </cell>
          <cell r="P118">
            <v>0</v>
          </cell>
          <cell r="Q118">
            <v>0</v>
          </cell>
          <cell r="R118">
            <v>0</v>
          </cell>
          <cell r="S118">
            <v>0</v>
          </cell>
          <cell r="T118">
            <v>0</v>
          </cell>
          <cell r="U118">
            <v>0</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v>0</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v>0</v>
          </cell>
          <cell r="P121">
            <v>0</v>
          </cell>
          <cell r="Q121">
            <v>0</v>
          </cell>
          <cell r="R121">
            <v>0</v>
          </cell>
          <cell r="S121">
            <v>0</v>
          </cell>
          <cell r="T121">
            <v>0</v>
          </cell>
          <cell r="U121">
            <v>0</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v>0</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v>0</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v>0</v>
          </cell>
          <cell r="P125">
            <v>0</v>
          </cell>
          <cell r="Q125">
            <v>0</v>
          </cell>
          <cell r="R125">
            <v>0</v>
          </cell>
          <cell r="S125">
            <v>0</v>
          </cell>
          <cell r="T125">
            <v>0</v>
          </cell>
          <cell r="U125">
            <v>0</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v>0</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v>0</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v>0</v>
          </cell>
          <cell r="P128">
            <v>0</v>
          </cell>
          <cell r="Q128">
            <v>0</v>
          </cell>
          <cell r="R128">
            <v>0</v>
          </cell>
          <cell r="S128">
            <v>0</v>
          </cell>
          <cell r="T128">
            <v>0</v>
          </cell>
          <cell r="U128">
            <v>0</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v>0</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v>0</v>
          </cell>
          <cell r="P130">
            <v>0</v>
          </cell>
          <cell r="Q130">
            <v>0</v>
          </cell>
          <cell r="R130">
            <v>0</v>
          </cell>
          <cell r="S130">
            <v>0</v>
          </cell>
          <cell r="T130">
            <v>0</v>
          </cell>
          <cell r="U130">
            <v>0</v>
          </cell>
          <cell r="V130">
            <v>0</v>
          </cell>
          <cell r="W130">
            <v>0</v>
          </cell>
        </row>
        <row r="131">
          <cell r="A131" t="str">
            <v>0064</v>
          </cell>
          <cell r="B131" t="str">
            <v>?          ?</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ALE"/>
      <sheetName val="___________"/>
      <sheetName val="RUPEE"/>
      <sheetName val="____(_____)"/>
      <sheetName val="WUPDATA"/>
      <sheetName val="ERPTB"/>
      <sheetName val="BS"/>
      <sheetName val="Grp Shr"/>
      <sheetName val="Schedule BS"/>
      <sheetName val="Schedule PL"/>
      <sheetName val="sch-3"/>
      <sheetName val="????_?????_"/>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REcon"/>
      <sheetName val="Productivity"/>
      <sheetName val="Salcostalloc"/>
      <sheetName val="SAL0405"/>
      <sheetName val="Expenses"/>
      <sheetName val="MED INSP&amp;A"/>
      <sheetName val="PL"/>
      <sheetName val="Gratuity &amp; Leave"/>
      <sheetName val="LEAVE04-05"/>
      <sheetName val="SPL BONUS"/>
      <sheetName val="STAFF LOAN"/>
      <sheetName val="Mani(LOAN)"/>
      <sheetName val="Venkat(LOAN)"/>
      <sheetName val="Fathima(LOAN)"/>
      <sheetName val="#REF"/>
      <sheetName val="Revenue-Invoicewise"/>
    </sheetNames>
    <sheetDataSet>
      <sheetData sheetId="0" refreshError="1"/>
      <sheetData sheetId="1" refreshError="1"/>
      <sheetData sheetId="2" refreshError="1"/>
      <sheetData sheetId="3" refreshError="1"/>
      <sheetData sheetId="4" refreshError="1"/>
      <sheetData sheetId="5" refreshError="1"/>
      <sheetData sheetId="6" refreshError="1">
        <row r="1">
          <cell r="A1" t="str">
            <v>ASDC - Customer wise Profitability Analysis Apr 04 to Jun 04 - For US GAAP</v>
          </cell>
        </row>
        <row r="3">
          <cell r="A3" t="str">
            <v>Particulars</v>
          </cell>
          <cell r="B3" t="str">
            <v>Total</v>
          </cell>
          <cell r="D3" t="str">
            <v>Direct Expenses allocation</v>
          </cell>
        </row>
        <row r="4">
          <cell r="D4" t="str">
            <v>SIA</v>
          </cell>
          <cell r="F4" t="str">
            <v>TCS</v>
          </cell>
          <cell r="H4" t="str">
            <v>EMIRATES</v>
          </cell>
          <cell r="J4" t="str">
            <v>IBM T</v>
          </cell>
          <cell r="L4" t="str">
            <v>Cost of</v>
          </cell>
          <cell r="N4" t="str">
            <v>S&amp;A</v>
          </cell>
        </row>
        <row r="5">
          <cell r="L5" t="str">
            <v>Services</v>
          </cell>
        </row>
        <row r="6">
          <cell r="B6" t="str">
            <v>Rs</v>
          </cell>
          <cell r="D6" t="str">
            <v>Rs</v>
          </cell>
          <cell r="F6" t="str">
            <v>Rs</v>
          </cell>
          <cell r="H6" t="str">
            <v>Rs</v>
          </cell>
          <cell r="J6" t="str">
            <v>Rs</v>
          </cell>
          <cell r="L6" t="str">
            <v>Rs</v>
          </cell>
          <cell r="N6" t="str">
            <v>Rs</v>
          </cell>
        </row>
        <row r="8">
          <cell r="A8" t="str">
            <v>Income</v>
          </cell>
        </row>
        <row r="10">
          <cell r="A10" t="str">
            <v>Revenue from Software Development</v>
          </cell>
        </row>
        <row r="11">
          <cell r="A11" t="str">
            <v xml:space="preserve">        - Exports Onsite</v>
          </cell>
          <cell r="B11">
            <v>21462020</v>
          </cell>
          <cell r="D11">
            <v>9251749</v>
          </cell>
          <cell r="F11">
            <v>922020</v>
          </cell>
          <cell r="H11">
            <v>7426399</v>
          </cell>
          <cell r="J11">
            <v>3861852</v>
          </cell>
          <cell r="L11">
            <v>21462020</v>
          </cell>
        </row>
        <row r="12">
          <cell r="A12" t="str">
            <v xml:space="preserve">        - Exports Offshore</v>
          </cell>
          <cell r="B12">
            <v>17290576</v>
          </cell>
          <cell r="D12">
            <v>17290576</v>
          </cell>
          <cell r="H12">
            <v>0</v>
          </cell>
          <cell r="J12">
            <v>0</v>
          </cell>
          <cell r="L12">
            <v>17290576</v>
          </cell>
          <cell r="N12">
            <v>0</v>
          </cell>
        </row>
        <row r="13">
          <cell r="A13" t="str">
            <v xml:space="preserve">        - Domestic</v>
          </cell>
          <cell r="B13">
            <v>17624657</v>
          </cell>
          <cell r="F13">
            <v>17624657</v>
          </cell>
          <cell r="L13">
            <v>17624657</v>
          </cell>
        </row>
        <row r="15">
          <cell r="A15" t="str">
            <v>Other Income</v>
          </cell>
          <cell r="B15">
            <v>5047490.63</v>
          </cell>
          <cell r="D15">
            <v>1127391</v>
          </cell>
          <cell r="F15">
            <v>0</v>
          </cell>
          <cell r="H15">
            <v>151579</v>
          </cell>
          <cell r="J15">
            <v>86919</v>
          </cell>
          <cell r="L15">
            <v>1365889</v>
          </cell>
          <cell r="N15">
            <v>3681601.63</v>
          </cell>
        </row>
        <row r="17">
          <cell r="A17" t="str">
            <v>Total Income</v>
          </cell>
          <cell r="B17">
            <v>61424743.630000003</v>
          </cell>
          <cell r="D17">
            <v>27669716</v>
          </cell>
          <cell r="F17">
            <v>18546677</v>
          </cell>
          <cell r="H17">
            <v>7577978</v>
          </cell>
          <cell r="J17">
            <v>3948771</v>
          </cell>
          <cell r="L17">
            <v>57743142</v>
          </cell>
          <cell r="N17">
            <v>3681601.63</v>
          </cell>
        </row>
        <row r="19">
          <cell r="A19" t="str">
            <v>Software Development and Other Expenses</v>
          </cell>
        </row>
        <row r="21">
          <cell r="A21" t="str">
            <v>Staff Related Expenses</v>
          </cell>
        </row>
        <row r="23">
          <cell r="A23" t="str">
            <v xml:space="preserve">  Salaries and Bonus</v>
          </cell>
          <cell r="B23">
            <v>25033467</v>
          </cell>
          <cell r="D23">
            <v>10417540</v>
          </cell>
          <cell r="F23">
            <v>5347530</v>
          </cell>
          <cell r="H23">
            <v>1641033</v>
          </cell>
          <cell r="J23">
            <v>1457580</v>
          </cell>
          <cell r="L23">
            <v>18863683</v>
          </cell>
          <cell r="N23">
            <v>6169784</v>
          </cell>
        </row>
        <row r="24">
          <cell r="A24" t="str">
            <v xml:space="preserve">  Charges for Staff on Deputation</v>
          </cell>
          <cell r="B24">
            <v>841528</v>
          </cell>
          <cell r="D24">
            <v>466528</v>
          </cell>
          <cell r="F24">
            <v>0</v>
          </cell>
          <cell r="H24">
            <v>0</v>
          </cell>
          <cell r="J24">
            <v>0</v>
          </cell>
          <cell r="L24">
            <v>466528</v>
          </cell>
          <cell r="N24">
            <v>375000</v>
          </cell>
        </row>
        <row r="25">
          <cell r="A25" t="str">
            <v xml:space="preserve">  Coy's Contbn to Provident and Oth Funds</v>
          </cell>
          <cell r="B25">
            <v>883017</v>
          </cell>
          <cell r="D25">
            <v>346735</v>
          </cell>
          <cell r="F25">
            <v>193195</v>
          </cell>
          <cell r="H25">
            <v>49247</v>
          </cell>
          <cell r="J25">
            <v>44331</v>
          </cell>
          <cell r="L25">
            <v>633508</v>
          </cell>
          <cell r="N25">
            <v>249509</v>
          </cell>
        </row>
        <row r="26">
          <cell r="A26" t="str">
            <v xml:space="preserve">  Gratuity, Sann and Leave Encash.</v>
          </cell>
          <cell r="B26">
            <v>1498670</v>
          </cell>
          <cell r="D26">
            <v>665718</v>
          </cell>
          <cell r="F26">
            <v>351748</v>
          </cell>
          <cell r="H26">
            <v>100834</v>
          </cell>
          <cell r="J26">
            <v>90573</v>
          </cell>
          <cell r="L26">
            <v>1208873</v>
          </cell>
          <cell r="N26">
            <v>289797</v>
          </cell>
        </row>
        <row r="27">
          <cell r="A27" t="str">
            <v xml:space="preserve">  Retainer Fees</v>
          </cell>
          <cell r="B27">
            <v>421401</v>
          </cell>
          <cell r="D27">
            <v>421401</v>
          </cell>
          <cell r="F27">
            <v>0</v>
          </cell>
          <cell r="H27">
            <v>0</v>
          </cell>
          <cell r="J27">
            <v>0</v>
          </cell>
          <cell r="L27">
            <v>421401</v>
          </cell>
          <cell r="N27">
            <v>0</v>
          </cell>
        </row>
        <row r="28">
          <cell r="A28" t="str">
            <v xml:space="preserve">  Staff Welfare Expenses</v>
          </cell>
          <cell r="B28">
            <v>429646</v>
          </cell>
          <cell r="D28">
            <v>121173</v>
          </cell>
          <cell r="F28">
            <v>0</v>
          </cell>
          <cell r="H28">
            <v>91585</v>
          </cell>
          <cell r="J28">
            <v>6219</v>
          </cell>
          <cell r="L28">
            <v>218977</v>
          </cell>
          <cell r="N28">
            <v>210669</v>
          </cell>
        </row>
        <row r="29">
          <cell r="A29" t="str">
            <v xml:space="preserve">  Training and Recruitment Expenses</v>
          </cell>
          <cell r="B29">
            <v>59300</v>
          </cell>
          <cell r="D29">
            <v>0</v>
          </cell>
          <cell r="F29">
            <v>0</v>
          </cell>
          <cell r="H29">
            <v>0</v>
          </cell>
          <cell r="J29">
            <v>0</v>
          </cell>
          <cell r="L29">
            <v>0</v>
          </cell>
          <cell r="N29">
            <v>59300</v>
          </cell>
        </row>
        <row r="30">
          <cell r="L30">
            <v>0</v>
          </cell>
        </row>
        <row r="31">
          <cell r="A31" t="str">
            <v>Operational and Other Expenses</v>
          </cell>
          <cell r="L31">
            <v>0</v>
          </cell>
        </row>
        <row r="32">
          <cell r="L32">
            <v>0</v>
          </cell>
        </row>
        <row r="33">
          <cell r="A33" t="str">
            <v xml:space="preserve">  Power</v>
          </cell>
          <cell r="B33">
            <v>748238</v>
          </cell>
          <cell r="D33">
            <v>0</v>
          </cell>
          <cell r="F33">
            <v>0</v>
          </cell>
          <cell r="H33">
            <v>0</v>
          </cell>
          <cell r="J33">
            <v>0</v>
          </cell>
          <cell r="L33">
            <v>0</v>
          </cell>
          <cell r="N33">
            <v>748238</v>
          </cell>
        </row>
        <row r="34">
          <cell r="A34" t="str">
            <v xml:space="preserve">  Rent</v>
          </cell>
          <cell r="B34">
            <v>2302115</v>
          </cell>
          <cell r="D34">
            <v>117315</v>
          </cell>
          <cell r="F34">
            <v>360799</v>
          </cell>
          <cell r="H34">
            <v>0</v>
          </cell>
          <cell r="J34">
            <v>0</v>
          </cell>
          <cell r="L34">
            <v>478114</v>
          </cell>
          <cell r="N34">
            <v>1824001</v>
          </cell>
        </row>
        <row r="35">
          <cell r="A35" t="str">
            <v xml:space="preserve">  Software Expenses</v>
          </cell>
          <cell r="B35">
            <v>18601</v>
          </cell>
          <cell r="N35">
            <v>18601</v>
          </cell>
        </row>
        <row r="36">
          <cell r="A36" t="str">
            <v xml:space="preserve">  Repairs and Maintenance    - Buildings</v>
          </cell>
          <cell r="L36">
            <v>0</v>
          </cell>
        </row>
        <row r="37">
          <cell r="A37" t="str">
            <v xml:space="preserve">                                               - Machinery</v>
          </cell>
          <cell r="B37">
            <v>64530.1</v>
          </cell>
          <cell r="D37">
            <v>0</v>
          </cell>
          <cell r="F37">
            <v>0</v>
          </cell>
          <cell r="H37">
            <v>0</v>
          </cell>
          <cell r="J37">
            <v>0</v>
          </cell>
          <cell r="L37">
            <v>0</v>
          </cell>
          <cell r="N37">
            <v>64530.1</v>
          </cell>
        </row>
        <row r="38">
          <cell r="A38" t="str">
            <v xml:space="preserve">                                               - Others</v>
          </cell>
          <cell r="B38">
            <v>30234</v>
          </cell>
          <cell r="D38">
            <v>0</v>
          </cell>
          <cell r="F38">
            <v>0</v>
          </cell>
          <cell r="H38">
            <v>0</v>
          </cell>
          <cell r="J38">
            <v>0</v>
          </cell>
          <cell r="L38">
            <v>0</v>
          </cell>
          <cell r="N38">
            <v>30234</v>
          </cell>
        </row>
        <row r="39">
          <cell r="A39" t="str">
            <v xml:space="preserve">  Rates and Taxes</v>
          </cell>
          <cell r="B39">
            <v>3747</v>
          </cell>
          <cell r="D39">
            <v>0</v>
          </cell>
          <cell r="F39">
            <v>0</v>
          </cell>
          <cell r="H39">
            <v>0</v>
          </cell>
          <cell r="J39">
            <v>0</v>
          </cell>
          <cell r="L39">
            <v>0</v>
          </cell>
          <cell r="N39">
            <v>3747</v>
          </cell>
        </row>
        <row r="40">
          <cell r="A40" t="str">
            <v xml:space="preserve">  Insurance</v>
          </cell>
          <cell r="B40">
            <v>27786</v>
          </cell>
          <cell r="D40">
            <v>0</v>
          </cell>
          <cell r="F40">
            <v>0</v>
          </cell>
          <cell r="H40">
            <v>0</v>
          </cell>
          <cell r="J40">
            <v>0</v>
          </cell>
          <cell r="L40">
            <v>0</v>
          </cell>
          <cell r="N40">
            <v>27786</v>
          </cell>
        </row>
        <row r="41">
          <cell r="A41" t="str">
            <v xml:space="preserve">  Travel &amp; Conveyance - Project Related</v>
          </cell>
          <cell r="B41">
            <v>5464308</v>
          </cell>
          <cell r="D41">
            <v>847318</v>
          </cell>
          <cell r="F41">
            <v>1281358</v>
          </cell>
          <cell r="H41">
            <v>2979073</v>
          </cell>
          <cell r="J41">
            <v>356559</v>
          </cell>
          <cell r="L41">
            <v>5464308</v>
          </cell>
          <cell r="N41">
            <v>0</v>
          </cell>
        </row>
        <row r="42">
          <cell r="A42" t="str">
            <v xml:space="preserve">  Travel &amp; Conveyance - Others</v>
          </cell>
          <cell r="B42">
            <v>508042</v>
          </cell>
          <cell r="D42">
            <v>0</v>
          </cell>
          <cell r="F42">
            <v>0</v>
          </cell>
          <cell r="H42">
            <v>0</v>
          </cell>
          <cell r="J42">
            <v>0</v>
          </cell>
          <cell r="L42">
            <v>0</v>
          </cell>
          <cell r="N42">
            <v>508042</v>
          </cell>
        </row>
        <row r="43">
          <cell r="A43" t="str">
            <v xml:space="preserve">  Communication Expenses</v>
          </cell>
          <cell r="B43">
            <v>483999</v>
          </cell>
          <cell r="D43">
            <v>396274</v>
          </cell>
          <cell r="F43">
            <v>0</v>
          </cell>
          <cell r="H43">
            <v>0</v>
          </cell>
          <cell r="J43">
            <v>0</v>
          </cell>
          <cell r="L43">
            <v>396274</v>
          </cell>
          <cell r="N43">
            <v>87725</v>
          </cell>
        </row>
        <row r="44">
          <cell r="A44" t="str">
            <v xml:space="preserve">  Printing and Stationery</v>
          </cell>
          <cell r="B44">
            <v>53834</v>
          </cell>
          <cell r="D44">
            <v>0</v>
          </cell>
          <cell r="F44">
            <v>0</v>
          </cell>
          <cell r="H44">
            <v>0</v>
          </cell>
          <cell r="J44">
            <v>0</v>
          </cell>
          <cell r="L44">
            <v>0</v>
          </cell>
          <cell r="N44">
            <v>53834</v>
          </cell>
        </row>
        <row r="45">
          <cell r="A45" t="str">
            <v xml:space="preserve">  Legal and Professional Charges</v>
          </cell>
          <cell r="B45">
            <v>59834</v>
          </cell>
          <cell r="D45">
            <v>8814</v>
          </cell>
          <cell r="F45">
            <v>0</v>
          </cell>
          <cell r="H45">
            <v>0</v>
          </cell>
          <cell r="J45">
            <v>0</v>
          </cell>
          <cell r="L45">
            <v>8814</v>
          </cell>
          <cell r="N45">
            <v>51020</v>
          </cell>
        </row>
        <row r="46">
          <cell r="A46" t="str">
            <v xml:space="preserve">  Auditors' Remuneration</v>
          </cell>
          <cell r="B46">
            <v>64800</v>
          </cell>
          <cell r="D46">
            <v>0</v>
          </cell>
          <cell r="F46">
            <v>0</v>
          </cell>
          <cell r="H46">
            <v>0</v>
          </cell>
          <cell r="J46">
            <v>0</v>
          </cell>
          <cell r="L46">
            <v>0</v>
          </cell>
          <cell r="N46">
            <v>64800</v>
          </cell>
        </row>
        <row r="47">
          <cell r="A47" t="str">
            <v xml:space="preserve">  Provision for Doubtful Advances</v>
          </cell>
          <cell r="B47">
            <v>0</v>
          </cell>
          <cell r="D47">
            <v>0</v>
          </cell>
          <cell r="F47">
            <v>0</v>
          </cell>
          <cell r="H47">
            <v>0</v>
          </cell>
          <cell r="J47">
            <v>0</v>
          </cell>
          <cell r="L47">
            <v>0</v>
          </cell>
          <cell r="N47">
            <v>0</v>
          </cell>
        </row>
        <row r="48">
          <cell r="A48" t="str">
            <v xml:space="preserve">  Withholding Tax</v>
          </cell>
          <cell r="B48">
            <v>1598733</v>
          </cell>
          <cell r="D48">
            <v>1453913</v>
          </cell>
          <cell r="F48">
            <v>0</v>
          </cell>
          <cell r="H48">
            <v>0</v>
          </cell>
          <cell r="J48">
            <v>144820</v>
          </cell>
          <cell r="L48">
            <v>1598733</v>
          </cell>
          <cell r="N48">
            <v>0</v>
          </cell>
        </row>
        <row r="49">
          <cell r="A49" t="str">
            <v xml:space="preserve">  Financial Charges</v>
          </cell>
          <cell r="B49">
            <v>43414</v>
          </cell>
          <cell r="D49">
            <v>32242</v>
          </cell>
          <cell r="F49">
            <v>0</v>
          </cell>
          <cell r="H49">
            <v>7449</v>
          </cell>
          <cell r="J49">
            <v>1723</v>
          </cell>
          <cell r="L49">
            <v>41414</v>
          </cell>
          <cell r="N49">
            <v>2000</v>
          </cell>
        </row>
        <row r="50">
          <cell r="A50" t="str">
            <v xml:space="preserve">  Net Loss on Sale of Assets</v>
          </cell>
          <cell r="B50">
            <v>0</v>
          </cell>
          <cell r="D50">
            <v>0</v>
          </cell>
          <cell r="F50">
            <v>0</v>
          </cell>
          <cell r="H50">
            <v>0</v>
          </cell>
          <cell r="J50">
            <v>0</v>
          </cell>
          <cell r="L50">
            <v>0</v>
          </cell>
          <cell r="N50">
            <v>0</v>
          </cell>
        </row>
        <row r="51">
          <cell r="A51" t="str">
            <v xml:space="preserve">  Net Exchange Loss</v>
          </cell>
          <cell r="F51">
            <v>0</v>
          </cell>
          <cell r="L51">
            <v>0</v>
          </cell>
        </row>
        <row r="52">
          <cell r="A52" t="str">
            <v xml:space="preserve">  Miscellaneous Expenses</v>
          </cell>
          <cell r="B52">
            <v>199981</v>
          </cell>
          <cell r="D52">
            <v>7149</v>
          </cell>
          <cell r="F52">
            <v>81737</v>
          </cell>
          <cell r="H52">
            <v>27219</v>
          </cell>
          <cell r="J52">
            <v>3990</v>
          </cell>
          <cell r="L52">
            <v>120095</v>
          </cell>
          <cell r="N52">
            <v>79886</v>
          </cell>
        </row>
        <row r="53">
          <cell r="A53" t="str">
            <v xml:space="preserve">  Depreciation</v>
          </cell>
          <cell r="B53">
            <v>1066399</v>
          </cell>
          <cell r="D53">
            <v>207065.03788293939</v>
          </cell>
          <cell r="F53">
            <v>115712.81528752495</v>
          </cell>
          <cell r="H53">
            <v>35657.863069879262</v>
          </cell>
          <cell r="J53">
            <v>22457.990348070496</v>
          </cell>
          <cell r="L53">
            <v>380893.70658841409</v>
          </cell>
          <cell r="N53">
            <v>685505.29341158597</v>
          </cell>
        </row>
        <row r="55">
          <cell r="A55" t="str">
            <v>Total Expenses</v>
          </cell>
          <cell r="B55">
            <v>41905624.100000001</v>
          </cell>
          <cell r="D55">
            <v>15509185.037882939</v>
          </cell>
          <cell r="F55">
            <v>7732079.8152875248</v>
          </cell>
          <cell r="H55">
            <v>4932097.8630698789</v>
          </cell>
          <cell r="J55">
            <v>2128252.9903480704</v>
          </cell>
          <cell r="L55">
            <v>30301615.706588414</v>
          </cell>
          <cell r="N55">
            <v>11604008.393411586</v>
          </cell>
        </row>
        <row r="57">
          <cell r="A57" t="str">
            <v>Profit / (Loss) Before Tax</v>
          </cell>
          <cell r="B57">
            <v>19519119.530000001</v>
          </cell>
          <cell r="D57">
            <v>12160530.962117061</v>
          </cell>
          <cell r="F57">
            <v>10814597.184712475</v>
          </cell>
          <cell r="H57">
            <v>2645880.1369301211</v>
          </cell>
          <cell r="J57">
            <v>1820518.0096519296</v>
          </cell>
          <cell r="L57">
            <v>27441526.293411586</v>
          </cell>
          <cell r="N57">
            <v>-7922406.7634115862</v>
          </cell>
        </row>
        <row r="59">
          <cell r="A59" t="str">
            <v>Profit / (Loss) Before Tax (%)</v>
          </cell>
          <cell r="B59">
            <v>0.31777291001124852</v>
          </cell>
          <cell r="D59">
            <v>0.43948882460944166</v>
          </cell>
          <cell r="F59">
            <v>0.58310160815937406</v>
          </cell>
          <cell r="H59">
            <v>0.3491538424801604</v>
          </cell>
          <cell r="J59">
            <v>0.46103408114877503</v>
          </cell>
          <cell r="L59">
            <v>0.4752343801002652</v>
          </cell>
          <cell r="N59">
            <v>-2.1518913667505046</v>
          </cell>
        </row>
        <row r="61">
          <cell r="A61" t="str">
            <v>Provision for Taxation</v>
          </cell>
          <cell r="B61">
            <v>0</v>
          </cell>
          <cell r="D61">
            <v>0</v>
          </cell>
          <cell r="F61">
            <v>0</v>
          </cell>
          <cell r="H61">
            <v>0</v>
          </cell>
          <cell r="J61">
            <v>0</v>
          </cell>
          <cell r="L61">
            <v>0</v>
          </cell>
          <cell r="N61">
            <v>0</v>
          </cell>
        </row>
        <row r="63">
          <cell r="A63" t="str">
            <v>Profit/(Loss) After Tax</v>
          </cell>
          <cell r="B63">
            <v>19519119.530000001</v>
          </cell>
          <cell r="D63">
            <v>12160530.962117061</v>
          </cell>
          <cell r="E63">
            <v>0</v>
          </cell>
          <cell r="F63">
            <v>10814597.184712475</v>
          </cell>
          <cell r="G63">
            <v>0</v>
          </cell>
          <cell r="H63">
            <v>2645880.1369301211</v>
          </cell>
          <cell r="I63">
            <v>0</v>
          </cell>
          <cell r="J63">
            <v>1820518.0096519296</v>
          </cell>
          <cell r="K63">
            <v>0</v>
          </cell>
          <cell r="L63">
            <v>27441526.293411586</v>
          </cell>
          <cell r="N63">
            <v>-7922406.7634115862</v>
          </cell>
        </row>
        <row r="65">
          <cell r="A65" t="str">
            <v>Profit/(Loss) % After Tax</v>
          </cell>
          <cell r="B65">
            <v>0.31777291001124852</v>
          </cell>
          <cell r="D65">
            <v>0.43948882460944166</v>
          </cell>
          <cell r="F65">
            <v>0.58310160815937406</v>
          </cell>
          <cell r="H65">
            <v>0.3491538424801604</v>
          </cell>
          <cell r="J65">
            <v>0.46103408114877503</v>
          </cell>
          <cell r="N65">
            <v>-2.1518913667505046</v>
          </cell>
        </row>
      </sheetData>
      <sheetData sheetId="7" refreshError="1"/>
      <sheetData sheetId="8" refreshError="1"/>
      <sheetData sheetId="9" refreshError="1"/>
      <sheetData sheetId="10" refreshError="1"/>
      <sheetData sheetId="11" refreshError="1"/>
      <sheetData sheetId="12" refreshError="1">
        <row r="1">
          <cell r="A1" t="str">
            <v>ASDC - WHITE GOODS LOAN</v>
          </cell>
        </row>
        <row r="3">
          <cell r="A3" t="str">
            <v>Name of the Employee</v>
          </cell>
          <cell r="E3" t="str">
            <v>:</v>
          </cell>
          <cell r="F3" t="str">
            <v>P Venkataraman</v>
          </cell>
          <cell r="H3" t="str">
            <v>Employee No :</v>
          </cell>
          <cell r="K3" t="str">
            <v>067</v>
          </cell>
        </row>
        <row r="4">
          <cell r="A4" t="str">
            <v>Amount of Loan</v>
          </cell>
          <cell r="E4" t="str">
            <v>:</v>
          </cell>
          <cell r="F4">
            <v>10000</v>
          </cell>
          <cell r="H4" t="str">
            <v>D O J :</v>
          </cell>
          <cell r="K4" t="str">
            <v xml:space="preserve"> 05/12/1996</v>
          </cell>
        </row>
        <row r="5">
          <cell r="A5" t="str">
            <v>Date of Disbursement</v>
          </cell>
          <cell r="E5" t="str">
            <v>:</v>
          </cell>
          <cell r="F5">
            <v>36692</v>
          </cell>
        </row>
        <row r="6">
          <cell r="A6" t="str">
            <v>Period of loan</v>
          </cell>
          <cell r="F6" t="str">
            <v>48 mths</v>
          </cell>
        </row>
        <row r="7">
          <cell r="A7" t="str">
            <v>Interest rate</v>
          </cell>
          <cell r="F7">
            <v>7.0000000000000007E-2</v>
          </cell>
        </row>
        <row r="8">
          <cell r="A8" t="str">
            <v>Amount of Deduction per Mth</v>
          </cell>
          <cell r="F8">
            <v>238</v>
          </cell>
        </row>
        <row r="9">
          <cell r="A9" t="str">
            <v>Deductions from (mth)</v>
          </cell>
          <cell r="E9" t="str">
            <v>:</v>
          </cell>
          <cell r="F9">
            <v>36739</v>
          </cell>
          <cell r="H9" t="str">
            <v>Deductions upto (mth):</v>
          </cell>
          <cell r="L9" t="str">
            <v xml:space="preserve"> Jul-04</v>
          </cell>
        </row>
        <row r="11">
          <cell r="A11" t="str">
            <v>Month</v>
          </cell>
          <cell r="C11" t="str">
            <v>Principal</v>
          </cell>
          <cell r="D11" t="str">
            <v>Deductions</v>
          </cell>
          <cell r="H11" t="str">
            <v>2000-01</v>
          </cell>
          <cell r="K11" t="str">
            <v>2001-02</v>
          </cell>
        </row>
        <row r="12">
          <cell r="C12" t="str">
            <v>Balance</v>
          </cell>
          <cell r="D12" t="str">
            <v>Principal</v>
          </cell>
          <cell r="F12" t="str">
            <v>Interest</v>
          </cell>
          <cell r="G12" t="str">
            <v>Total</v>
          </cell>
          <cell r="H12" t="str">
            <v>Amt</v>
          </cell>
          <cell r="I12" t="str">
            <v>Int</v>
          </cell>
          <cell r="J12" t="str">
            <v>Prin</v>
          </cell>
          <cell r="K12" t="str">
            <v>Amt</v>
          </cell>
          <cell r="L12" t="str">
            <v>Int</v>
          </cell>
          <cell r="M12" t="str">
            <v>Prin</v>
          </cell>
        </row>
        <row r="13">
          <cell r="H13" t="str">
            <v>Rs</v>
          </cell>
          <cell r="I13" t="str">
            <v>Rs</v>
          </cell>
          <cell r="J13" t="str">
            <v>Rs</v>
          </cell>
          <cell r="K13" t="str">
            <v>Rs</v>
          </cell>
          <cell r="L13" t="str">
            <v>Rs</v>
          </cell>
          <cell r="M13" t="str">
            <v>Rs</v>
          </cell>
        </row>
        <row r="15">
          <cell r="A15">
            <v>1</v>
          </cell>
          <cell r="B15">
            <v>36739</v>
          </cell>
          <cell r="C15">
            <v>10000</v>
          </cell>
          <cell r="D15">
            <v>208</v>
          </cell>
          <cell r="F15">
            <v>58</v>
          </cell>
          <cell r="G15">
            <v>266</v>
          </cell>
          <cell r="H15">
            <v>238</v>
          </cell>
          <cell r="I15">
            <v>58</v>
          </cell>
          <cell r="J15">
            <v>180</v>
          </cell>
        </row>
        <row r="16">
          <cell r="A16">
            <v>2</v>
          </cell>
          <cell r="B16">
            <v>36770</v>
          </cell>
          <cell r="C16">
            <v>9792</v>
          </cell>
          <cell r="D16">
            <v>208</v>
          </cell>
          <cell r="F16">
            <v>57</v>
          </cell>
          <cell r="G16">
            <v>265</v>
          </cell>
          <cell r="H16">
            <v>238</v>
          </cell>
          <cell r="I16">
            <v>57</v>
          </cell>
          <cell r="J16">
            <v>181</v>
          </cell>
        </row>
        <row r="17">
          <cell r="A17">
            <v>3</v>
          </cell>
          <cell r="B17">
            <v>36800</v>
          </cell>
          <cell r="C17">
            <v>9584</v>
          </cell>
          <cell r="D17">
            <v>208</v>
          </cell>
          <cell r="F17">
            <v>56</v>
          </cell>
          <cell r="G17">
            <v>264</v>
          </cell>
          <cell r="H17">
            <v>238</v>
          </cell>
          <cell r="I17">
            <v>56</v>
          </cell>
          <cell r="J17">
            <v>182</v>
          </cell>
        </row>
        <row r="18">
          <cell r="A18">
            <v>4</v>
          </cell>
          <cell r="B18">
            <v>36831</v>
          </cell>
          <cell r="C18">
            <v>9376</v>
          </cell>
          <cell r="D18">
            <v>208</v>
          </cell>
          <cell r="F18">
            <v>55</v>
          </cell>
          <cell r="G18">
            <v>263</v>
          </cell>
          <cell r="H18">
            <v>238</v>
          </cell>
          <cell r="I18">
            <v>55</v>
          </cell>
          <cell r="J18">
            <v>183</v>
          </cell>
        </row>
        <row r="19">
          <cell r="A19">
            <v>5</v>
          </cell>
          <cell r="B19">
            <v>36861</v>
          </cell>
          <cell r="C19">
            <v>9168</v>
          </cell>
          <cell r="D19">
            <v>208</v>
          </cell>
          <cell r="F19">
            <v>53</v>
          </cell>
          <cell r="G19">
            <v>261</v>
          </cell>
          <cell r="H19">
            <v>238</v>
          </cell>
          <cell r="I19">
            <v>53</v>
          </cell>
          <cell r="J19">
            <v>185</v>
          </cell>
        </row>
        <row r="20">
          <cell r="A20">
            <v>6</v>
          </cell>
          <cell r="B20">
            <v>36892</v>
          </cell>
          <cell r="C20">
            <v>8960</v>
          </cell>
          <cell r="D20">
            <v>208</v>
          </cell>
          <cell r="F20">
            <v>52</v>
          </cell>
          <cell r="G20">
            <v>260</v>
          </cell>
          <cell r="H20">
            <v>238</v>
          </cell>
          <cell r="I20">
            <v>52</v>
          </cell>
          <cell r="J20">
            <v>186</v>
          </cell>
        </row>
        <row r="21">
          <cell r="A21">
            <v>7</v>
          </cell>
          <cell r="B21">
            <v>36923</v>
          </cell>
          <cell r="C21">
            <v>8752</v>
          </cell>
          <cell r="D21">
            <v>208</v>
          </cell>
          <cell r="F21">
            <v>51</v>
          </cell>
          <cell r="G21">
            <v>259</v>
          </cell>
          <cell r="H21">
            <v>238</v>
          </cell>
          <cell r="I21">
            <v>51</v>
          </cell>
          <cell r="J21">
            <v>187</v>
          </cell>
        </row>
        <row r="22">
          <cell r="A22">
            <v>8</v>
          </cell>
          <cell r="B22">
            <v>36951</v>
          </cell>
          <cell r="C22">
            <v>8544</v>
          </cell>
          <cell r="D22">
            <v>208</v>
          </cell>
          <cell r="F22">
            <v>50</v>
          </cell>
          <cell r="G22">
            <v>258</v>
          </cell>
          <cell r="H22">
            <v>238</v>
          </cell>
          <cell r="I22">
            <v>50</v>
          </cell>
          <cell r="J22">
            <v>188</v>
          </cell>
        </row>
        <row r="23">
          <cell r="A23">
            <v>9</v>
          </cell>
          <cell r="B23">
            <v>36982</v>
          </cell>
          <cell r="C23">
            <v>8336</v>
          </cell>
          <cell r="D23">
            <v>208</v>
          </cell>
          <cell r="F23">
            <v>49</v>
          </cell>
          <cell r="G23">
            <v>257</v>
          </cell>
          <cell r="K23">
            <v>238</v>
          </cell>
          <cell r="L23">
            <v>49</v>
          </cell>
          <cell r="M23">
            <v>189</v>
          </cell>
        </row>
        <row r="24">
          <cell r="A24">
            <v>10</v>
          </cell>
          <cell r="B24">
            <v>37012</v>
          </cell>
          <cell r="C24">
            <v>8128</v>
          </cell>
          <cell r="D24">
            <v>208</v>
          </cell>
          <cell r="F24">
            <v>47</v>
          </cell>
          <cell r="G24">
            <v>255</v>
          </cell>
          <cell r="K24">
            <v>238</v>
          </cell>
          <cell r="L24">
            <v>47</v>
          </cell>
          <cell r="M24">
            <v>191</v>
          </cell>
        </row>
        <row r="25">
          <cell r="A25">
            <v>11</v>
          </cell>
          <cell r="B25">
            <v>37043</v>
          </cell>
          <cell r="C25">
            <v>7920</v>
          </cell>
          <cell r="D25">
            <v>208</v>
          </cell>
          <cell r="F25">
            <v>46</v>
          </cell>
          <cell r="G25">
            <v>254</v>
          </cell>
          <cell r="K25">
            <v>238</v>
          </cell>
          <cell r="L25">
            <v>46</v>
          </cell>
          <cell r="M25">
            <v>192</v>
          </cell>
        </row>
        <row r="26">
          <cell r="A26">
            <v>12</v>
          </cell>
          <cell r="B26">
            <v>37073</v>
          </cell>
          <cell r="C26">
            <v>7712</v>
          </cell>
          <cell r="D26">
            <v>208</v>
          </cell>
          <cell r="F26">
            <v>45</v>
          </cell>
          <cell r="G26">
            <v>253</v>
          </cell>
          <cell r="K26">
            <v>238</v>
          </cell>
          <cell r="L26">
            <v>45</v>
          </cell>
          <cell r="M26">
            <v>193</v>
          </cell>
        </row>
        <row r="27">
          <cell r="A27">
            <v>13</v>
          </cell>
          <cell r="B27">
            <v>37104</v>
          </cell>
          <cell r="C27">
            <v>7504</v>
          </cell>
          <cell r="D27">
            <v>208</v>
          </cell>
          <cell r="F27">
            <v>44</v>
          </cell>
          <cell r="G27">
            <v>252</v>
          </cell>
          <cell r="K27">
            <v>238</v>
          </cell>
          <cell r="L27">
            <v>44</v>
          </cell>
          <cell r="M27">
            <v>194</v>
          </cell>
        </row>
        <row r="28">
          <cell r="A28">
            <v>14</v>
          </cell>
          <cell r="B28">
            <v>37135</v>
          </cell>
          <cell r="C28">
            <v>7296</v>
          </cell>
          <cell r="D28">
            <v>208</v>
          </cell>
          <cell r="F28">
            <v>43</v>
          </cell>
          <cell r="G28">
            <v>251</v>
          </cell>
          <cell r="K28">
            <v>238</v>
          </cell>
          <cell r="L28">
            <v>43</v>
          </cell>
          <cell r="M28">
            <v>195</v>
          </cell>
        </row>
        <row r="29">
          <cell r="A29">
            <v>15</v>
          </cell>
          <cell r="B29">
            <v>37165</v>
          </cell>
          <cell r="C29">
            <v>7088</v>
          </cell>
          <cell r="D29">
            <v>208</v>
          </cell>
          <cell r="F29">
            <v>41</v>
          </cell>
          <cell r="G29">
            <v>249</v>
          </cell>
          <cell r="K29">
            <v>238</v>
          </cell>
          <cell r="L29">
            <v>41</v>
          </cell>
          <cell r="M29">
            <v>197</v>
          </cell>
        </row>
        <row r="30">
          <cell r="A30">
            <v>16</v>
          </cell>
          <cell r="B30">
            <v>37196</v>
          </cell>
          <cell r="C30">
            <v>6880</v>
          </cell>
          <cell r="D30">
            <v>208</v>
          </cell>
          <cell r="F30">
            <v>40</v>
          </cell>
          <cell r="G30">
            <v>248</v>
          </cell>
          <cell r="K30">
            <v>238</v>
          </cell>
          <cell r="L30">
            <v>40</v>
          </cell>
          <cell r="M30">
            <v>198</v>
          </cell>
        </row>
        <row r="31">
          <cell r="A31">
            <v>17</v>
          </cell>
          <cell r="B31">
            <v>37226</v>
          </cell>
          <cell r="C31">
            <v>6672</v>
          </cell>
          <cell r="D31">
            <v>208</v>
          </cell>
          <cell r="F31">
            <v>39</v>
          </cell>
          <cell r="G31">
            <v>247</v>
          </cell>
          <cell r="K31">
            <v>238</v>
          </cell>
          <cell r="L31">
            <v>39</v>
          </cell>
          <cell r="M31">
            <v>199</v>
          </cell>
        </row>
        <row r="32">
          <cell r="A32">
            <v>18</v>
          </cell>
          <cell r="B32">
            <v>37257</v>
          </cell>
          <cell r="C32">
            <v>6464</v>
          </cell>
          <cell r="D32">
            <v>208</v>
          </cell>
          <cell r="F32">
            <v>38</v>
          </cell>
          <cell r="G32">
            <v>246</v>
          </cell>
          <cell r="K32">
            <v>238</v>
          </cell>
          <cell r="L32">
            <v>38</v>
          </cell>
          <cell r="M32">
            <v>200</v>
          </cell>
        </row>
        <row r="33">
          <cell r="A33">
            <v>19</v>
          </cell>
          <cell r="B33">
            <v>37288</v>
          </cell>
          <cell r="C33">
            <v>6256</v>
          </cell>
          <cell r="D33">
            <v>208</v>
          </cell>
          <cell r="F33">
            <v>36</v>
          </cell>
          <cell r="G33">
            <v>244</v>
          </cell>
          <cell r="K33">
            <v>238</v>
          </cell>
          <cell r="L33">
            <v>36</v>
          </cell>
          <cell r="M33">
            <v>202</v>
          </cell>
        </row>
        <row r="34">
          <cell r="A34">
            <v>20</v>
          </cell>
          <cell r="B34">
            <v>37316</v>
          </cell>
          <cell r="C34">
            <v>6048</v>
          </cell>
          <cell r="D34">
            <v>208</v>
          </cell>
          <cell r="F34">
            <v>35</v>
          </cell>
          <cell r="G34">
            <v>243</v>
          </cell>
          <cell r="K34">
            <v>238</v>
          </cell>
          <cell r="L34">
            <v>35</v>
          </cell>
          <cell r="M34">
            <v>203</v>
          </cell>
        </row>
        <row r="35">
          <cell r="A35">
            <v>21</v>
          </cell>
          <cell r="B35">
            <v>37347</v>
          </cell>
          <cell r="C35">
            <v>5840</v>
          </cell>
          <cell r="D35">
            <v>208</v>
          </cell>
          <cell r="F35">
            <v>34</v>
          </cell>
          <cell r="G35">
            <v>242</v>
          </cell>
        </row>
        <row r="36">
          <cell r="A36">
            <v>22</v>
          </cell>
          <cell r="B36">
            <v>37377</v>
          </cell>
          <cell r="C36">
            <v>5632</v>
          </cell>
          <cell r="D36">
            <v>208</v>
          </cell>
          <cell r="F36">
            <v>33</v>
          </cell>
          <cell r="G36">
            <v>241</v>
          </cell>
        </row>
        <row r="37">
          <cell r="A37">
            <v>23</v>
          </cell>
          <cell r="B37">
            <v>37408</v>
          </cell>
          <cell r="C37">
            <v>5424</v>
          </cell>
          <cell r="D37">
            <v>208</v>
          </cell>
          <cell r="F37">
            <v>32</v>
          </cell>
          <cell r="G37">
            <v>240</v>
          </cell>
        </row>
        <row r="38">
          <cell r="A38">
            <v>24</v>
          </cell>
          <cell r="B38">
            <v>37438</v>
          </cell>
          <cell r="C38">
            <v>5216</v>
          </cell>
          <cell r="D38">
            <v>208</v>
          </cell>
          <cell r="F38">
            <v>30</v>
          </cell>
          <cell r="G38">
            <v>238</v>
          </cell>
        </row>
        <row r="39">
          <cell r="A39">
            <v>25</v>
          </cell>
          <cell r="B39">
            <v>37469</v>
          </cell>
          <cell r="C39">
            <v>5008</v>
          </cell>
          <cell r="D39">
            <v>208</v>
          </cell>
          <cell r="F39">
            <v>29</v>
          </cell>
          <cell r="G39">
            <v>237</v>
          </cell>
        </row>
        <row r="40">
          <cell r="A40">
            <v>26</v>
          </cell>
          <cell r="B40">
            <v>37500</v>
          </cell>
          <cell r="C40">
            <v>4800</v>
          </cell>
          <cell r="D40">
            <v>208</v>
          </cell>
          <cell r="F40">
            <v>28</v>
          </cell>
          <cell r="G40">
            <v>236</v>
          </cell>
        </row>
        <row r="41">
          <cell r="A41">
            <v>27</v>
          </cell>
          <cell r="B41">
            <v>37530</v>
          </cell>
          <cell r="C41">
            <v>4592</v>
          </cell>
          <cell r="D41">
            <v>208</v>
          </cell>
          <cell r="F41">
            <v>27</v>
          </cell>
          <cell r="G41">
            <v>235</v>
          </cell>
        </row>
        <row r="42">
          <cell r="A42">
            <v>28</v>
          </cell>
          <cell r="B42">
            <v>37561</v>
          </cell>
          <cell r="C42">
            <v>4384</v>
          </cell>
          <cell r="D42">
            <v>208</v>
          </cell>
          <cell r="F42">
            <v>26</v>
          </cell>
          <cell r="G42">
            <v>234</v>
          </cell>
        </row>
        <row r="43">
          <cell r="A43">
            <v>29</v>
          </cell>
          <cell r="B43">
            <v>37591</v>
          </cell>
          <cell r="C43">
            <v>4176</v>
          </cell>
          <cell r="D43">
            <v>208</v>
          </cell>
          <cell r="F43">
            <v>24</v>
          </cell>
          <cell r="G43">
            <v>232</v>
          </cell>
        </row>
        <row r="44">
          <cell r="A44">
            <v>30</v>
          </cell>
          <cell r="B44">
            <v>37622</v>
          </cell>
          <cell r="C44">
            <v>3968</v>
          </cell>
          <cell r="D44">
            <v>208</v>
          </cell>
          <cell r="F44">
            <v>23</v>
          </cell>
          <cell r="G44">
            <v>231</v>
          </cell>
        </row>
        <row r="45">
          <cell r="A45">
            <v>31</v>
          </cell>
          <cell r="B45">
            <v>37653</v>
          </cell>
          <cell r="C45">
            <v>3760</v>
          </cell>
          <cell r="D45">
            <v>208</v>
          </cell>
          <cell r="F45">
            <v>22</v>
          </cell>
          <cell r="G45">
            <v>230</v>
          </cell>
        </row>
        <row r="46">
          <cell r="A46">
            <v>32</v>
          </cell>
          <cell r="B46">
            <v>37681</v>
          </cell>
          <cell r="C46">
            <v>3552</v>
          </cell>
          <cell r="D46">
            <v>208</v>
          </cell>
          <cell r="F46">
            <v>21</v>
          </cell>
          <cell r="G46">
            <v>229</v>
          </cell>
        </row>
        <row r="47">
          <cell r="A47">
            <v>33</v>
          </cell>
          <cell r="B47">
            <v>37712</v>
          </cell>
          <cell r="C47">
            <v>3344</v>
          </cell>
          <cell r="D47">
            <v>208</v>
          </cell>
          <cell r="F47">
            <v>20</v>
          </cell>
          <cell r="G47">
            <v>228</v>
          </cell>
        </row>
        <row r="48">
          <cell r="A48">
            <v>34</v>
          </cell>
          <cell r="B48">
            <v>37742</v>
          </cell>
          <cell r="C48">
            <v>3136</v>
          </cell>
          <cell r="D48">
            <v>208</v>
          </cell>
          <cell r="F48">
            <v>18</v>
          </cell>
          <cell r="G48">
            <v>226</v>
          </cell>
        </row>
        <row r="49">
          <cell r="A49">
            <v>35</v>
          </cell>
          <cell r="B49">
            <v>37773</v>
          </cell>
          <cell r="C49">
            <v>2928</v>
          </cell>
          <cell r="D49">
            <v>208</v>
          </cell>
          <cell r="F49">
            <v>17</v>
          </cell>
          <cell r="G49">
            <v>225</v>
          </cell>
        </row>
        <row r="50">
          <cell r="A50">
            <v>36</v>
          </cell>
          <cell r="B50">
            <v>37803</v>
          </cell>
          <cell r="C50">
            <v>2720</v>
          </cell>
          <cell r="D50">
            <v>208</v>
          </cell>
          <cell r="F50">
            <v>16</v>
          </cell>
          <cell r="G50">
            <v>224</v>
          </cell>
        </row>
        <row r="51">
          <cell r="A51">
            <v>37</v>
          </cell>
          <cell r="B51">
            <v>37834</v>
          </cell>
          <cell r="C51">
            <v>2512</v>
          </cell>
          <cell r="D51">
            <v>208</v>
          </cell>
          <cell r="F51">
            <v>15</v>
          </cell>
          <cell r="G51">
            <v>223</v>
          </cell>
        </row>
        <row r="52">
          <cell r="A52">
            <v>38</v>
          </cell>
          <cell r="B52">
            <v>37865</v>
          </cell>
          <cell r="C52">
            <v>2304</v>
          </cell>
          <cell r="D52">
            <v>208</v>
          </cell>
          <cell r="F52">
            <v>13</v>
          </cell>
          <cell r="G52">
            <v>221</v>
          </cell>
        </row>
        <row r="53">
          <cell r="A53">
            <v>39</v>
          </cell>
          <cell r="B53">
            <v>37895</v>
          </cell>
          <cell r="C53">
            <v>2096</v>
          </cell>
          <cell r="D53">
            <v>208</v>
          </cell>
          <cell r="F53">
            <v>12</v>
          </cell>
          <cell r="G53">
            <v>220</v>
          </cell>
        </row>
        <row r="54">
          <cell r="A54">
            <v>40</v>
          </cell>
          <cell r="B54">
            <v>37926</v>
          </cell>
          <cell r="C54">
            <v>1888</v>
          </cell>
          <cell r="D54">
            <v>208</v>
          </cell>
          <cell r="F54">
            <v>11</v>
          </cell>
          <cell r="G54">
            <v>219</v>
          </cell>
        </row>
        <row r="55">
          <cell r="A55">
            <v>41</v>
          </cell>
          <cell r="B55">
            <v>37956</v>
          </cell>
          <cell r="C55">
            <v>1680</v>
          </cell>
          <cell r="D55">
            <v>208</v>
          </cell>
          <cell r="F55">
            <v>10</v>
          </cell>
          <cell r="G55">
            <v>218</v>
          </cell>
        </row>
        <row r="56">
          <cell r="A56">
            <v>42</v>
          </cell>
          <cell r="B56">
            <v>37987</v>
          </cell>
          <cell r="C56">
            <v>1472</v>
          </cell>
          <cell r="D56">
            <v>208</v>
          </cell>
          <cell r="F56">
            <v>9</v>
          </cell>
          <cell r="G56">
            <v>217</v>
          </cell>
        </row>
        <row r="57">
          <cell r="A57">
            <v>43</v>
          </cell>
          <cell r="B57">
            <v>38018</v>
          </cell>
          <cell r="C57">
            <v>1264</v>
          </cell>
          <cell r="D57">
            <v>208</v>
          </cell>
          <cell r="F57">
            <v>7</v>
          </cell>
          <cell r="G57">
            <v>215</v>
          </cell>
        </row>
        <row r="58">
          <cell r="A58">
            <v>44</v>
          </cell>
          <cell r="B58">
            <v>38047</v>
          </cell>
          <cell r="C58">
            <v>1056</v>
          </cell>
          <cell r="D58">
            <v>208</v>
          </cell>
          <cell r="F58">
            <v>6</v>
          </cell>
          <cell r="G58">
            <v>214</v>
          </cell>
        </row>
        <row r="59">
          <cell r="A59">
            <v>45</v>
          </cell>
          <cell r="B59">
            <v>38078</v>
          </cell>
          <cell r="C59">
            <v>848</v>
          </cell>
          <cell r="D59">
            <v>208</v>
          </cell>
          <cell r="F59">
            <v>5</v>
          </cell>
          <cell r="G59">
            <v>213</v>
          </cell>
        </row>
        <row r="60">
          <cell r="A60">
            <v>46</v>
          </cell>
          <cell r="B60">
            <v>38108</v>
          </cell>
          <cell r="C60">
            <v>640</v>
          </cell>
          <cell r="D60">
            <v>208</v>
          </cell>
          <cell r="F60">
            <v>4</v>
          </cell>
          <cell r="G60">
            <v>212</v>
          </cell>
        </row>
        <row r="61">
          <cell r="A61">
            <v>47</v>
          </cell>
          <cell r="B61">
            <v>38139</v>
          </cell>
          <cell r="C61">
            <v>432</v>
          </cell>
          <cell r="D61">
            <v>208</v>
          </cell>
          <cell r="F61">
            <v>3</v>
          </cell>
          <cell r="G61">
            <v>211</v>
          </cell>
        </row>
        <row r="62">
          <cell r="A62">
            <v>48</v>
          </cell>
          <cell r="B62">
            <v>38169</v>
          </cell>
          <cell r="C62">
            <v>224</v>
          </cell>
          <cell r="D62">
            <v>224</v>
          </cell>
          <cell r="F62">
            <v>1</v>
          </cell>
          <cell r="G62">
            <v>225</v>
          </cell>
        </row>
        <row r="64">
          <cell r="D64">
            <v>10000</v>
          </cell>
          <cell r="F64">
            <v>1431</v>
          </cell>
          <cell r="G64">
            <v>11431</v>
          </cell>
          <cell r="H64">
            <v>1904</v>
          </cell>
          <cell r="I64">
            <v>432</v>
          </cell>
          <cell r="J64">
            <v>1472</v>
          </cell>
          <cell r="K64">
            <v>2856</v>
          </cell>
          <cell r="L64">
            <v>503</v>
          </cell>
          <cell r="M64">
            <v>2353</v>
          </cell>
        </row>
        <row r="66">
          <cell r="A66" t="str">
            <v>Loan Amount (Principle)</v>
          </cell>
          <cell r="D66">
            <v>10000</v>
          </cell>
        </row>
        <row r="67">
          <cell r="A67" t="str">
            <v>Deductions (Principle)</v>
          </cell>
        </row>
        <row r="68">
          <cell r="A68" t="str">
            <v>2000-01</v>
          </cell>
          <cell r="C68">
            <v>1472</v>
          </cell>
        </row>
        <row r="69">
          <cell r="A69" t="str">
            <v>2001-02</v>
          </cell>
          <cell r="C69">
            <v>2353</v>
          </cell>
        </row>
        <row r="70">
          <cell r="A70" t="str">
            <v>2002-03</v>
          </cell>
          <cell r="C70">
            <v>2527</v>
          </cell>
        </row>
        <row r="71">
          <cell r="A71" t="str">
            <v>2003-04</v>
          </cell>
          <cell r="C71">
            <v>2702</v>
          </cell>
        </row>
        <row r="72">
          <cell r="A72" t="str">
            <v>2004-05 (jun)</v>
          </cell>
          <cell r="C72">
            <v>702</v>
          </cell>
          <cell r="D72">
            <v>9756</v>
          </cell>
        </row>
        <row r="74">
          <cell r="A74" t="str">
            <v>Balance principle</v>
          </cell>
          <cell r="D74">
            <v>244</v>
          </cell>
        </row>
      </sheetData>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Summary"/>
      <sheetName val="Sheet1"/>
      <sheetName val="31.03.2006"/>
      <sheetName val="31.03.2005"/>
      <sheetName val="Final"/>
      <sheetName val="Comb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1"/>
      <sheetName val="Sheet3"/>
      <sheetName val="RM"/>
      <sheetName val="F&amp;B"/>
      <sheetName val="IRD"/>
      <sheetName val="HUB"/>
      <sheetName val="BBQ"/>
      <sheetName val="BTW"/>
      <sheetName val="Chn"/>
      <sheetName val="Sng"/>
      <sheetName val="Jun"/>
      <sheetName val="Chmb"/>
      <sheetName val="Incog"/>
      <sheetName val="Bnqt"/>
      <sheetName val="Lpat"/>
      <sheetName val="Bcentre"/>
      <sheetName val="Tel"/>
      <sheetName val="Laun"/>
      <sheetName val="Admn"/>
      <sheetName val="Maint"/>
      <sheetName val="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4">
          <cell r="V14">
            <v>74</v>
          </cell>
        </row>
        <row r="15">
          <cell r="V15">
            <v>100</v>
          </cell>
        </row>
        <row r="17">
          <cell r="V17">
            <v>223</v>
          </cell>
        </row>
        <row r="18">
          <cell r="V18">
            <v>302</v>
          </cell>
        </row>
        <row r="20">
          <cell r="V20">
            <v>377</v>
          </cell>
        </row>
        <row r="21">
          <cell r="V21">
            <v>509</v>
          </cell>
        </row>
        <row r="23">
          <cell r="V23">
            <v>534</v>
          </cell>
        </row>
        <row r="24">
          <cell r="V24">
            <v>721</v>
          </cell>
        </row>
      </sheetData>
      <sheetData sheetId="3" refreshError="1">
        <row r="419">
          <cell r="M419">
            <v>0.222</v>
          </cell>
        </row>
        <row r="420">
          <cell r="M420">
            <v>0.39500000000000002</v>
          </cell>
        </row>
        <row r="421">
          <cell r="M421">
            <v>0.61699999999999999</v>
          </cell>
        </row>
        <row r="422">
          <cell r="M422">
            <v>0.88900000000000001</v>
          </cell>
        </row>
        <row r="423">
          <cell r="M423">
            <v>1.58</v>
          </cell>
        </row>
      </sheetData>
      <sheetData sheetId="4" refreshError="1"/>
      <sheetData sheetId="5" refreshError="1"/>
      <sheetData sheetId="6" refreshError="1"/>
      <sheetData sheetId="7" refreshError="1">
        <row r="24">
          <cell r="E24">
            <v>247.20266900000001</v>
          </cell>
        </row>
        <row r="36">
          <cell r="E36">
            <v>444.59999999999997</v>
          </cell>
        </row>
        <row r="37">
          <cell r="E37">
            <v>467.4</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 (B)"/>
      <sheetName val="PACK (D)"/>
      <sheetName val=" PACK (C)"/>
      <sheetName val=" PACK (A)"/>
      <sheetName val="S_1"/>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l"/>
      <sheetName val="Sheet1"/>
      <sheetName val="Mar 07"/>
      <sheetName val="Upto Mar07"/>
      <sheetName val="Pivot"/>
      <sheetName val="Summ"/>
      <sheetName val="WBS"/>
      <sheetName val="Imported Items"/>
    </sheetNames>
    <sheetDataSet>
      <sheetData sheetId="0" refreshError="1"/>
      <sheetData sheetId="1"/>
      <sheetData sheetId="2"/>
      <sheetData sheetId="3"/>
      <sheetData sheetId="4" refreshError="1"/>
      <sheetData sheetId="5"/>
      <sheetData sheetId="6" refreshError="1"/>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P_TO_SALVAGE_1"/>
      <sheetName val="csd1"/>
      <sheetName val="Pivot1"/>
      <sheetName val="Sheet1"/>
      <sheetName val="Report_1"/>
      <sheetName val="WIP_TO_SALVAGE_2"/>
      <sheetName val="csd2"/>
      <sheetName val="Pivot2"/>
      <sheetName val="Report_2"/>
      <sheetName val="PACK (B)"/>
      <sheetName val="new"/>
      <sheetName val="dhs-XTL"/>
      <sheetName val="PRESFMS"/>
      <sheetName val="mancount"/>
    </sheetNames>
    <sheetDataSet>
      <sheetData sheetId="0">
        <row r="2">
          <cell r="A2">
            <v>38053</v>
          </cell>
        </row>
      </sheetData>
      <sheetData sheetId="1" refreshError="1">
        <row r="2">
          <cell r="A2">
            <v>38053</v>
          </cell>
          <cell r="B2" t="str">
            <v>C14NC4009C</v>
          </cell>
          <cell r="C2" t="str">
            <v>9GCSLOTS4</v>
          </cell>
          <cell r="D2">
            <v>1.6799999999999899</v>
          </cell>
          <cell r="E2" t="str">
            <v>EXP</v>
          </cell>
          <cell r="F2" t="str">
            <v>C</v>
          </cell>
          <cell r="G2" t="str">
            <v>S3</v>
          </cell>
          <cell r="H2" t="str">
            <v>GALV885</v>
          </cell>
          <cell r="I2" t="str">
            <v xml:space="preserve"> </v>
          </cell>
          <cell r="J2" t="str">
            <v>CTL1</v>
          </cell>
          <cell r="K2" t="str">
            <v xml:space="preserve"> </v>
          </cell>
          <cell r="L2" t="str">
            <v>##</v>
          </cell>
          <cell r="M2" t="str">
            <v>HARD</v>
          </cell>
          <cell r="N2" t="str">
            <v xml:space="preserve"> </v>
          </cell>
          <cell r="O2">
            <v>0</v>
          </cell>
          <cell r="P2" t="str">
            <v>T2/XC0017/3</v>
          </cell>
          <cell r="Q2">
            <v>1.6799999999999899</v>
          </cell>
          <cell r="R2" t="str">
            <v xml:space="preserve"> </v>
          </cell>
          <cell r="S2" t="str">
            <v>9AUCLOT</v>
          </cell>
          <cell r="T2" t="str">
            <v>##</v>
          </cell>
          <cell r="U2" t="str">
            <v>24xc0106</v>
          </cell>
          <cell r="V2" t="str">
            <v xml:space="preserve"> </v>
          </cell>
          <cell r="W2" t="str">
            <v>NCO</v>
          </cell>
          <cell r="X2" t="str">
            <v>PEGC</v>
          </cell>
          <cell r="Z2">
            <v>38047</v>
          </cell>
          <cell r="AA2">
            <v>38066</v>
          </cell>
          <cell r="AB2" t="str">
            <v>CSD1</v>
          </cell>
        </row>
      </sheetData>
      <sheetData sheetId="2">
        <row r="2">
          <cell r="A2">
            <v>38053</v>
          </cell>
        </row>
      </sheetData>
      <sheetData sheetId="3">
        <row r="2">
          <cell r="A2">
            <v>38053</v>
          </cell>
        </row>
      </sheetData>
      <sheetData sheetId="4">
        <row r="2">
          <cell r="A2">
            <v>38053</v>
          </cell>
        </row>
      </sheetData>
      <sheetData sheetId="5">
        <row r="2">
          <cell r="A2">
            <v>38053</v>
          </cell>
        </row>
      </sheetData>
      <sheetData sheetId="6" refreshError="1">
        <row r="2">
          <cell r="A2">
            <v>38048</v>
          </cell>
          <cell r="B2" t="str">
            <v xml:space="preserve">24xc0106          </v>
          </cell>
          <cell r="C2" t="str">
            <v>4VCZAE30320</v>
          </cell>
          <cell r="D2">
            <v>1.61</v>
          </cell>
          <cell r="E2" t="str">
            <v>EXP</v>
          </cell>
          <cell r="F2">
            <v>3</v>
          </cell>
          <cell r="G2" t="str">
            <v>S1</v>
          </cell>
          <cell r="H2" t="str">
            <v>GALV731</v>
          </cell>
          <cell r="I2" t="str">
            <v xml:space="preserve"> </v>
          </cell>
          <cell r="J2" t="str">
            <v>CTL2</v>
          </cell>
          <cell r="K2" t="str">
            <v xml:space="preserve"> </v>
          </cell>
          <cell r="L2">
            <v>994</v>
          </cell>
          <cell r="M2" t="str">
            <v>SOFT</v>
          </cell>
          <cell r="N2" t="str">
            <v xml:space="preserve"> </v>
          </cell>
          <cell r="O2">
            <v>3</v>
          </cell>
          <cell r="P2" t="str">
            <v>T2/XC0017/3</v>
          </cell>
          <cell r="Q2">
            <v>1.5</v>
          </cell>
          <cell r="R2" t="str">
            <v xml:space="preserve"> </v>
          </cell>
          <cell r="S2" t="str">
            <v>4VCZAE20330</v>
          </cell>
          <cell r="T2">
            <v>994</v>
          </cell>
          <cell r="U2" t="str">
            <v>24xc0106</v>
          </cell>
          <cell r="V2" t="str">
            <v xml:space="preserve"> </v>
          </cell>
          <cell r="W2" t="str">
            <v>NCO</v>
          </cell>
          <cell r="X2" t="str">
            <v>PNLM</v>
          </cell>
          <cell r="Z2">
            <v>38047</v>
          </cell>
          <cell r="AA2">
            <v>38066</v>
          </cell>
          <cell r="AB2" t="str">
            <v>CSD2</v>
          </cell>
        </row>
      </sheetData>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building"/>
      <sheetName val="Analysis."/>
      <sheetName val="Elect."/>
      <sheetName val="Elect_"/>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 val="Steel-Circular"/>
    </sheetNames>
    <sheetDataSet>
      <sheetData sheetId="0"/>
      <sheetData sheetId="1"/>
      <sheetData sheetId="2" refreshError="1">
        <row r="77">
          <cell r="D77">
            <v>7.6</v>
          </cell>
        </row>
        <row r="311">
          <cell r="D311">
            <v>5.8</v>
          </cell>
        </row>
        <row r="343">
          <cell r="D343">
            <v>7.1</v>
          </cell>
        </row>
        <row r="345">
          <cell r="D345">
            <v>0.89</v>
          </cell>
        </row>
      </sheetData>
      <sheetData sheetId="3"/>
      <sheetData sheetId="4"/>
      <sheetData sheetId="5"/>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sheetData sheetId="1">
        <row r="81">
          <cell r="E81">
            <v>1.7649999999999999</v>
          </cell>
          <cell r="F81">
            <v>2.3149999999999999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apacity"/>
      <sheetName val="H-capacity"/>
      <sheetName val="TABLES"/>
    </sheetNames>
    <sheetDataSet>
      <sheetData sheetId="0" refreshError="1"/>
      <sheetData sheetId="1" refreshError="1"/>
      <sheetData sheetId="2" refreshError="1">
        <row r="2">
          <cell r="A2">
            <v>1</v>
          </cell>
          <cell r="B2">
            <v>0.7</v>
          </cell>
          <cell r="C2">
            <v>1</v>
          </cell>
        </row>
        <row r="3">
          <cell r="A3">
            <v>2</v>
          </cell>
          <cell r="B3">
            <v>0.7</v>
          </cell>
          <cell r="C3">
            <v>1</v>
          </cell>
        </row>
        <row r="4">
          <cell r="A4">
            <v>3</v>
          </cell>
          <cell r="B4">
            <v>0.7</v>
          </cell>
          <cell r="C4">
            <v>1</v>
          </cell>
          <cell r="E4">
            <v>4</v>
          </cell>
          <cell r="F4">
            <v>28</v>
          </cell>
        </row>
        <row r="5">
          <cell r="A5">
            <v>4</v>
          </cell>
          <cell r="B5">
            <v>0.7</v>
          </cell>
          <cell r="C5">
            <v>1</v>
          </cell>
          <cell r="E5">
            <v>5</v>
          </cell>
          <cell r="F5">
            <v>28.33</v>
          </cell>
        </row>
        <row r="6">
          <cell r="A6">
            <v>5</v>
          </cell>
          <cell r="B6">
            <v>0.5</v>
          </cell>
          <cell r="C6">
            <v>0.7</v>
          </cell>
          <cell r="E6">
            <v>6</v>
          </cell>
          <cell r="F6">
            <v>28.67</v>
          </cell>
        </row>
        <row r="7">
          <cell r="A7">
            <v>6</v>
          </cell>
          <cell r="B7">
            <v>0.5</v>
          </cell>
          <cell r="C7">
            <v>0.7</v>
          </cell>
          <cell r="E7">
            <v>7</v>
          </cell>
          <cell r="F7">
            <v>29</v>
          </cell>
        </row>
        <row r="8">
          <cell r="A8">
            <v>7</v>
          </cell>
          <cell r="B8">
            <v>0.5</v>
          </cell>
          <cell r="C8">
            <v>0.7</v>
          </cell>
          <cell r="E8">
            <v>8</v>
          </cell>
          <cell r="F8">
            <v>29.33</v>
          </cell>
        </row>
        <row r="9">
          <cell r="A9">
            <v>8</v>
          </cell>
          <cell r="B9">
            <v>0.5</v>
          </cell>
          <cell r="C9">
            <v>0.7</v>
          </cell>
          <cell r="E9">
            <v>9</v>
          </cell>
          <cell r="F9">
            <v>29.67</v>
          </cell>
        </row>
        <row r="10">
          <cell r="A10">
            <v>9</v>
          </cell>
          <cell r="B10">
            <v>0.4</v>
          </cell>
          <cell r="C10">
            <v>0.5</v>
          </cell>
          <cell r="E10">
            <v>10</v>
          </cell>
          <cell r="F10">
            <v>30</v>
          </cell>
        </row>
        <row r="11">
          <cell r="A11">
            <v>10</v>
          </cell>
          <cell r="B11">
            <v>0.4</v>
          </cell>
          <cell r="C11">
            <v>0.5</v>
          </cell>
          <cell r="E11">
            <v>11</v>
          </cell>
          <cell r="F11">
            <v>30.33</v>
          </cell>
        </row>
        <row r="12">
          <cell r="A12">
            <v>11</v>
          </cell>
          <cell r="B12">
            <v>0.4</v>
          </cell>
          <cell r="C12">
            <v>0.5</v>
          </cell>
          <cell r="E12">
            <v>12</v>
          </cell>
          <cell r="F12">
            <v>30.67</v>
          </cell>
        </row>
        <row r="13">
          <cell r="A13">
            <v>12</v>
          </cell>
          <cell r="B13">
            <v>0.4</v>
          </cell>
          <cell r="C13">
            <v>0.5</v>
          </cell>
          <cell r="E13">
            <v>13</v>
          </cell>
          <cell r="F13">
            <v>31</v>
          </cell>
        </row>
        <row r="14">
          <cell r="A14">
            <v>13</v>
          </cell>
          <cell r="B14">
            <v>0.4</v>
          </cell>
          <cell r="C14">
            <v>0.5</v>
          </cell>
          <cell r="E14">
            <v>14</v>
          </cell>
          <cell r="F14">
            <v>31.33</v>
          </cell>
        </row>
        <row r="15">
          <cell r="A15">
            <v>14</v>
          </cell>
          <cell r="B15">
            <v>0.4</v>
          </cell>
          <cell r="C15">
            <v>0.5</v>
          </cell>
          <cell r="E15">
            <v>15</v>
          </cell>
          <cell r="F15">
            <v>31.67</v>
          </cell>
        </row>
        <row r="16">
          <cell r="A16">
            <v>15</v>
          </cell>
          <cell r="B16">
            <v>0.3</v>
          </cell>
          <cell r="C16">
            <v>0.4</v>
          </cell>
          <cell r="E16">
            <v>16</v>
          </cell>
          <cell r="F16">
            <v>32</v>
          </cell>
        </row>
        <row r="17">
          <cell r="E17">
            <v>17</v>
          </cell>
          <cell r="F17">
            <v>32.33</v>
          </cell>
        </row>
        <row r="18">
          <cell r="E18">
            <v>18</v>
          </cell>
          <cell r="F18">
            <v>32.67</v>
          </cell>
        </row>
        <row r="19">
          <cell r="E19">
            <v>19</v>
          </cell>
          <cell r="F19">
            <v>33</v>
          </cell>
        </row>
        <row r="20">
          <cell r="E20">
            <v>20</v>
          </cell>
          <cell r="F20">
            <v>33.33</v>
          </cell>
        </row>
        <row r="21">
          <cell r="E21">
            <v>21</v>
          </cell>
          <cell r="F21">
            <v>33.67</v>
          </cell>
        </row>
        <row r="22">
          <cell r="E22">
            <v>22</v>
          </cell>
          <cell r="F22">
            <v>34</v>
          </cell>
        </row>
        <row r="23">
          <cell r="E23">
            <v>23</v>
          </cell>
          <cell r="F23">
            <v>34.33</v>
          </cell>
        </row>
        <row r="24">
          <cell r="E24">
            <v>24</v>
          </cell>
          <cell r="F24">
            <v>34.67</v>
          </cell>
        </row>
        <row r="25">
          <cell r="E25">
            <v>25</v>
          </cell>
          <cell r="F25">
            <v>35</v>
          </cell>
        </row>
        <row r="26">
          <cell r="E26">
            <v>26</v>
          </cell>
          <cell r="F26">
            <v>35.25</v>
          </cell>
        </row>
        <row r="27">
          <cell r="E27">
            <v>27</v>
          </cell>
          <cell r="F27">
            <v>35.5</v>
          </cell>
        </row>
        <row r="28">
          <cell r="E28">
            <v>28</v>
          </cell>
          <cell r="F28">
            <v>35.75</v>
          </cell>
        </row>
        <row r="29">
          <cell r="E29">
            <v>29</v>
          </cell>
          <cell r="F29">
            <v>35.799999999999997</v>
          </cell>
        </row>
        <row r="30">
          <cell r="E30">
            <v>30</v>
          </cell>
          <cell r="F30">
            <v>36</v>
          </cell>
        </row>
        <row r="31">
          <cell r="E31">
            <v>31</v>
          </cell>
          <cell r="F31">
            <v>36.33</v>
          </cell>
        </row>
        <row r="32">
          <cell r="E32">
            <v>32</v>
          </cell>
          <cell r="F32">
            <v>36.67</v>
          </cell>
        </row>
        <row r="33">
          <cell r="E33">
            <v>33</v>
          </cell>
          <cell r="F33">
            <v>37</v>
          </cell>
        </row>
        <row r="34">
          <cell r="E34">
            <v>34</v>
          </cell>
          <cell r="F34">
            <v>37.200000000000003</v>
          </cell>
        </row>
        <row r="35">
          <cell r="E35">
            <v>35</v>
          </cell>
          <cell r="F35">
            <v>37.4</v>
          </cell>
        </row>
        <row r="36">
          <cell r="E36">
            <v>36</v>
          </cell>
          <cell r="F36">
            <v>37.6</v>
          </cell>
        </row>
        <row r="37">
          <cell r="E37">
            <v>37</v>
          </cell>
          <cell r="F37">
            <v>37.799999999999997</v>
          </cell>
        </row>
        <row r="38">
          <cell r="E38">
            <v>38</v>
          </cell>
          <cell r="F38">
            <v>38</v>
          </cell>
        </row>
        <row r="39">
          <cell r="E39">
            <v>39</v>
          </cell>
          <cell r="F39">
            <v>38.25</v>
          </cell>
        </row>
        <row r="40">
          <cell r="E40">
            <v>40</v>
          </cell>
          <cell r="F40">
            <v>38.5</v>
          </cell>
        </row>
        <row r="41">
          <cell r="E41">
            <v>41</v>
          </cell>
          <cell r="F41">
            <v>38.75</v>
          </cell>
        </row>
        <row r="42">
          <cell r="E42">
            <v>42</v>
          </cell>
          <cell r="F42">
            <v>39</v>
          </cell>
        </row>
        <row r="43">
          <cell r="E43">
            <v>43</v>
          </cell>
          <cell r="F43">
            <v>39.200000000000003</v>
          </cell>
        </row>
        <row r="44">
          <cell r="E44">
            <v>44</v>
          </cell>
          <cell r="F44">
            <v>39.4</v>
          </cell>
        </row>
        <row r="45">
          <cell r="E45">
            <v>45</v>
          </cell>
          <cell r="F45">
            <v>39.6</v>
          </cell>
        </row>
        <row r="46">
          <cell r="E46">
            <v>46</v>
          </cell>
          <cell r="F46">
            <v>39.799999999999997</v>
          </cell>
        </row>
        <row r="47">
          <cell r="E47">
            <v>47</v>
          </cell>
          <cell r="F47">
            <v>40</v>
          </cell>
        </row>
        <row r="48">
          <cell r="E48">
            <v>48</v>
          </cell>
          <cell r="F48">
            <v>40.5</v>
          </cell>
        </row>
        <row r="49">
          <cell r="E49">
            <v>49</v>
          </cell>
          <cell r="F49">
            <v>41</v>
          </cell>
        </row>
        <row r="50">
          <cell r="E50">
            <v>50</v>
          </cell>
          <cell r="F50">
            <v>41</v>
          </cell>
        </row>
        <row r="51">
          <cell r="E51">
            <v>51</v>
          </cell>
          <cell r="F51">
            <v>41</v>
          </cell>
        </row>
        <row r="52">
          <cell r="E52">
            <v>52</v>
          </cell>
          <cell r="F52">
            <v>41</v>
          </cell>
        </row>
        <row r="53">
          <cell r="E53">
            <v>53</v>
          </cell>
          <cell r="F53">
            <v>42</v>
          </cell>
        </row>
        <row r="54">
          <cell r="E54">
            <v>54</v>
          </cell>
          <cell r="F54">
            <v>42</v>
          </cell>
        </row>
        <row r="55">
          <cell r="E55">
            <v>55</v>
          </cell>
          <cell r="F55">
            <v>42</v>
          </cell>
        </row>
        <row r="56">
          <cell r="E56">
            <v>56</v>
          </cell>
          <cell r="F56">
            <v>42</v>
          </cell>
        </row>
        <row r="57">
          <cell r="E57">
            <v>57</v>
          </cell>
          <cell r="F57">
            <v>42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s>
    <sheetDataSet>
      <sheetData sheetId="0"/>
      <sheetData sheetId="1"/>
      <sheetData sheetId="2"/>
      <sheetData sheetId="3"/>
      <sheetData sheetId="4" refreshError="1">
        <row r="12">
          <cell r="P12">
            <v>1311</v>
          </cell>
        </row>
      </sheetData>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 val="01"/>
      <sheetName val="02"/>
      <sheetName val="03"/>
      <sheetName val="04"/>
      <sheetName val="05"/>
      <sheetName val="06"/>
      <sheetName val="07"/>
      <sheetName val="08"/>
      <sheetName val="09"/>
    </sheetNames>
    <sheetDataSet>
      <sheetData sheetId="0"/>
      <sheetData sheetId="1"/>
      <sheetData sheetId="2">
        <row r="91">
          <cell r="I91">
            <v>0</v>
          </cell>
        </row>
      </sheetData>
      <sheetData sheetId="3">
        <row r="53">
          <cell r="I53">
            <v>0</v>
          </cell>
        </row>
      </sheetData>
      <sheetData sheetId="4">
        <row r="27">
          <cell r="I27">
            <v>0</v>
          </cell>
        </row>
      </sheetData>
      <sheetData sheetId="5">
        <row r="105">
          <cell r="I105">
            <v>0</v>
          </cell>
        </row>
      </sheetData>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refreshError="1"/>
      <sheetData sheetId="1" refreshError="1"/>
      <sheetData sheetId="2" refreshError="1">
        <row r="77">
          <cell r="D77">
            <v>7.6</v>
          </cell>
        </row>
        <row r="311">
          <cell r="D311">
            <v>5.8</v>
          </cell>
        </row>
        <row r="332">
          <cell r="D332">
            <v>6.2</v>
          </cell>
        </row>
        <row r="333">
          <cell r="D333">
            <v>0.44500000000000001</v>
          </cell>
        </row>
        <row r="345">
          <cell r="D345">
            <v>0.89</v>
          </cell>
        </row>
        <row r="434">
          <cell r="D434">
            <v>6.4</v>
          </cell>
        </row>
        <row r="435">
          <cell r="D435">
            <v>0.44500000000000001</v>
          </cell>
        </row>
      </sheetData>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building"/>
      <sheetName val="Analysis."/>
      <sheetName val="Elect."/>
      <sheetName val="Elect_"/>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 4 L"/>
      <sheetName val="Abs 6 L"/>
      <sheetName val="Syn"/>
      <sheetName val="Ref Ab"/>
      <sheetName val="OHs"/>
      <sheetName val="Proj. View "/>
      <sheetName val="MAJ Qtys "/>
      <sheetName val="BoQ"/>
      <sheetName val="LOCAL RATES"/>
      <sheetName val="T-2 material"/>
      <sheetName val="T Plaza boq"/>
      <sheetName val="C.P"/>
      <sheetName val="ANALYSIS"/>
      <sheetName val="st.analysis"/>
      <sheetName val="Traffic signs"/>
      <sheetName val="Qty Cal"/>
      <sheetName val="bus_bay"/>
      <sheetName val="T plaza"/>
      <sheetName val="DATA SHEET"/>
      <sheetName val="MECH-PROG"/>
      <sheetName val="MECH-ANLYS"/>
      <sheetName val="civil cost (Sun)"/>
      <sheetName val="Crusher"/>
      <sheetName val="Crushing n screening"/>
      <sheetName val="SHUTTERING "/>
    </sheetNames>
    <sheetDataSet>
      <sheetData sheetId="0"/>
      <sheetData sheetId="1"/>
      <sheetData sheetId="2"/>
      <sheetData sheetId="3"/>
      <sheetData sheetId="4"/>
      <sheetData sheetId="5"/>
      <sheetData sheetId="6"/>
      <sheetData sheetId="7"/>
      <sheetData sheetId="8">
        <row r="14">
          <cell r="J14">
            <v>26096.006203999998</v>
          </cell>
        </row>
        <row r="16">
          <cell r="J16">
            <v>20</v>
          </cell>
        </row>
        <row r="60">
          <cell r="J60">
            <v>250</v>
          </cell>
        </row>
        <row r="65">
          <cell r="J65">
            <v>3000</v>
          </cell>
        </row>
        <row r="68">
          <cell r="J68">
            <v>150</v>
          </cell>
        </row>
        <row r="71">
          <cell r="J71">
            <v>175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sheetName val="Sheet1"/>
      <sheetName val="MS Pipe Working"/>
      <sheetName val="MD"/>
      <sheetName val="OH"/>
      <sheetName val="Vendors"/>
      <sheetName val="1-BOQ"/>
      <sheetName val="Loadings"/>
      <sheetName val="ANAL-PIPE LINE"/>
      <sheetName val="2A-GROUPCODE"/>
      <sheetName val="2-WORK 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_1"/>
      <sheetName val="Sheet3"/>
      <sheetName val="RM"/>
      <sheetName val="F&amp;B"/>
      <sheetName val="IRD"/>
      <sheetName val="HUB"/>
      <sheetName val="BBQ"/>
      <sheetName val="BTW"/>
      <sheetName val="Chn"/>
      <sheetName val="Sng"/>
      <sheetName val="Jun"/>
      <sheetName val="Chmb"/>
      <sheetName val="Incog"/>
      <sheetName val="Bnqt"/>
      <sheetName val="Lpat"/>
      <sheetName val="Bcentre"/>
      <sheetName val="Tel"/>
      <sheetName val="Laun"/>
      <sheetName val="Admn"/>
      <sheetName val="Maint"/>
      <sheetName val="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
      <sheetName val="copm (w5c)"/>
      <sheetName val="copm(without)"/>
      <sheetName val="comp1"/>
      <sheetName val="copm"/>
      <sheetName val="RES_DDR"/>
      <sheetName val="RESULT"/>
      <sheetName val="1298"/>
      <sheetName val="1297"/>
      <sheetName val="Turnover"/>
      <sheetName val="pbidt"/>
      <sheetName val="grossprofit"/>
      <sheetName val="Netpro"/>
      <sheetName val="Anal-0399 (w5c)"/>
      <sheetName val="Anal-without"/>
      <sheetName val="Anal-0399"/>
      <sheetName val="0399"/>
      <sheetName val="tally (2)"/>
      <sheetName val="tally"/>
      <sheetName val="0998-det"/>
      <sheetName val="exp"/>
      <sheetName val="Sheet1"/>
      <sheetName val="finprofit"/>
      <sheetName val="35-36"/>
      <sheetName val="31-34"/>
      <sheetName val="tb"/>
      <sheetName val="LS RATE"/>
      <sheetName val="PARTY MASTER"/>
      <sheetName val="lime st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results"/>
      <sheetName val="results_2"/>
      <sheetName val="index"/>
      <sheetName val="unitbalance"/>
      <sheetName val="comments"/>
      <sheetName val="pnl"/>
      <sheetName val="F"/>
      <sheetName val="tb"/>
      <sheetName val="adjustment"/>
      <sheetName val="unitint &amp; Profit"/>
      <sheetName val="debint"/>
      <sheetName val="ff"/>
      <sheetName val="hoblock"/>
      <sheetName val="invest"/>
      <sheetName val="nibf"/>
      <sheetName val="unitbal"/>
      <sheetName val="unitint.rec'able"/>
      <sheetName val="deposits"/>
      <sheetName val="adv&amp;rec'able"/>
      <sheetName val="l&amp;a"/>
      <sheetName val="cash"/>
      <sheetName val="reserve"/>
      <sheetName val="deb"/>
      <sheetName val="cp,icd"/>
      <sheetName val="crs"/>
      <sheetName val="os exp"/>
      <sheetName val="osliab2"/>
      <sheetName val="cc"/>
      <sheetName val="exp."/>
      <sheetName val="TBAL"/>
      <sheetName val="sanctiion"/>
      <sheetName val="tax"/>
      <sheetName val="F (ir)"/>
      <sheetName val="P&amp;B-MW"/>
      <sheetName val="0399"/>
      <sheetName val="35-36"/>
      <sheetName val="31-34"/>
      <sheetName val="inputs"/>
      <sheetName val="VRS Impact"/>
      <sheetName val="cashflow"/>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building"/>
      <sheetName val="Analysis."/>
      <sheetName val="Elect."/>
    </sheetNames>
    <sheetDataSet>
      <sheetData sheetId="0"/>
      <sheetData sheetId="1"/>
      <sheetData sheetId="2"/>
      <sheetData sheetId="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apacity"/>
      <sheetName val="H-capacity"/>
      <sheetName val="TABLES"/>
    </sheetNames>
    <sheetDataSet>
      <sheetData sheetId="0" refreshError="1"/>
      <sheetData sheetId="1" refreshError="1"/>
      <sheetData sheetId="2" refreshError="1">
        <row r="2">
          <cell r="A2">
            <v>1</v>
          </cell>
          <cell r="B2">
            <v>0.7</v>
          </cell>
          <cell r="C2">
            <v>1</v>
          </cell>
        </row>
        <row r="3">
          <cell r="A3">
            <v>2</v>
          </cell>
          <cell r="B3">
            <v>0.7</v>
          </cell>
          <cell r="C3">
            <v>1</v>
          </cell>
        </row>
        <row r="4">
          <cell r="A4">
            <v>3</v>
          </cell>
          <cell r="B4">
            <v>0.7</v>
          </cell>
          <cell r="C4">
            <v>1</v>
          </cell>
        </row>
        <row r="5">
          <cell r="A5">
            <v>4</v>
          </cell>
          <cell r="B5">
            <v>0.7</v>
          </cell>
          <cell r="C5">
            <v>1</v>
          </cell>
        </row>
        <row r="6">
          <cell r="A6">
            <v>5</v>
          </cell>
          <cell r="B6">
            <v>0.5</v>
          </cell>
          <cell r="C6">
            <v>0.7</v>
          </cell>
        </row>
        <row r="7">
          <cell r="A7">
            <v>6</v>
          </cell>
          <cell r="B7">
            <v>0.5</v>
          </cell>
          <cell r="C7">
            <v>0.7</v>
          </cell>
        </row>
        <row r="8">
          <cell r="A8">
            <v>7</v>
          </cell>
          <cell r="B8">
            <v>0.5</v>
          </cell>
          <cell r="C8">
            <v>0.7</v>
          </cell>
        </row>
        <row r="9">
          <cell r="A9">
            <v>8</v>
          </cell>
          <cell r="B9">
            <v>0.5</v>
          </cell>
          <cell r="C9">
            <v>0.7</v>
          </cell>
        </row>
        <row r="10">
          <cell r="A10">
            <v>9</v>
          </cell>
          <cell r="B10">
            <v>0.4</v>
          </cell>
          <cell r="C10">
            <v>0.5</v>
          </cell>
        </row>
        <row r="11">
          <cell r="A11">
            <v>10</v>
          </cell>
          <cell r="B11">
            <v>0.4</v>
          </cell>
          <cell r="C11">
            <v>0.5</v>
          </cell>
        </row>
        <row r="12">
          <cell r="A12">
            <v>11</v>
          </cell>
          <cell r="B12">
            <v>0.4</v>
          </cell>
          <cell r="C12">
            <v>0.5</v>
          </cell>
        </row>
        <row r="13">
          <cell r="A13">
            <v>12</v>
          </cell>
          <cell r="B13">
            <v>0.4</v>
          </cell>
          <cell r="C13">
            <v>0.5</v>
          </cell>
        </row>
        <row r="14">
          <cell r="A14">
            <v>13</v>
          </cell>
          <cell r="B14">
            <v>0.4</v>
          </cell>
          <cell r="C14">
            <v>0.5</v>
          </cell>
        </row>
        <row r="15">
          <cell r="A15">
            <v>14</v>
          </cell>
          <cell r="B15">
            <v>0.4</v>
          </cell>
          <cell r="C15">
            <v>0.5</v>
          </cell>
        </row>
        <row r="16">
          <cell r="A16">
            <v>15</v>
          </cell>
          <cell r="B16">
            <v>0.3</v>
          </cell>
          <cell r="C16">
            <v>0.4</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EGADA"/>
      <sheetName val="DESBASTE"/>
      <sheetName val="DESBAST"/>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tnal"/>
      <sheetName val="HONOTES"/>
      <sheetName val="tb"/>
      <sheetName val="BS SCH A-D"/>
      <sheetName val="BL(S)"/>
      <sheetName val="9"/>
      <sheetName val="FFS"/>
      <sheetName val="FPS"/>
      <sheetName val="10ccac98-99"/>
      <sheetName val="INCR_DECR"/>
      <sheetName val="CON"/>
      <sheetName val="STR"/>
      <sheetName val="CASH&amp;BANK"/>
      <sheetName val="CC"/>
      <sheetName val="LSR"/>
      <sheetName val="ASSUMPTIONS"/>
      <sheetName val="ANX C"/>
      <sheetName val="PAGE6"/>
      <sheetName val="PAGE8"/>
      <sheetName val="PAGE10"/>
      <sheetName val="PAGE1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
      <sheetName val="PE CHARGES"/>
      <sheetName val="PI CHARGES"/>
      <sheetName val="KE CHARGES-3500"/>
      <sheetName val="SD CHARGES"/>
      <sheetName val="PE-Duty_Kit"/>
      <sheetName val="PI-Duty_Subs"/>
      <sheetName val="KE-Duty_3500"/>
      <sheetName val="SD-Duty_Spares"/>
      <sheetName val="SR4dut"/>
      <sheetName val="Summary"/>
      <sheetName val="PLIST"/>
      <sheetName val="B"/>
      <sheetName val="ratios"/>
      <sheetName val="wkg cflo"/>
      <sheetName val="SCH 1_2"/>
      <sheetName val="A"/>
      <sheetName val="Drop dow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ummary"/>
      <sheetName val="01"/>
      <sheetName val="02"/>
      <sheetName val="03"/>
      <sheetName val="04"/>
      <sheetName val="05"/>
      <sheetName val="06"/>
      <sheetName val="07"/>
      <sheetName val="08"/>
      <sheetName val="09"/>
    </sheetNames>
    <sheetDataSet>
      <sheetData sheetId="0"/>
      <sheetData sheetId="1"/>
      <sheetData sheetId="2">
        <row r="91">
          <cell r="I91">
            <v>0</v>
          </cell>
        </row>
      </sheetData>
      <sheetData sheetId="3">
        <row r="53">
          <cell r="I53">
            <v>0</v>
          </cell>
        </row>
      </sheetData>
      <sheetData sheetId="4">
        <row r="27">
          <cell r="I27">
            <v>0</v>
          </cell>
        </row>
      </sheetData>
      <sheetData sheetId="5">
        <row r="105">
          <cell r="I105">
            <v>0</v>
          </cell>
        </row>
      </sheetData>
      <sheetData sheetId="6"/>
      <sheetData sheetId="7"/>
      <sheetData sheetId="8"/>
      <sheetData sheetId="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3080 F06"/>
      <sheetName val="P3010 F06"/>
      <sheetName val="P3020 F06"/>
      <sheetName val="Q1 Vs Q1 f06"/>
      <sheetName val="Dep_Py_addns"/>
      <sheetName val="reduction dep"/>
      <sheetName val="Q1 Vs Q1 f06 (2)"/>
      <sheetName val="Sheet1"/>
      <sheetName val="redn"/>
      <sheetName val="redn Q1"/>
    </sheetNames>
    <sheetDataSet>
      <sheetData sheetId="0"/>
      <sheetData sheetId="1"/>
      <sheetData sheetId="2"/>
      <sheetData sheetId="3"/>
      <sheetData sheetId="4">
        <row r="2">
          <cell r="A2" t="str">
            <v>44</v>
          </cell>
          <cell r="B2" t="str">
            <v>NGPR</v>
          </cell>
        </row>
        <row r="3">
          <cell r="B3" t="str">
            <v>NGPR</v>
          </cell>
        </row>
        <row r="4">
          <cell r="B4" t="str">
            <v>NGPR</v>
          </cell>
        </row>
        <row r="5">
          <cell r="B5" t="str">
            <v>NGPR</v>
          </cell>
        </row>
        <row r="6">
          <cell r="B6" t="str">
            <v>NGPR</v>
          </cell>
        </row>
        <row r="7">
          <cell r="B7" t="str">
            <v>NGPR</v>
          </cell>
        </row>
        <row r="8">
          <cell r="B8" t="str">
            <v>NGPR</v>
          </cell>
        </row>
        <row r="9">
          <cell r="B9" t="str">
            <v>NGPR</v>
          </cell>
        </row>
        <row r="10">
          <cell r="B10" t="str">
            <v>NGPR</v>
          </cell>
        </row>
        <row r="11">
          <cell r="B11" t="str">
            <v>NGPR</v>
          </cell>
        </row>
        <row r="12">
          <cell r="B12" t="str">
            <v>NGPR</v>
          </cell>
        </row>
        <row r="13">
          <cell r="B13" t="str">
            <v>NGPR</v>
          </cell>
        </row>
        <row r="14">
          <cell r="B14" t="str">
            <v>NGPR</v>
          </cell>
        </row>
        <row r="15">
          <cell r="B15" t="str">
            <v>NGPR</v>
          </cell>
        </row>
        <row r="16">
          <cell r="B16" t="str">
            <v>NGPR</v>
          </cell>
        </row>
      </sheetData>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1"/>
      <sheetName val="Site Infra-Un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Steel"/>
      <sheetName val="Steel-Circular"/>
      <sheetName val="Steel_Circular"/>
      <sheetName val="Elect."/>
      <sheetName val="ANAL"/>
    </sheetNames>
    <sheetDataSet>
      <sheetData sheetId="0"/>
      <sheetData sheetId="1"/>
      <sheetData sheetId="2"/>
      <sheetData sheetId="3"/>
      <sheetData sheetId="4" refreshError="1"/>
      <sheetData sheetId="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sheetName val="INPUTS"/>
      <sheetName val="HEATRATE"/>
      <sheetName val="Reading sheet"/>
      <sheetName val="Result"/>
      <sheetName val="heat rate"/>
      <sheetName val="boiler loss"/>
      <sheetName val="Sheet1"/>
      <sheetName val="FINAL"/>
      <sheetName val="BREAK UP"/>
      <sheetName val="Condenser"/>
      <sheetName val="Line losses"/>
      <sheetName val="APH"/>
      <sheetName val="Turbine cyl"/>
      <sheetName val="Heaters"/>
      <sheetName val="air ingress"/>
      <sheetName val="Cond heat lost"/>
      <sheetName val="cond"/>
      <sheetName val="cw loss"/>
      <sheetName val="Flow chart"/>
      <sheetName val="GRAPH data"/>
      <sheetName val="APR'08"/>
      <sheetName val="SBU-1"/>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_pres"/>
      <sheetName val="Sicodi-PR"/>
      <sheetName val="Informe"/>
    </sheetNames>
    <sheetDataSet>
      <sheetData sheetId="0"/>
      <sheetData sheetId="1">
        <row r="14">
          <cell r="D14">
            <v>1</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Rates2001"/>
      <sheetName val="Labour _ Plant"/>
      <sheetName val="DWR(Priced)"/>
      <sheetName val=" AnalysisPCC"/>
      <sheetName val=" AnalysisNH"/>
      <sheetName val="Estimates"/>
      <sheetName val="Analysis"/>
    </sheetNames>
    <sheetDataSet>
      <sheetData sheetId="0" refreshError="1">
        <row r="15">
          <cell r="C15">
            <v>110</v>
          </cell>
        </row>
      </sheetData>
      <sheetData sheetId="1" refreshError="1">
        <row r="30">
          <cell r="G30">
            <v>710</v>
          </cell>
        </row>
        <row r="31">
          <cell r="G31">
            <v>24</v>
          </cell>
        </row>
        <row r="40">
          <cell r="G40">
            <v>10</v>
          </cell>
        </row>
        <row r="48">
          <cell r="G48">
            <v>3500</v>
          </cell>
        </row>
        <row r="49">
          <cell r="G49">
            <v>790</v>
          </cell>
        </row>
        <row r="50">
          <cell r="G50">
            <v>609</v>
          </cell>
        </row>
        <row r="51">
          <cell r="G51">
            <v>18</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
      <sheetName val="Loading"/>
      <sheetName val="Abstract "/>
      <sheetName val="OH's"/>
      <sheetName val="Top sheet"/>
      <sheetName val="Summary"/>
      <sheetName val="BOQ P-N"/>
      <sheetName val="ANALYSIS"/>
      <sheetName val="MAJ Qtys "/>
      <sheetName val="LOCAL RATES"/>
      <sheetName val="Site Plan"/>
      <sheetName val="DATA SHEET"/>
      <sheetName val="MECH-PROG"/>
      <sheetName val="MECH-ANLYS"/>
      <sheetName val="Crusher"/>
      <sheetName val="Elect"/>
      <sheetName val="DPR BOQ"/>
      <sheetName val="DPR Rates"/>
      <sheetName val="Highways BOQ"/>
      <sheetName val="Structures BOQ"/>
      <sheetName val="Cover Drain"/>
      <sheetName val="st.analysis"/>
      <sheetName val="Traffic signs"/>
      <sheetName val="Qty Cal"/>
      <sheetName val="bus_b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7">
          <cell r="J17">
            <v>23374.079839999999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Tax (2)"/>
      <sheetName val="Assumptions - Sugar"/>
      <sheetName val="Assumptions-Fancy Sugar"/>
      <sheetName val="Cons-P&amp;L"/>
      <sheetName val="Financials"/>
      <sheetName val="Ratios"/>
      <sheetName val="WC Estimates"/>
      <sheetName val="Power&amp;Fuel"/>
      <sheetName val="Power&amp;Fuel (2)"/>
      <sheetName val="Depreciation"/>
      <sheetName val="debt schedule"/>
      <sheetName val="Tax"/>
      <sheetName val="Valuation"/>
      <sheetName val="Power_Fuel"/>
      <sheetName val="_x0000__x0000__x0000__x0002__x0000__x0000__x0000__x0000_䀘_x0000__x0000__x0000__x0000__x0001__x0000_"/>
      <sheetName val="_x0000__x0000__x0000__x0002__x0000__x0000__x0000__x0000_䀦_x0000__x0000__x0000__x0000__x0001__x0000__x0000__x0000_㵈ˑ㵰㿪_x0000_"/>
      <sheetName val="Sheet1"/>
      <sheetName val="Dec"/>
      <sheetName val="COST PER KG  (Qtr)"/>
      <sheetName val=""/>
      <sheetName val="March.10"/>
      <sheetName val="???_x0002_????䀘????_x0001_?"/>
      <sheetName val="???_x0002_????䀦????_x0001_???㵈ˑ㵰㿪?"/>
      <sheetName val="stores &amp; spares"/>
      <sheetName val="____x0002_____䀘_____x0001__"/>
      <sheetName val="____x0002_____䀦_____x0001____㵈ˑ㵰㿪_"/>
      <sheetName val="MC.9 - ROH"/>
      <sheetName val="_x005f_x0000__x005f_x0000__x005f_x0000__x005f_x0002__x0"/>
      <sheetName val="____x005f_x0002_____䀘_____x005f_x0001__"/>
      <sheetName val="____x005f_x0002_____䀦_____x005f_x0001____㵈ˑ"/>
      <sheetName val="???_x005f_x0002_????䀘????_x005f_x0001_?"/>
      <sheetName val="???_x005f_x0002_????䀦????_x005f_x0001_???㵈ˑ"/>
      <sheetName val="_x005f_x005f_x005f_x0000__x005f_x005f_x005f_x0000__x005"/>
      <sheetName val="____x005f_x005f_x005f_x0002_____䀘_____x005f"/>
      <sheetName val="____x005f_x005f_x005f_x0002_____䀦_____x005f"/>
      <sheetName val="???_x005f_x005f_x005f_x0002_????䀘????_x005f"/>
      <sheetName val="???_x005f_x005f_x005f_x0002_????䀦????_x005f"/>
      <sheetName val="_x005f_x005f_x005f_x005f_x005f_x005f_x005f_x0000__x005f"/>
      <sheetName val="____x005f_x005f_x005f_x005f_x005f_x005f_x005f_x0002____"/>
      <sheetName val="???_x005f_x005f_x005f_x005f_x005f_x005f_x005f_x0002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DESBAST"/>
      <sheetName val="LLEGADA"/>
    </sheetNames>
    <sheetDataSet>
      <sheetData sheetId="0" refreshError="1"/>
      <sheetData sheetId="1" refreshError="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s>
    <sheetDataSet>
      <sheetData sheetId="0"/>
      <sheetData sheetId="1"/>
      <sheetData sheetId="2"/>
      <sheetData sheetId="3" refreshError="1">
        <row r="2">
          <cell r="J2">
            <v>22</v>
          </cell>
        </row>
        <row r="3">
          <cell r="J3">
            <v>0</v>
          </cell>
        </row>
      </sheetData>
      <sheetData sheetId="4" refreshError="1">
        <row r="1">
          <cell r="B1">
            <v>121</v>
          </cell>
          <cell r="R1">
            <v>115</v>
          </cell>
        </row>
      </sheetData>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BAL.SHEET"/>
      <sheetName val="Div bal"/>
      <sheetName val="P&amp;L"/>
      <sheetName val="P&amp;LIND"/>
      <sheetName val=" reco"/>
      <sheetName val="SALES"/>
      <sheetName val="STKYARD"/>
      <sheetName val="SALES (2)"/>
      <sheetName val="WORKING"/>
      <sheetName val="EXPENSES"/>
      <sheetName val="MATERIAL"/>
      <sheetName val="SCHEDULE"/>
      <sheetName val="EXPORT SALES"/>
      <sheetName val="EXPORT 2"/>
      <sheetName val="Spares DOM"/>
      <sheetName val="PERSONNEL"/>
      <sheetName val="personnel (2)"/>
      <sheetName val="CASHFLOW"/>
      <sheetName val="INVENTORY"/>
      <sheetName val="div_mat"/>
      <sheetName val="div_cflow"/>
      <sheetName val="forex"/>
      <sheetName val="PRESENTATION"/>
      <sheetName val="INV"/>
      <sheetName val="Per_sum"/>
      <sheetName val="Strength"/>
      <sheetName val="DA_Index"/>
      <sheetName val="exp-w-out-per"/>
      <sheetName val="mfg.exp per veh. cost "/>
      <sheetName val="SALES OVER HEAD PER VEH"/>
      <sheetName val="nsk sales tax"/>
      <sheetName val="Mkt Sales Tax"/>
      <sheetName val="Module1"/>
      <sheetName val="Module2"/>
      <sheetName val="Module3"/>
      <sheetName val="Module4"/>
      <sheetName val="Reco"/>
      <sheetName val="SALES 05.02"/>
      <sheetName val="SALES 08.02"/>
      <sheetName val="SALES 15.02"/>
      <sheetName val="Comparative_Mk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BS SCH A-D"/>
      <sheetName val="ASSUMPTIONS"/>
      <sheetName val="FPS"/>
      <sheetName val="269T(final)"/>
      <sheetName val="master"/>
      <sheetName val="PBCLIST"/>
      <sheetName val="Sheet3 (2)"/>
      <sheetName val="DAMAGE"/>
      <sheetName val="Total ACA"/>
      <sheetName val="BIPR"/>
      <sheetName val="BPCA"/>
      <sheetName val="BBRS"/>
      <sheetName val="3-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P&amp;L"/>
      <sheetName val="EXPENSES"/>
      <sheetName val="Variation 3-2-01 "/>
      <sheetName val="MATERIAL"/>
      <sheetName val="P&amp;LIND"/>
      <sheetName val="ASSOSUB"/>
      <sheetName val="PERSONNEL"/>
      <sheetName val="SCHEDULE"/>
      <sheetName val="FIXED ASSETS SCHEDULE"/>
      <sheetName val="Inter-Unit tfr"/>
      <sheetName val="Savings"/>
      <sheetName val="SUMM"/>
      <sheetName val="TOP_SHEET"/>
      <sheetName val="VVVVVVa"/>
      <sheetName val="VVVVVVb"/>
      <sheetName val="VVVVVVc"/>
      <sheetName val="VVVVVVd"/>
      <sheetName val="dates"/>
      <sheetName val="note(1)"/>
      <sheetName val="note (2)"/>
      <sheetName val="Balance Sheet"/>
      <sheetName val="Linking ind p&amp;l"/>
      <sheetName val="Ind P&amp;L"/>
      <sheetName val="P&amp;L Accounts"/>
      <sheetName val="Per_Sum"/>
      <sheetName val="fa schedule"/>
      <sheetName val="Assoc Sub Details"/>
      <sheetName val="CHECK LIST"/>
      <sheetName val="Sch.Interdiv Exps"/>
      <sheetName val="MASTER"/>
      <sheetName val="UPDATE"/>
      <sheetName val="SUM"/>
      <sheetName val="PROVISION"/>
      <sheetName val="Capex &amp; Capitalisation "/>
      <sheetName val="PROD"/>
      <sheetName val="ar others"/>
      <sheetName val="ap others"/>
      <sheetName val="Module1"/>
      <sheetName val="Module2"/>
      <sheetName val="Module3"/>
      <sheetName val="Module4"/>
      <sheetName val="Sheet1"/>
      <sheetName val="Sheet2"/>
      <sheetName val="Sheet3"/>
      <sheetName val="Ghate (2)"/>
      <sheetName val="Master List"/>
      <sheetName val="BAL_SHEET1"/>
      <sheetName val="Variation_3-2-01_1"/>
      <sheetName val="FIXED_ASSETS_SCHEDULE1"/>
      <sheetName val="Inter-Unit_tfr1"/>
      <sheetName val="note_(2)1"/>
      <sheetName val="Balance_Sheet1"/>
      <sheetName val="Linking_ind_p&amp;l1"/>
      <sheetName val="Ind_P&amp;L1"/>
      <sheetName val="P&amp;L_Accounts1"/>
      <sheetName val="fa_schedule1"/>
      <sheetName val="Assoc_Sub_Details1"/>
      <sheetName val="CHECK_LIST1"/>
      <sheetName val="Sch_Interdiv_Exps1"/>
      <sheetName val="Capex_&amp;_Capitalisation_1"/>
      <sheetName val="ar_others1"/>
      <sheetName val="ap_others1"/>
      <sheetName val="Ghate_(2)1"/>
      <sheetName val="Master_List1"/>
      <sheetName val="BAL_SHEET"/>
      <sheetName val="Variation_3-2-01_"/>
      <sheetName val="FIXED_ASSETS_SCHEDULE"/>
      <sheetName val="Inter-Unit_tfr"/>
      <sheetName val="note_(2)"/>
      <sheetName val="Balance_Sheet"/>
      <sheetName val="Linking_ind_p&amp;l"/>
      <sheetName val="Ind_P&amp;L"/>
      <sheetName val="P&amp;L_Accounts"/>
      <sheetName val="fa_schedule"/>
      <sheetName val="Assoc_Sub_Details"/>
      <sheetName val="CHECK_LIST"/>
      <sheetName val="Sch_Interdiv_Exps"/>
      <sheetName val="Capex_&amp;_Capitalisation_"/>
      <sheetName val="ar_others"/>
      <sheetName val="ap_others"/>
      <sheetName val="Ghate_(2)"/>
      <sheetName val="Master_List"/>
      <sheetName val="BAL_SHEET2"/>
      <sheetName val="Variation_3-2-01_2"/>
      <sheetName val="FIXED_ASSETS_SCHEDULE2"/>
      <sheetName val="Inter-Unit_tfr2"/>
      <sheetName val="note_(2)2"/>
      <sheetName val="Balance_Sheet2"/>
      <sheetName val="Linking_ind_p&amp;l2"/>
      <sheetName val="Ind_P&amp;L2"/>
      <sheetName val="P&amp;L_Accounts2"/>
      <sheetName val="fa_schedule2"/>
      <sheetName val="Assoc_Sub_Details2"/>
      <sheetName val="CHECK_LIST2"/>
      <sheetName val="Sch_Interdiv_Exps2"/>
      <sheetName val="Capex_&amp;_Capitalisation_2"/>
      <sheetName val="ar_others2"/>
      <sheetName val="ap_others2"/>
      <sheetName val="Ghate_(2)2"/>
      <sheetName val="Master_List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ing"/>
      <sheetName val="Non-Scheduled items"/>
      <sheetName val="Lead"/>
      <sheetName val="Rate Analysis"/>
      <sheetName val="Road Works"/>
      <sheetName val="Electrical"/>
      <sheetName val="Cost Estimate - Roadwise"/>
      <sheetName val="Sheet1"/>
      <sheetName val="Grand Summary"/>
      <sheetName val="abstr"/>
      <sheetName val="Abstract"/>
      <sheetName val="Road List"/>
      <sheetName val="PROCTOR"/>
    </sheetNames>
    <sheetDataSet>
      <sheetData sheetId="0" refreshError="1"/>
      <sheetData sheetId="1" refreshError="1"/>
      <sheetData sheetId="2" refreshError="1"/>
      <sheetData sheetId="3" refreshError="1">
        <row r="154">
          <cell r="G154">
            <v>166</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BOQ"/>
      <sheetName val="Analysis"/>
      <sheetName val="4 Plumbing"/>
      <sheetName val="BP"/>
      <sheetName val="Sheet2"/>
      <sheetName val="Changed Analysis"/>
    </sheetNames>
    <sheetDataSet>
      <sheetData sheetId="0" refreshError="1"/>
      <sheetData sheetId="1" refreshError="1"/>
      <sheetData sheetId="2" refreshError="1">
        <row r="77">
          <cell r="D77">
            <v>7.6</v>
          </cell>
        </row>
        <row r="343">
          <cell r="D343">
            <v>7.1</v>
          </cell>
        </row>
      </sheetData>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s>
    <sheetDataSet>
      <sheetData sheetId="0" refreshError="1"/>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s>
    <sheetDataSet>
      <sheetData sheetId="0">
        <row r="7">
          <cell r="B7">
            <v>0</v>
          </cell>
        </row>
        <row r="8">
          <cell r="B8">
            <v>0</v>
          </cell>
        </row>
        <row r="9">
          <cell r="B9">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3">
          <cell r="B23">
            <v>0</v>
          </cell>
        </row>
        <row r="24">
          <cell r="B24">
            <v>0</v>
          </cell>
        </row>
        <row r="25">
          <cell r="B25">
            <v>0</v>
          </cell>
        </row>
        <row r="26">
          <cell r="B26">
            <v>0</v>
          </cell>
        </row>
        <row r="28">
          <cell r="B28">
            <v>0</v>
          </cell>
        </row>
        <row r="34">
          <cell r="B34">
            <v>0</v>
          </cell>
        </row>
        <row r="35">
          <cell r="B35">
            <v>0</v>
          </cell>
        </row>
        <row r="36">
          <cell r="B36">
            <v>0</v>
          </cell>
        </row>
        <row r="37">
          <cell r="B37">
            <v>0</v>
          </cell>
        </row>
        <row r="38">
          <cell r="B38">
            <v>0</v>
          </cell>
        </row>
        <row r="40">
          <cell r="B40">
            <v>0</v>
          </cell>
        </row>
        <row r="42">
          <cell r="B42">
            <v>0</v>
          </cell>
        </row>
        <row r="43">
          <cell r="B43">
            <v>0</v>
          </cell>
        </row>
        <row r="44">
          <cell r="B44">
            <v>0</v>
          </cell>
        </row>
        <row r="45">
          <cell r="B45">
            <v>0</v>
          </cell>
        </row>
        <row r="49">
          <cell r="B49">
            <v>0</v>
          </cell>
        </row>
        <row r="54">
          <cell r="B54">
            <v>0</v>
          </cell>
        </row>
        <row r="56">
          <cell r="B56">
            <v>0</v>
          </cell>
        </row>
        <row r="63">
          <cell r="B63">
            <v>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Abstract"/>
      <sheetName val="Det of Lawn Develp (Det)"/>
      <sheetName val="Det of side drain (Det)"/>
      <sheetName val="Details of site Develp (Dets)"/>
      <sheetName val="Lawn Devlp (Abstr)"/>
      <sheetName val="Side drain (Abstr)"/>
      <sheetName val="Site Develp (Abstr)"/>
      <sheetName val="Lead (SSR06-07)"/>
      <sheetName val="Datas(SSR06-07)"/>
      <sheetName val="Electrical BOQ (Exter)"/>
      <sheetName val="Electrical BOQ (Inter)"/>
      <sheetName val="Roads (ABST)"/>
      <sheetName val="Roads(Dets)"/>
      <sheetName val="Compound wall (2nd final)"/>
      <sheetName val="Compound wall (Abstract)"/>
      <sheetName val="Det Est tank sump"/>
      <sheetName val="Tanks Abst Est"/>
      <sheetName val="Datas WS &amp; S"/>
      <sheetName val="Plumbing (External)"/>
      <sheetName val="Plumbing (Internal)"/>
      <sheetName val="leads Roads"/>
      <sheetName val="Date for roads"/>
      <sheetName val="Tennis courtDetailed Est"/>
      <sheetName val="Tennis court Abstract"/>
      <sheetName val="Detl Courts"/>
      <sheetName val="Abstract Courts"/>
      <sheetName val="Detail In Door Stad"/>
      <sheetName val="Abstarct In doo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ed Utilities"/>
      <sheetName val="Graphs 03-04 -Analysis"/>
      <sheetName val="YC"/>
      <sheetName val="Master Sheet - ODC 2003-04"/>
      <sheetName val="Master Sheet - ODC 2002-03"/>
      <sheetName val="PLC"/>
      <sheetName val="TCE"/>
      <sheetName val="Graphs"/>
      <sheetName val="MAMS"/>
      <sheetName val="Discount Structure"/>
      <sheetName val="Onsite Vs Offshore"/>
      <sheetName val="United_Utilities"/>
      <sheetName val="Graphs_03-04_-Analysis"/>
      <sheetName val="Master_Sheet_-_ODC_2003-04"/>
      <sheetName val="Master_Sheet_-_ODC_2002-03"/>
      <sheetName val="Discount_Structure"/>
      <sheetName val="Onsite_Vs_Offshore"/>
      <sheetName val="????(?????)"/>
    </sheetNames>
    <sheetDataSet>
      <sheetData sheetId="0"/>
      <sheetData sheetId="1"/>
      <sheetData sheetId="2"/>
      <sheetData sheetId="3"/>
      <sheetData sheetId="4" refreshError="1">
        <row r="4">
          <cell r="E4">
            <v>5586</v>
          </cell>
          <cell r="S4">
            <v>157</v>
          </cell>
          <cell r="T4">
            <v>4</v>
          </cell>
          <cell r="U4" t="str">
            <v>4P</v>
          </cell>
        </row>
        <row r="5">
          <cell r="E5">
            <v>6384</v>
          </cell>
          <cell r="S5">
            <v>95</v>
          </cell>
          <cell r="T5">
            <v>4</v>
          </cell>
          <cell r="U5" t="str">
            <v>4P</v>
          </cell>
        </row>
        <row r="6">
          <cell r="E6">
            <v>2208</v>
          </cell>
          <cell r="S6">
            <v>42</v>
          </cell>
          <cell r="T6">
            <v>2</v>
          </cell>
          <cell r="U6" t="str">
            <v>2P</v>
          </cell>
        </row>
        <row r="7">
          <cell r="E7">
            <v>2056</v>
          </cell>
          <cell r="S7">
            <v>106</v>
          </cell>
          <cell r="T7">
            <v>4</v>
          </cell>
          <cell r="U7" t="str">
            <v>4P</v>
          </cell>
        </row>
        <row r="8">
          <cell r="E8">
            <v>7600</v>
          </cell>
          <cell r="S8">
            <v>88</v>
          </cell>
          <cell r="T8">
            <v>3</v>
          </cell>
          <cell r="U8" t="str">
            <v>3P</v>
          </cell>
        </row>
        <row r="9">
          <cell r="E9">
            <v>2660</v>
          </cell>
          <cell r="S9">
            <v>35</v>
          </cell>
          <cell r="T9">
            <v>2</v>
          </cell>
          <cell r="U9" t="str">
            <v>2P</v>
          </cell>
        </row>
        <row r="10">
          <cell r="E10">
            <v>61278</v>
          </cell>
          <cell r="S10">
            <v>92</v>
          </cell>
          <cell r="T10">
            <v>4</v>
          </cell>
          <cell r="U10" t="str">
            <v>4P</v>
          </cell>
        </row>
        <row r="11">
          <cell r="E11">
            <v>4788</v>
          </cell>
          <cell r="S11">
            <v>144</v>
          </cell>
          <cell r="T11">
            <v>4</v>
          </cell>
          <cell r="U11" t="str">
            <v>4P</v>
          </cell>
        </row>
        <row r="12">
          <cell r="E12">
            <v>9120</v>
          </cell>
          <cell r="S12">
            <v>88</v>
          </cell>
          <cell r="T12">
            <v>3</v>
          </cell>
          <cell r="U12" t="str">
            <v>3P</v>
          </cell>
        </row>
        <row r="13">
          <cell r="E13">
            <v>8050</v>
          </cell>
          <cell r="S13">
            <v>142</v>
          </cell>
          <cell r="T13">
            <v>4</v>
          </cell>
          <cell r="U13" t="str">
            <v>4P</v>
          </cell>
        </row>
        <row r="14">
          <cell r="E14">
            <v>1000</v>
          </cell>
          <cell r="S14">
            <v>60</v>
          </cell>
          <cell r="T14">
            <v>2</v>
          </cell>
          <cell r="U14" t="str">
            <v>2P</v>
          </cell>
        </row>
        <row r="15">
          <cell r="E15">
            <v>1000</v>
          </cell>
          <cell r="S15">
            <v>73</v>
          </cell>
          <cell r="T15">
            <v>3</v>
          </cell>
          <cell r="U15" t="str">
            <v>3P</v>
          </cell>
        </row>
        <row r="16">
          <cell r="E16">
            <v>600</v>
          </cell>
          <cell r="S16">
            <v>66</v>
          </cell>
          <cell r="T16">
            <v>3</v>
          </cell>
          <cell r="U16" t="str">
            <v>3P</v>
          </cell>
        </row>
        <row r="17">
          <cell r="E17">
            <v>6384</v>
          </cell>
          <cell r="S17">
            <v>72</v>
          </cell>
          <cell r="T17">
            <v>3</v>
          </cell>
          <cell r="U17" t="str">
            <v>3P</v>
          </cell>
        </row>
        <row r="18">
          <cell r="E18">
            <v>5852</v>
          </cell>
          <cell r="S18">
            <v>72</v>
          </cell>
          <cell r="T18">
            <v>3</v>
          </cell>
          <cell r="U18" t="str">
            <v>3P</v>
          </cell>
        </row>
        <row r="19">
          <cell r="E19">
            <v>1750</v>
          </cell>
          <cell r="S19">
            <v>65</v>
          </cell>
          <cell r="T19">
            <v>3</v>
          </cell>
          <cell r="U19" t="str">
            <v>3P</v>
          </cell>
        </row>
        <row r="20">
          <cell r="E20">
            <v>6072</v>
          </cell>
          <cell r="S20">
            <v>65</v>
          </cell>
          <cell r="T20">
            <v>3</v>
          </cell>
          <cell r="U20" t="str">
            <v>3P</v>
          </cell>
        </row>
        <row r="21">
          <cell r="E21">
            <v>500</v>
          </cell>
          <cell r="S21">
            <v>48</v>
          </cell>
          <cell r="T21">
            <v>2</v>
          </cell>
          <cell r="U21" t="str">
            <v>2P</v>
          </cell>
        </row>
        <row r="22">
          <cell r="E22">
            <v>1000</v>
          </cell>
          <cell r="S22">
            <v>64</v>
          </cell>
          <cell r="T22">
            <v>3</v>
          </cell>
          <cell r="U22" t="str">
            <v>3P</v>
          </cell>
        </row>
        <row r="23">
          <cell r="E23">
            <v>3000</v>
          </cell>
          <cell r="S23">
            <v>64</v>
          </cell>
          <cell r="T23">
            <v>3</v>
          </cell>
          <cell r="U23" t="str">
            <v>3P</v>
          </cell>
        </row>
        <row r="24">
          <cell r="E24">
            <v>2000</v>
          </cell>
          <cell r="S24">
            <v>64</v>
          </cell>
          <cell r="T24">
            <v>3</v>
          </cell>
          <cell r="U24" t="str">
            <v>3P</v>
          </cell>
        </row>
        <row r="25">
          <cell r="E25">
            <v>2000</v>
          </cell>
          <cell r="S25">
            <v>64</v>
          </cell>
          <cell r="T25">
            <v>3</v>
          </cell>
          <cell r="U25" t="str">
            <v>3P</v>
          </cell>
        </row>
        <row r="26">
          <cell r="E26">
            <v>1200</v>
          </cell>
          <cell r="S26">
            <v>96</v>
          </cell>
          <cell r="T26">
            <v>4</v>
          </cell>
          <cell r="U26" t="str">
            <v>4P</v>
          </cell>
        </row>
        <row r="27">
          <cell r="E27">
            <v>3100</v>
          </cell>
          <cell r="S27">
            <v>64</v>
          </cell>
          <cell r="T27">
            <v>3</v>
          </cell>
          <cell r="U27" t="str">
            <v>3P</v>
          </cell>
        </row>
        <row r="28">
          <cell r="E28">
            <v>1550</v>
          </cell>
          <cell r="S28">
            <v>64</v>
          </cell>
          <cell r="T28">
            <v>3</v>
          </cell>
          <cell r="U28" t="str">
            <v>3P</v>
          </cell>
        </row>
        <row r="29">
          <cell r="S29">
            <v>699</v>
          </cell>
          <cell r="T29">
            <v>4</v>
          </cell>
          <cell r="U29" t="str">
            <v>4O</v>
          </cell>
        </row>
        <row r="30">
          <cell r="E30">
            <v>4000</v>
          </cell>
          <cell r="S30">
            <v>185</v>
          </cell>
          <cell r="T30">
            <v>4</v>
          </cell>
          <cell r="U30" t="str">
            <v>4P</v>
          </cell>
        </row>
        <row r="31">
          <cell r="E31">
            <v>3800</v>
          </cell>
          <cell r="S31">
            <v>60</v>
          </cell>
          <cell r="T31">
            <v>2</v>
          </cell>
          <cell r="U31" t="str">
            <v>2P</v>
          </cell>
        </row>
        <row r="32">
          <cell r="E32">
            <v>2400</v>
          </cell>
          <cell r="S32">
            <v>60</v>
          </cell>
          <cell r="T32">
            <v>2</v>
          </cell>
          <cell r="U32" t="str">
            <v>2P</v>
          </cell>
        </row>
        <row r="33">
          <cell r="E33">
            <v>1000</v>
          </cell>
          <cell r="S33">
            <v>60</v>
          </cell>
          <cell r="T33">
            <v>2</v>
          </cell>
          <cell r="U33" t="str">
            <v>2P</v>
          </cell>
        </row>
        <row r="34">
          <cell r="E34">
            <v>2400</v>
          </cell>
          <cell r="S34">
            <v>113</v>
          </cell>
          <cell r="T34">
            <v>4</v>
          </cell>
          <cell r="U34" t="str">
            <v>4P</v>
          </cell>
        </row>
        <row r="35">
          <cell r="E35">
            <v>5852</v>
          </cell>
          <cell r="S35">
            <v>59</v>
          </cell>
          <cell r="T35">
            <v>2</v>
          </cell>
          <cell r="U35" t="str">
            <v>2P</v>
          </cell>
        </row>
        <row r="36">
          <cell r="E36">
            <v>69882.850000000006</v>
          </cell>
          <cell r="S36">
            <v>66</v>
          </cell>
          <cell r="T36">
            <v>3</v>
          </cell>
          <cell r="U36" t="str">
            <v>3P</v>
          </cell>
        </row>
        <row r="37">
          <cell r="E37">
            <v>54.8</v>
          </cell>
          <cell r="S37">
            <v>60</v>
          </cell>
          <cell r="T37">
            <v>2</v>
          </cell>
          <cell r="U37" t="str">
            <v>2P</v>
          </cell>
        </row>
        <row r="38">
          <cell r="E38">
            <v>665.85</v>
          </cell>
          <cell r="S38">
            <v>74</v>
          </cell>
          <cell r="T38">
            <v>3</v>
          </cell>
          <cell r="U38" t="str">
            <v>3P</v>
          </cell>
        </row>
        <row r="39">
          <cell r="E39">
            <v>89.75</v>
          </cell>
          <cell r="S39">
            <v>60</v>
          </cell>
          <cell r="T39">
            <v>2</v>
          </cell>
          <cell r="U39" t="str">
            <v>2P</v>
          </cell>
        </row>
        <row r="40">
          <cell r="E40">
            <v>655.85</v>
          </cell>
          <cell r="S40">
            <v>83</v>
          </cell>
          <cell r="T40">
            <v>3</v>
          </cell>
          <cell r="U40" t="str">
            <v>3P</v>
          </cell>
        </row>
        <row r="41">
          <cell r="E41">
            <v>297.81</v>
          </cell>
          <cell r="S41">
            <v>60</v>
          </cell>
          <cell r="T41">
            <v>2</v>
          </cell>
          <cell r="U41" t="str">
            <v>2P</v>
          </cell>
        </row>
        <row r="42">
          <cell r="E42">
            <v>31.3</v>
          </cell>
          <cell r="S42">
            <v>60</v>
          </cell>
          <cell r="T42">
            <v>2</v>
          </cell>
          <cell r="U42" t="str">
            <v>2P</v>
          </cell>
        </row>
        <row r="43">
          <cell r="E43">
            <v>6506.89</v>
          </cell>
          <cell r="S43">
            <v>57</v>
          </cell>
          <cell r="T43">
            <v>2</v>
          </cell>
          <cell r="U43" t="str">
            <v>2P</v>
          </cell>
        </row>
        <row r="44">
          <cell r="E44">
            <v>5654</v>
          </cell>
          <cell r="S44">
            <v>57</v>
          </cell>
          <cell r="T44">
            <v>2</v>
          </cell>
          <cell r="U44" t="str">
            <v>2P</v>
          </cell>
        </row>
        <row r="45">
          <cell r="E45">
            <v>8265</v>
          </cell>
          <cell r="S45">
            <v>56</v>
          </cell>
          <cell r="T45">
            <v>2</v>
          </cell>
          <cell r="U45" t="str">
            <v>2P</v>
          </cell>
        </row>
        <row r="46">
          <cell r="E46">
            <v>12350</v>
          </cell>
          <cell r="S46">
            <v>63</v>
          </cell>
          <cell r="T46">
            <v>3</v>
          </cell>
          <cell r="U46" t="str">
            <v>3P</v>
          </cell>
        </row>
        <row r="47">
          <cell r="E47">
            <v>4275</v>
          </cell>
          <cell r="S47">
            <v>53</v>
          </cell>
          <cell r="T47">
            <v>2</v>
          </cell>
          <cell r="U47" t="str">
            <v>2P</v>
          </cell>
        </row>
        <row r="48">
          <cell r="E48">
            <v>80109.899999999994</v>
          </cell>
          <cell r="S48">
            <v>56</v>
          </cell>
          <cell r="T48">
            <v>2</v>
          </cell>
          <cell r="U48" t="str">
            <v>2P</v>
          </cell>
        </row>
        <row r="49">
          <cell r="S49">
            <v>674</v>
          </cell>
          <cell r="T49">
            <v>4</v>
          </cell>
          <cell r="U49" t="str">
            <v>4O</v>
          </cell>
        </row>
        <row r="50">
          <cell r="E50">
            <v>68597.88</v>
          </cell>
          <cell r="S50">
            <v>102</v>
          </cell>
          <cell r="T50">
            <v>4</v>
          </cell>
          <cell r="U50" t="str">
            <v>4P</v>
          </cell>
        </row>
        <row r="51">
          <cell r="E51">
            <v>5472</v>
          </cell>
          <cell r="S51">
            <v>45</v>
          </cell>
          <cell r="T51">
            <v>2</v>
          </cell>
          <cell r="U51" t="str">
            <v>2P</v>
          </cell>
        </row>
        <row r="52">
          <cell r="E52">
            <v>4968</v>
          </cell>
          <cell r="S52">
            <v>45</v>
          </cell>
          <cell r="T52">
            <v>2</v>
          </cell>
          <cell r="U52" t="str">
            <v>2P</v>
          </cell>
        </row>
        <row r="53">
          <cell r="E53">
            <v>4626</v>
          </cell>
          <cell r="S53">
            <v>45</v>
          </cell>
          <cell r="T53">
            <v>2</v>
          </cell>
          <cell r="U53" t="str">
            <v>2P</v>
          </cell>
        </row>
        <row r="54">
          <cell r="E54">
            <v>5725.65</v>
          </cell>
          <cell r="S54">
            <v>101</v>
          </cell>
          <cell r="T54">
            <v>4</v>
          </cell>
          <cell r="U54" t="str">
            <v>4P</v>
          </cell>
        </row>
        <row r="55">
          <cell r="E55">
            <v>4788</v>
          </cell>
          <cell r="S55">
            <v>45</v>
          </cell>
          <cell r="T55">
            <v>2</v>
          </cell>
          <cell r="U55" t="str">
            <v>2P</v>
          </cell>
        </row>
        <row r="56">
          <cell r="E56">
            <v>10260</v>
          </cell>
          <cell r="S56">
            <v>44</v>
          </cell>
          <cell r="T56">
            <v>2</v>
          </cell>
          <cell r="U56" t="str">
            <v>2P</v>
          </cell>
        </row>
        <row r="57">
          <cell r="E57">
            <v>4503</v>
          </cell>
          <cell r="S57">
            <v>44</v>
          </cell>
          <cell r="T57">
            <v>2</v>
          </cell>
          <cell r="U57" t="str">
            <v>2P</v>
          </cell>
        </row>
        <row r="58">
          <cell r="E58">
            <v>8645</v>
          </cell>
          <cell r="S58">
            <v>44</v>
          </cell>
          <cell r="T58">
            <v>2</v>
          </cell>
          <cell r="U58" t="str">
            <v>2P</v>
          </cell>
        </row>
        <row r="59">
          <cell r="E59">
            <v>3553</v>
          </cell>
          <cell r="S59">
            <v>44</v>
          </cell>
          <cell r="T59">
            <v>2</v>
          </cell>
          <cell r="U59" t="str">
            <v>2P</v>
          </cell>
        </row>
        <row r="60">
          <cell r="E60">
            <v>4062</v>
          </cell>
          <cell r="S60">
            <v>43</v>
          </cell>
          <cell r="T60">
            <v>2</v>
          </cell>
          <cell r="U60" t="str">
            <v>2P</v>
          </cell>
        </row>
        <row r="61">
          <cell r="E61">
            <v>855</v>
          </cell>
          <cell r="S61">
            <v>42</v>
          </cell>
          <cell r="T61">
            <v>2</v>
          </cell>
          <cell r="U61" t="str">
            <v>2P</v>
          </cell>
        </row>
        <row r="62">
          <cell r="E62">
            <v>29300</v>
          </cell>
          <cell r="S62">
            <v>94</v>
          </cell>
          <cell r="T62">
            <v>4</v>
          </cell>
          <cell r="U62" t="str">
            <v>4P</v>
          </cell>
        </row>
        <row r="63">
          <cell r="E63">
            <v>1500</v>
          </cell>
          <cell r="S63">
            <v>37</v>
          </cell>
          <cell r="T63">
            <v>2</v>
          </cell>
          <cell r="U63" t="str">
            <v>2P</v>
          </cell>
        </row>
        <row r="64">
          <cell r="E64">
            <v>1520</v>
          </cell>
          <cell r="S64">
            <v>37</v>
          </cell>
          <cell r="T64">
            <v>2</v>
          </cell>
          <cell r="U64" t="str">
            <v>2P</v>
          </cell>
        </row>
        <row r="65">
          <cell r="E65">
            <v>2850</v>
          </cell>
          <cell r="S65">
            <v>37</v>
          </cell>
          <cell r="T65">
            <v>2</v>
          </cell>
          <cell r="U65" t="str">
            <v>2P</v>
          </cell>
        </row>
        <row r="66">
          <cell r="E66">
            <v>12450</v>
          </cell>
          <cell r="S66">
            <v>37</v>
          </cell>
          <cell r="T66">
            <v>2</v>
          </cell>
          <cell r="U66" t="str">
            <v>2P</v>
          </cell>
        </row>
        <row r="67">
          <cell r="E67">
            <v>1862</v>
          </cell>
          <cell r="S67">
            <v>35</v>
          </cell>
          <cell r="T67">
            <v>2</v>
          </cell>
          <cell r="U67" t="str">
            <v>2P</v>
          </cell>
        </row>
        <row r="68">
          <cell r="E68">
            <v>12450</v>
          </cell>
          <cell r="S68">
            <v>50</v>
          </cell>
          <cell r="T68">
            <v>2</v>
          </cell>
          <cell r="U68" t="str">
            <v>2P</v>
          </cell>
        </row>
        <row r="69">
          <cell r="E69">
            <v>4370</v>
          </cell>
          <cell r="S69">
            <v>55</v>
          </cell>
          <cell r="T69">
            <v>2</v>
          </cell>
          <cell r="U69" t="str">
            <v>2P</v>
          </cell>
        </row>
        <row r="70">
          <cell r="E70">
            <v>1000</v>
          </cell>
          <cell r="S70">
            <v>63</v>
          </cell>
          <cell r="T70">
            <v>3</v>
          </cell>
          <cell r="U70" t="str">
            <v>3P</v>
          </cell>
        </row>
        <row r="71">
          <cell r="E71">
            <v>4000</v>
          </cell>
          <cell r="S71">
            <v>79</v>
          </cell>
          <cell r="T71">
            <v>3</v>
          </cell>
          <cell r="U71" t="str">
            <v>3P</v>
          </cell>
        </row>
        <row r="72">
          <cell r="E72">
            <v>2000</v>
          </cell>
          <cell r="S72">
            <v>68</v>
          </cell>
          <cell r="T72">
            <v>3</v>
          </cell>
          <cell r="U72" t="str">
            <v>3P</v>
          </cell>
        </row>
        <row r="73">
          <cell r="E73">
            <v>1899.2</v>
          </cell>
          <cell r="S73">
            <v>79</v>
          </cell>
          <cell r="T73">
            <v>3</v>
          </cell>
          <cell r="U73" t="str">
            <v>3P</v>
          </cell>
        </row>
        <row r="74">
          <cell r="E74">
            <v>78395.7</v>
          </cell>
          <cell r="S74">
            <v>79</v>
          </cell>
          <cell r="T74">
            <v>3</v>
          </cell>
          <cell r="U74" t="str">
            <v>3P</v>
          </cell>
        </row>
        <row r="75">
          <cell r="E75">
            <v>6688</v>
          </cell>
          <cell r="S75">
            <v>55</v>
          </cell>
          <cell r="T75">
            <v>2</v>
          </cell>
          <cell r="U75" t="str">
            <v>2P</v>
          </cell>
        </row>
        <row r="76">
          <cell r="E76">
            <v>7411</v>
          </cell>
          <cell r="S76">
            <v>30</v>
          </cell>
          <cell r="T76">
            <v>1</v>
          </cell>
          <cell r="U76" t="str">
            <v>1P</v>
          </cell>
        </row>
        <row r="77">
          <cell r="E77">
            <v>6348</v>
          </cell>
          <cell r="S77">
            <v>55</v>
          </cell>
          <cell r="T77">
            <v>2</v>
          </cell>
          <cell r="U77" t="str">
            <v>2P</v>
          </cell>
        </row>
        <row r="78">
          <cell r="E78">
            <v>3990</v>
          </cell>
          <cell r="S78">
            <v>63</v>
          </cell>
          <cell r="T78">
            <v>3</v>
          </cell>
          <cell r="U78" t="str">
            <v>3P</v>
          </cell>
        </row>
        <row r="79">
          <cell r="E79">
            <v>5700</v>
          </cell>
          <cell r="S79">
            <v>62</v>
          </cell>
          <cell r="T79">
            <v>3</v>
          </cell>
          <cell r="U79" t="str">
            <v>3P</v>
          </cell>
        </row>
        <row r="80">
          <cell r="E80">
            <v>19500</v>
          </cell>
          <cell r="S80">
            <v>79</v>
          </cell>
          <cell r="T80">
            <v>3</v>
          </cell>
          <cell r="U80" t="str">
            <v>3P</v>
          </cell>
        </row>
        <row r="81">
          <cell r="E81">
            <v>7000</v>
          </cell>
          <cell r="S81">
            <v>69</v>
          </cell>
          <cell r="T81">
            <v>3</v>
          </cell>
          <cell r="U81" t="str">
            <v>3P</v>
          </cell>
        </row>
        <row r="82">
          <cell r="E82">
            <v>9367</v>
          </cell>
          <cell r="S82">
            <v>48</v>
          </cell>
          <cell r="T82">
            <v>2</v>
          </cell>
          <cell r="U82" t="str">
            <v>2P</v>
          </cell>
        </row>
        <row r="83">
          <cell r="E83">
            <v>2400</v>
          </cell>
          <cell r="S83">
            <v>48</v>
          </cell>
          <cell r="T83">
            <v>2</v>
          </cell>
          <cell r="U83" t="str">
            <v>2P</v>
          </cell>
        </row>
        <row r="84">
          <cell r="E84">
            <v>1650</v>
          </cell>
          <cell r="S84">
            <v>63</v>
          </cell>
          <cell r="T84">
            <v>3</v>
          </cell>
          <cell r="U84" t="str">
            <v>3P</v>
          </cell>
        </row>
        <row r="85">
          <cell r="E85">
            <v>3200</v>
          </cell>
          <cell r="S85">
            <v>62</v>
          </cell>
          <cell r="T85">
            <v>3</v>
          </cell>
          <cell r="U85" t="str">
            <v>3P</v>
          </cell>
        </row>
        <row r="86">
          <cell r="E86">
            <v>881.7</v>
          </cell>
          <cell r="S86">
            <v>74</v>
          </cell>
          <cell r="T86">
            <v>3</v>
          </cell>
          <cell r="U86" t="str">
            <v>3P</v>
          </cell>
        </row>
        <row r="87">
          <cell r="E87">
            <v>6118</v>
          </cell>
          <cell r="S87">
            <v>72</v>
          </cell>
          <cell r="T87">
            <v>3</v>
          </cell>
          <cell r="U87" t="str">
            <v>3P</v>
          </cell>
        </row>
        <row r="88">
          <cell r="E88">
            <v>6566.88</v>
          </cell>
          <cell r="S88">
            <v>72</v>
          </cell>
          <cell r="T88">
            <v>3</v>
          </cell>
          <cell r="U88" t="str">
            <v>3P</v>
          </cell>
        </row>
        <row r="89">
          <cell r="E89">
            <v>6384</v>
          </cell>
          <cell r="S89">
            <v>49</v>
          </cell>
          <cell r="T89">
            <v>2</v>
          </cell>
          <cell r="U89" t="str">
            <v>2P</v>
          </cell>
        </row>
        <row r="90">
          <cell r="E90">
            <v>82.1</v>
          </cell>
          <cell r="S90">
            <v>60</v>
          </cell>
          <cell r="T90">
            <v>2</v>
          </cell>
          <cell r="U90" t="str">
            <v>2P</v>
          </cell>
        </row>
        <row r="91">
          <cell r="E91">
            <v>24.8</v>
          </cell>
          <cell r="S91">
            <v>60</v>
          </cell>
          <cell r="T91">
            <v>2</v>
          </cell>
          <cell r="U91" t="str">
            <v>2P</v>
          </cell>
        </row>
        <row r="92">
          <cell r="E92">
            <v>21.1</v>
          </cell>
          <cell r="S92">
            <v>50</v>
          </cell>
          <cell r="T92">
            <v>2</v>
          </cell>
          <cell r="U92" t="str">
            <v>2P</v>
          </cell>
        </row>
        <row r="93">
          <cell r="E93">
            <v>5995</v>
          </cell>
          <cell r="S93">
            <v>60</v>
          </cell>
          <cell r="T93">
            <v>2</v>
          </cell>
          <cell r="U93" t="str">
            <v>2P</v>
          </cell>
        </row>
        <row r="94">
          <cell r="E94">
            <v>5000</v>
          </cell>
          <cell r="S94">
            <v>60</v>
          </cell>
          <cell r="T94">
            <v>2</v>
          </cell>
          <cell r="U94" t="str">
            <v>2P</v>
          </cell>
        </row>
        <row r="95">
          <cell r="E95">
            <v>1710</v>
          </cell>
          <cell r="S95">
            <v>48</v>
          </cell>
          <cell r="T95">
            <v>2</v>
          </cell>
          <cell r="U95" t="str">
            <v>2P</v>
          </cell>
        </row>
        <row r="96">
          <cell r="E96">
            <v>5000</v>
          </cell>
          <cell r="S96">
            <v>48</v>
          </cell>
          <cell r="T96">
            <v>2</v>
          </cell>
          <cell r="U96" t="str">
            <v>2P</v>
          </cell>
        </row>
        <row r="97">
          <cell r="E97">
            <v>2000</v>
          </cell>
          <cell r="S97">
            <v>48</v>
          </cell>
          <cell r="T97">
            <v>2</v>
          </cell>
          <cell r="U97" t="str">
            <v>2P</v>
          </cell>
        </row>
        <row r="98">
          <cell r="E98">
            <v>6384</v>
          </cell>
          <cell r="S98">
            <v>48</v>
          </cell>
          <cell r="T98">
            <v>2</v>
          </cell>
          <cell r="U98" t="str">
            <v>2P</v>
          </cell>
        </row>
        <row r="99">
          <cell r="E99">
            <v>7065.64</v>
          </cell>
          <cell r="S99">
            <v>79</v>
          </cell>
          <cell r="T99">
            <v>3</v>
          </cell>
          <cell r="U99" t="str">
            <v>3P</v>
          </cell>
        </row>
        <row r="100">
          <cell r="E100">
            <v>9400</v>
          </cell>
          <cell r="S100">
            <v>48</v>
          </cell>
          <cell r="T100">
            <v>2</v>
          </cell>
          <cell r="U100" t="str">
            <v>2P</v>
          </cell>
        </row>
        <row r="101">
          <cell r="E101">
            <v>5586</v>
          </cell>
          <cell r="S101">
            <v>48</v>
          </cell>
          <cell r="T101">
            <v>2</v>
          </cell>
          <cell r="U101" t="str">
            <v>2P</v>
          </cell>
        </row>
        <row r="102">
          <cell r="E102">
            <v>16860</v>
          </cell>
          <cell r="S102">
            <v>48</v>
          </cell>
          <cell r="T102">
            <v>2</v>
          </cell>
          <cell r="U102" t="str">
            <v>2P</v>
          </cell>
        </row>
        <row r="103">
          <cell r="E103">
            <v>1102</v>
          </cell>
          <cell r="S103">
            <v>48</v>
          </cell>
          <cell r="T103">
            <v>2</v>
          </cell>
          <cell r="U103" t="str">
            <v>2P</v>
          </cell>
        </row>
        <row r="104">
          <cell r="E104">
            <v>5586</v>
          </cell>
          <cell r="S104">
            <v>48</v>
          </cell>
          <cell r="T104">
            <v>2</v>
          </cell>
          <cell r="U104" t="str">
            <v>2P</v>
          </cell>
        </row>
        <row r="105">
          <cell r="E105">
            <v>5796</v>
          </cell>
          <cell r="S105">
            <v>48</v>
          </cell>
          <cell r="T105">
            <v>2</v>
          </cell>
          <cell r="U105" t="str">
            <v>2P</v>
          </cell>
        </row>
        <row r="106">
          <cell r="E106">
            <v>15276</v>
          </cell>
          <cell r="S106">
            <v>48</v>
          </cell>
          <cell r="T106">
            <v>2</v>
          </cell>
          <cell r="U106" t="str">
            <v>2P</v>
          </cell>
        </row>
        <row r="107">
          <cell r="E107">
            <v>6384</v>
          </cell>
          <cell r="S107">
            <v>48</v>
          </cell>
          <cell r="T107">
            <v>2</v>
          </cell>
          <cell r="U107" t="str">
            <v>2P</v>
          </cell>
        </row>
        <row r="108">
          <cell r="E108">
            <v>11868</v>
          </cell>
          <cell r="S108">
            <v>48</v>
          </cell>
          <cell r="T108">
            <v>2</v>
          </cell>
          <cell r="U108" t="str">
            <v>2P</v>
          </cell>
        </row>
        <row r="109">
          <cell r="E109">
            <v>7373</v>
          </cell>
          <cell r="S109">
            <v>48</v>
          </cell>
          <cell r="T109">
            <v>2</v>
          </cell>
          <cell r="U109" t="str">
            <v>2P</v>
          </cell>
        </row>
        <row r="110">
          <cell r="E110">
            <v>3202</v>
          </cell>
          <cell r="S110">
            <v>163</v>
          </cell>
          <cell r="T110">
            <v>4</v>
          </cell>
          <cell r="U110" t="str">
            <v>4P</v>
          </cell>
        </row>
        <row r="111">
          <cell r="E111">
            <v>1140</v>
          </cell>
          <cell r="S111">
            <v>48</v>
          </cell>
          <cell r="T111">
            <v>2</v>
          </cell>
          <cell r="U111" t="str">
            <v>2P</v>
          </cell>
        </row>
        <row r="112">
          <cell r="E112">
            <v>4050</v>
          </cell>
          <cell r="S112">
            <v>48</v>
          </cell>
          <cell r="T112">
            <v>2</v>
          </cell>
          <cell r="U112" t="str">
            <v>2P</v>
          </cell>
        </row>
        <row r="113">
          <cell r="E113">
            <v>3050</v>
          </cell>
          <cell r="S113">
            <v>48</v>
          </cell>
          <cell r="T113">
            <v>2</v>
          </cell>
          <cell r="U113" t="str">
            <v>2P</v>
          </cell>
        </row>
        <row r="114">
          <cell r="E114">
            <v>73008.66</v>
          </cell>
          <cell r="S114">
            <v>157</v>
          </cell>
          <cell r="T114">
            <v>4</v>
          </cell>
          <cell r="U114" t="str">
            <v>4P</v>
          </cell>
        </row>
        <row r="115">
          <cell r="E115">
            <v>1064</v>
          </cell>
          <cell r="S115">
            <v>62</v>
          </cell>
          <cell r="T115">
            <v>3</v>
          </cell>
          <cell r="U115" t="str">
            <v>3P</v>
          </cell>
        </row>
        <row r="116">
          <cell r="E116">
            <v>3800</v>
          </cell>
          <cell r="S116">
            <v>145</v>
          </cell>
          <cell r="T116">
            <v>4</v>
          </cell>
          <cell r="U116" t="str">
            <v>4P</v>
          </cell>
        </row>
        <row r="117">
          <cell r="E117">
            <v>9965.6299999999992</v>
          </cell>
          <cell r="S117">
            <v>81</v>
          </cell>
          <cell r="T117">
            <v>3</v>
          </cell>
          <cell r="U117" t="str">
            <v>3P</v>
          </cell>
        </row>
        <row r="118">
          <cell r="E118">
            <v>43624</v>
          </cell>
          <cell r="S118">
            <v>62</v>
          </cell>
          <cell r="T118">
            <v>3</v>
          </cell>
          <cell r="U118" t="str">
            <v>3P</v>
          </cell>
        </row>
        <row r="119">
          <cell r="E119">
            <v>7714</v>
          </cell>
          <cell r="S119">
            <v>68</v>
          </cell>
          <cell r="T119">
            <v>3</v>
          </cell>
          <cell r="U119" t="str">
            <v>3P</v>
          </cell>
        </row>
        <row r="120">
          <cell r="E120">
            <v>4760</v>
          </cell>
          <cell r="S120">
            <v>68</v>
          </cell>
          <cell r="T120">
            <v>3</v>
          </cell>
          <cell r="U120" t="str">
            <v>3P</v>
          </cell>
        </row>
        <row r="121">
          <cell r="E121">
            <v>1416</v>
          </cell>
          <cell r="S121">
            <v>133</v>
          </cell>
          <cell r="T121">
            <v>4</v>
          </cell>
          <cell r="U121" t="str">
            <v>4P</v>
          </cell>
        </row>
        <row r="122">
          <cell r="E122">
            <v>407</v>
          </cell>
          <cell r="S122">
            <v>96</v>
          </cell>
          <cell r="T122">
            <v>4</v>
          </cell>
          <cell r="U122" t="str">
            <v>4P</v>
          </cell>
        </row>
        <row r="123">
          <cell r="E123">
            <v>45.4</v>
          </cell>
          <cell r="S123">
            <v>258</v>
          </cell>
          <cell r="T123">
            <v>4</v>
          </cell>
          <cell r="U123" t="str">
            <v>4P</v>
          </cell>
        </row>
        <row r="124">
          <cell r="E124">
            <v>30</v>
          </cell>
          <cell r="S124">
            <v>131</v>
          </cell>
          <cell r="T124">
            <v>4</v>
          </cell>
          <cell r="U124" t="str">
            <v>4P</v>
          </cell>
        </row>
        <row r="125">
          <cell r="E125">
            <v>47.9</v>
          </cell>
          <cell r="S125">
            <v>64</v>
          </cell>
          <cell r="T125">
            <v>3</v>
          </cell>
          <cell r="U125" t="str">
            <v>3P</v>
          </cell>
        </row>
        <row r="126">
          <cell r="E126">
            <v>29050</v>
          </cell>
          <cell r="S126">
            <v>38</v>
          </cell>
          <cell r="T126">
            <v>2</v>
          </cell>
          <cell r="U126" t="str">
            <v>2P</v>
          </cell>
        </row>
        <row r="127">
          <cell r="E127">
            <v>3990</v>
          </cell>
          <cell r="S127">
            <v>126</v>
          </cell>
          <cell r="T127">
            <v>4</v>
          </cell>
          <cell r="U127" t="str">
            <v>4P</v>
          </cell>
        </row>
        <row r="128">
          <cell r="E128">
            <v>12400</v>
          </cell>
          <cell r="S128">
            <v>35</v>
          </cell>
          <cell r="T128">
            <v>2</v>
          </cell>
          <cell r="U128" t="str">
            <v>2P</v>
          </cell>
        </row>
        <row r="129">
          <cell r="E129">
            <v>145829.70000000001</v>
          </cell>
          <cell r="S129">
            <v>49</v>
          </cell>
          <cell r="T129">
            <v>2</v>
          </cell>
          <cell r="U129" t="str">
            <v>2P</v>
          </cell>
        </row>
        <row r="130">
          <cell r="E130">
            <v>6384</v>
          </cell>
          <cell r="S130">
            <v>63</v>
          </cell>
          <cell r="T130">
            <v>3</v>
          </cell>
          <cell r="U130" t="str">
            <v>3P</v>
          </cell>
        </row>
        <row r="131">
          <cell r="E131">
            <v>70115.75</v>
          </cell>
          <cell r="S131">
            <v>128</v>
          </cell>
          <cell r="T131">
            <v>4</v>
          </cell>
          <cell r="U131" t="str">
            <v>4P</v>
          </cell>
        </row>
        <row r="132">
          <cell r="E132">
            <v>5586</v>
          </cell>
          <cell r="S132">
            <v>128</v>
          </cell>
          <cell r="T132">
            <v>4</v>
          </cell>
          <cell r="U132" t="str">
            <v>4P</v>
          </cell>
        </row>
        <row r="133">
          <cell r="E133">
            <v>5520</v>
          </cell>
          <cell r="S133">
            <v>52</v>
          </cell>
          <cell r="T133">
            <v>2</v>
          </cell>
          <cell r="U133" t="str">
            <v>2P</v>
          </cell>
        </row>
        <row r="134">
          <cell r="E134">
            <v>5785.5</v>
          </cell>
          <cell r="S134">
            <v>133</v>
          </cell>
          <cell r="T134">
            <v>4</v>
          </cell>
          <cell r="U134" t="str">
            <v>4P</v>
          </cell>
        </row>
        <row r="135">
          <cell r="E135">
            <v>5586</v>
          </cell>
          <cell r="S135">
            <v>49</v>
          </cell>
          <cell r="T135">
            <v>2</v>
          </cell>
          <cell r="U135" t="str">
            <v>2P</v>
          </cell>
        </row>
        <row r="136">
          <cell r="E136">
            <v>23352</v>
          </cell>
          <cell r="S136">
            <v>133</v>
          </cell>
          <cell r="T136">
            <v>4</v>
          </cell>
          <cell r="U136" t="str">
            <v>4P</v>
          </cell>
        </row>
        <row r="137">
          <cell r="E137">
            <v>2128</v>
          </cell>
          <cell r="S137">
            <v>133</v>
          </cell>
          <cell r="T137">
            <v>4</v>
          </cell>
          <cell r="U137" t="str">
            <v>4P</v>
          </cell>
        </row>
        <row r="138">
          <cell r="E138">
            <v>14801</v>
          </cell>
          <cell r="S138">
            <v>63</v>
          </cell>
          <cell r="T138">
            <v>3</v>
          </cell>
          <cell r="U138" t="str">
            <v>3P</v>
          </cell>
        </row>
        <row r="139">
          <cell r="E139">
            <v>798</v>
          </cell>
          <cell r="S139">
            <v>63</v>
          </cell>
          <cell r="T139">
            <v>3</v>
          </cell>
          <cell r="U139" t="str">
            <v>3P</v>
          </cell>
        </row>
        <row r="140">
          <cell r="E140">
            <v>7695</v>
          </cell>
          <cell r="S140">
            <v>240</v>
          </cell>
          <cell r="T140">
            <v>4</v>
          </cell>
          <cell r="U140" t="str">
            <v>4P</v>
          </cell>
        </row>
        <row r="141">
          <cell r="E141">
            <v>1950</v>
          </cell>
          <cell r="S141">
            <v>133</v>
          </cell>
          <cell r="T141">
            <v>4</v>
          </cell>
          <cell r="U141" t="str">
            <v>4P</v>
          </cell>
        </row>
        <row r="142">
          <cell r="E142">
            <v>4845</v>
          </cell>
          <cell r="S142">
            <v>126</v>
          </cell>
          <cell r="T142">
            <v>4</v>
          </cell>
          <cell r="U142" t="str">
            <v>4P</v>
          </cell>
        </row>
        <row r="143">
          <cell r="E143">
            <v>1300</v>
          </cell>
          <cell r="S143">
            <v>126</v>
          </cell>
          <cell r="T143">
            <v>4</v>
          </cell>
          <cell r="U143" t="str">
            <v>4P</v>
          </cell>
        </row>
        <row r="144">
          <cell r="E144">
            <v>6061</v>
          </cell>
          <cell r="S144">
            <v>31</v>
          </cell>
          <cell r="T144">
            <v>2</v>
          </cell>
          <cell r="U144" t="str">
            <v>2P</v>
          </cell>
        </row>
        <row r="145">
          <cell r="E145">
            <v>1500</v>
          </cell>
          <cell r="S145">
            <v>59</v>
          </cell>
          <cell r="T145">
            <v>2</v>
          </cell>
          <cell r="U145" t="str">
            <v>2P</v>
          </cell>
        </row>
        <row r="146">
          <cell r="E146">
            <v>5586</v>
          </cell>
          <cell r="S146">
            <v>57</v>
          </cell>
          <cell r="T146">
            <v>2</v>
          </cell>
          <cell r="U146" t="str">
            <v>2P</v>
          </cell>
        </row>
        <row r="147">
          <cell r="E147">
            <v>29127</v>
          </cell>
          <cell r="S147">
            <v>135</v>
          </cell>
          <cell r="T147">
            <v>4</v>
          </cell>
          <cell r="U147" t="str">
            <v>4P</v>
          </cell>
        </row>
        <row r="148">
          <cell r="E148">
            <v>7500</v>
          </cell>
          <cell r="S148">
            <v>126</v>
          </cell>
          <cell r="T148">
            <v>4</v>
          </cell>
          <cell r="U148" t="str">
            <v>4P</v>
          </cell>
        </row>
        <row r="149">
          <cell r="E149">
            <v>14076</v>
          </cell>
          <cell r="S149">
            <v>143</v>
          </cell>
          <cell r="T149">
            <v>4</v>
          </cell>
          <cell r="U149" t="str">
            <v>4P</v>
          </cell>
        </row>
        <row r="150">
          <cell r="E150">
            <v>3550</v>
          </cell>
          <cell r="S150">
            <v>126</v>
          </cell>
          <cell r="T150">
            <v>4</v>
          </cell>
          <cell r="U150" t="str">
            <v>4P</v>
          </cell>
        </row>
        <row r="151">
          <cell r="E151">
            <v>16989</v>
          </cell>
          <cell r="S151">
            <v>197</v>
          </cell>
          <cell r="T151">
            <v>4</v>
          </cell>
          <cell r="U151" t="str">
            <v>4P</v>
          </cell>
        </row>
        <row r="152">
          <cell r="E152">
            <v>3990</v>
          </cell>
          <cell r="S152">
            <v>119</v>
          </cell>
          <cell r="T152">
            <v>4</v>
          </cell>
          <cell r="U152" t="str">
            <v>4P</v>
          </cell>
        </row>
        <row r="153">
          <cell r="E153">
            <v>16600</v>
          </cell>
          <cell r="S153">
            <v>47</v>
          </cell>
          <cell r="T153">
            <v>2</v>
          </cell>
          <cell r="U153" t="str">
            <v>2P</v>
          </cell>
        </row>
        <row r="154">
          <cell r="E154">
            <v>1000</v>
          </cell>
          <cell r="S154">
            <v>85</v>
          </cell>
          <cell r="T154">
            <v>3</v>
          </cell>
          <cell r="U154" t="str">
            <v>3P</v>
          </cell>
        </row>
        <row r="155">
          <cell r="E155">
            <v>2000</v>
          </cell>
          <cell r="S155">
            <v>118</v>
          </cell>
          <cell r="T155">
            <v>4</v>
          </cell>
          <cell r="U155" t="str">
            <v>4P</v>
          </cell>
        </row>
        <row r="156">
          <cell r="E156">
            <v>1000</v>
          </cell>
          <cell r="S156">
            <v>116</v>
          </cell>
          <cell r="T156">
            <v>4</v>
          </cell>
          <cell r="U156" t="str">
            <v>4P</v>
          </cell>
        </row>
        <row r="157">
          <cell r="E157">
            <v>2000</v>
          </cell>
          <cell r="S157">
            <v>47</v>
          </cell>
          <cell r="T157">
            <v>2</v>
          </cell>
          <cell r="U157" t="str">
            <v>2P</v>
          </cell>
        </row>
        <row r="158">
          <cell r="E158">
            <v>2900</v>
          </cell>
          <cell r="S158">
            <v>46</v>
          </cell>
          <cell r="T158">
            <v>2</v>
          </cell>
          <cell r="U158" t="str">
            <v>2P</v>
          </cell>
        </row>
        <row r="159">
          <cell r="E159">
            <v>5796</v>
          </cell>
          <cell r="S159">
            <v>102</v>
          </cell>
          <cell r="T159">
            <v>4</v>
          </cell>
          <cell r="U159" t="str">
            <v>4P</v>
          </cell>
        </row>
        <row r="160">
          <cell r="E160">
            <v>8687</v>
          </cell>
          <cell r="S160">
            <v>152</v>
          </cell>
          <cell r="T160">
            <v>4</v>
          </cell>
          <cell r="U160" t="str">
            <v>4P</v>
          </cell>
        </row>
        <row r="161">
          <cell r="E161">
            <v>1664</v>
          </cell>
          <cell r="S161">
            <v>126</v>
          </cell>
          <cell r="T161">
            <v>4</v>
          </cell>
          <cell r="U161" t="str">
            <v>4P</v>
          </cell>
        </row>
        <row r="162">
          <cell r="E162">
            <v>8173</v>
          </cell>
          <cell r="S162">
            <v>126</v>
          </cell>
          <cell r="T162">
            <v>4</v>
          </cell>
          <cell r="U162" t="str">
            <v>4P</v>
          </cell>
        </row>
        <row r="163">
          <cell r="E163">
            <v>2017</v>
          </cell>
          <cell r="S163">
            <v>48</v>
          </cell>
          <cell r="T163">
            <v>2</v>
          </cell>
          <cell r="U163" t="str">
            <v>2P</v>
          </cell>
        </row>
        <row r="164">
          <cell r="E164">
            <v>1000</v>
          </cell>
          <cell r="S164">
            <v>98</v>
          </cell>
          <cell r="T164">
            <v>4</v>
          </cell>
          <cell r="U164" t="str">
            <v>4P</v>
          </cell>
        </row>
        <row r="165">
          <cell r="E165">
            <v>2500</v>
          </cell>
          <cell r="S165">
            <v>98</v>
          </cell>
          <cell r="T165">
            <v>4</v>
          </cell>
          <cell r="U165" t="str">
            <v>4P</v>
          </cell>
        </row>
        <row r="166">
          <cell r="E166">
            <v>500</v>
          </cell>
          <cell r="S166">
            <v>98</v>
          </cell>
          <cell r="T166">
            <v>4</v>
          </cell>
          <cell r="U166" t="str">
            <v>4P</v>
          </cell>
        </row>
        <row r="167">
          <cell r="E167">
            <v>31930</v>
          </cell>
          <cell r="S167">
            <v>98</v>
          </cell>
          <cell r="T167">
            <v>4</v>
          </cell>
          <cell r="U167" t="str">
            <v>4P</v>
          </cell>
        </row>
        <row r="168">
          <cell r="E168">
            <v>2432</v>
          </cell>
          <cell r="S168">
            <v>78</v>
          </cell>
          <cell r="T168">
            <v>3</v>
          </cell>
          <cell r="U168" t="str">
            <v>3P</v>
          </cell>
        </row>
        <row r="169">
          <cell r="E169">
            <v>6118</v>
          </cell>
          <cell r="S169">
            <v>97</v>
          </cell>
          <cell r="T169">
            <v>4</v>
          </cell>
          <cell r="U169" t="str">
            <v>4P</v>
          </cell>
        </row>
        <row r="170">
          <cell r="E170">
            <v>8728.14</v>
          </cell>
          <cell r="S170">
            <v>221</v>
          </cell>
          <cell r="T170">
            <v>4</v>
          </cell>
          <cell r="U170" t="str">
            <v>4P</v>
          </cell>
        </row>
        <row r="171">
          <cell r="E171">
            <v>31901</v>
          </cell>
          <cell r="S171">
            <v>166</v>
          </cell>
          <cell r="T171">
            <v>4</v>
          </cell>
          <cell r="U171" t="str">
            <v>4P</v>
          </cell>
        </row>
        <row r="172">
          <cell r="E172">
            <v>6118</v>
          </cell>
          <cell r="S172">
            <v>82</v>
          </cell>
          <cell r="T172">
            <v>3</v>
          </cell>
          <cell r="U172" t="str">
            <v>3P</v>
          </cell>
        </row>
        <row r="173">
          <cell r="E173">
            <v>19044</v>
          </cell>
          <cell r="S173">
            <v>82</v>
          </cell>
          <cell r="T173">
            <v>3</v>
          </cell>
          <cell r="U173" t="str">
            <v>3P</v>
          </cell>
        </row>
        <row r="174">
          <cell r="E174">
            <v>30820</v>
          </cell>
          <cell r="S174">
            <v>102</v>
          </cell>
          <cell r="T174">
            <v>4</v>
          </cell>
          <cell r="U174" t="str">
            <v>4P</v>
          </cell>
        </row>
        <row r="175">
          <cell r="E175">
            <v>19228</v>
          </cell>
          <cell r="S175">
            <v>82</v>
          </cell>
          <cell r="T175">
            <v>3</v>
          </cell>
          <cell r="U175" t="str">
            <v>3P</v>
          </cell>
        </row>
        <row r="176">
          <cell r="E176">
            <v>1425</v>
          </cell>
          <cell r="S176">
            <v>95</v>
          </cell>
          <cell r="T176">
            <v>4</v>
          </cell>
          <cell r="U176" t="str">
            <v>4P</v>
          </cell>
        </row>
        <row r="177">
          <cell r="E177">
            <v>1140</v>
          </cell>
          <cell r="S177">
            <v>47</v>
          </cell>
          <cell r="T177">
            <v>2</v>
          </cell>
          <cell r="U177" t="str">
            <v>2P</v>
          </cell>
        </row>
        <row r="178">
          <cell r="E178">
            <v>200</v>
          </cell>
          <cell r="S178">
            <v>39</v>
          </cell>
          <cell r="T178">
            <v>2</v>
          </cell>
          <cell r="U178" t="str">
            <v>2P</v>
          </cell>
        </row>
        <row r="179">
          <cell r="E179">
            <v>350</v>
          </cell>
          <cell r="S179">
            <v>95</v>
          </cell>
          <cell r="T179">
            <v>4</v>
          </cell>
          <cell r="U179" t="str">
            <v>4P</v>
          </cell>
        </row>
        <row r="180">
          <cell r="E180">
            <v>6184.5</v>
          </cell>
          <cell r="S180">
            <v>53</v>
          </cell>
          <cell r="T180">
            <v>2</v>
          </cell>
          <cell r="U180" t="str">
            <v>2P</v>
          </cell>
        </row>
        <row r="181">
          <cell r="E181">
            <v>2704</v>
          </cell>
          <cell r="S181">
            <v>90</v>
          </cell>
          <cell r="T181">
            <v>3</v>
          </cell>
          <cell r="U181" t="str">
            <v>3P</v>
          </cell>
        </row>
        <row r="182">
          <cell r="E182">
            <v>11687</v>
          </cell>
          <cell r="S182">
            <v>133</v>
          </cell>
          <cell r="T182">
            <v>4</v>
          </cell>
          <cell r="U182" t="str">
            <v>4P</v>
          </cell>
        </row>
        <row r="183">
          <cell r="E183">
            <v>-8687</v>
          </cell>
        </row>
        <row r="184">
          <cell r="E184">
            <v>18774</v>
          </cell>
          <cell r="S184">
            <v>82</v>
          </cell>
          <cell r="T184">
            <v>3</v>
          </cell>
          <cell r="U184" t="str">
            <v>3P</v>
          </cell>
        </row>
        <row r="185">
          <cell r="E185">
            <v>1520</v>
          </cell>
          <cell r="S185">
            <v>102</v>
          </cell>
          <cell r="T185">
            <v>4</v>
          </cell>
          <cell r="U185" t="str">
            <v>4P</v>
          </cell>
        </row>
        <row r="186">
          <cell r="E186">
            <v>13080</v>
          </cell>
          <cell r="S186">
            <v>109</v>
          </cell>
          <cell r="T186">
            <v>4</v>
          </cell>
          <cell r="U186" t="str">
            <v>4P</v>
          </cell>
        </row>
        <row r="187">
          <cell r="E187">
            <v>94341.28</v>
          </cell>
        </row>
        <row r="188">
          <cell r="E188">
            <v>6348</v>
          </cell>
          <cell r="S188">
            <v>75</v>
          </cell>
          <cell r="T188">
            <v>3</v>
          </cell>
          <cell r="U188" t="str">
            <v>3P</v>
          </cell>
        </row>
        <row r="189">
          <cell r="E189">
            <v>18607</v>
          </cell>
          <cell r="S189">
            <v>120</v>
          </cell>
          <cell r="T189">
            <v>4</v>
          </cell>
          <cell r="U189" t="str">
            <v>4P</v>
          </cell>
        </row>
        <row r="190">
          <cell r="E190">
            <v>39570</v>
          </cell>
          <cell r="S190">
            <v>407</v>
          </cell>
          <cell r="T190">
            <v>4</v>
          </cell>
          <cell r="U190" t="str">
            <v>4P</v>
          </cell>
        </row>
        <row r="191">
          <cell r="E191">
            <v>57544</v>
          </cell>
          <cell r="S191">
            <v>92</v>
          </cell>
          <cell r="T191">
            <v>4</v>
          </cell>
          <cell r="U191" t="str">
            <v>4P</v>
          </cell>
        </row>
        <row r="192">
          <cell r="E192">
            <v>31000</v>
          </cell>
          <cell r="S192">
            <v>84</v>
          </cell>
          <cell r="T192">
            <v>3</v>
          </cell>
          <cell r="U192" t="str">
            <v>3P</v>
          </cell>
        </row>
        <row r="193">
          <cell r="E193">
            <v>726</v>
          </cell>
          <cell r="S193">
            <v>85</v>
          </cell>
          <cell r="T193">
            <v>3</v>
          </cell>
          <cell r="U193" t="str">
            <v>3P</v>
          </cell>
        </row>
        <row r="194">
          <cell r="E194">
            <v>41.8</v>
          </cell>
          <cell r="S194">
            <v>41</v>
          </cell>
          <cell r="T194">
            <v>2</v>
          </cell>
          <cell r="U194" t="str">
            <v>2P</v>
          </cell>
        </row>
        <row r="195">
          <cell r="E195">
            <v>36.799999999999997</v>
          </cell>
          <cell r="S195">
            <v>83</v>
          </cell>
          <cell r="T195">
            <v>3</v>
          </cell>
          <cell r="U195" t="str">
            <v>3P</v>
          </cell>
        </row>
        <row r="196">
          <cell r="E196">
            <v>13.9</v>
          </cell>
        </row>
        <row r="197">
          <cell r="E197">
            <v>23175</v>
          </cell>
          <cell r="S197">
            <v>78</v>
          </cell>
          <cell r="T197">
            <v>3</v>
          </cell>
          <cell r="U197" t="str">
            <v>3P</v>
          </cell>
        </row>
        <row r="198">
          <cell r="E198">
            <v>2304.12</v>
          </cell>
          <cell r="S198">
            <v>76</v>
          </cell>
          <cell r="T198">
            <v>3</v>
          </cell>
          <cell r="U198" t="str">
            <v>3P</v>
          </cell>
        </row>
        <row r="199">
          <cell r="E199">
            <v>3471.63</v>
          </cell>
          <cell r="S199">
            <v>76</v>
          </cell>
          <cell r="T199">
            <v>3</v>
          </cell>
          <cell r="U199" t="str">
            <v>3P</v>
          </cell>
        </row>
        <row r="200">
          <cell r="E200">
            <v>3800</v>
          </cell>
          <cell r="S200">
            <v>74</v>
          </cell>
          <cell r="T200">
            <v>3</v>
          </cell>
          <cell r="U200" t="str">
            <v>3P</v>
          </cell>
        </row>
        <row r="201">
          <cell r="E201">
            <v>3000</v>
          </cell>
          <cell r="S201">
            <v>98</v>
          </cell>
          <cell r="T201">
            <v>4</v>
          </cell>
          <cell r="U201" t="str">
            <v>4P</v>
          </cell>
        </row>
        <row r="202">
          <cell r="E202">
            <v>23500</v>
          </cell>
          <cell r="S202">
            <v>228</v>
          </cell>
          <cell r="T202">
            <v>4</v>
          </cell>
          <cell r="U202" t="str">
            <v>4P</v>
          </cell>
        </row>
        <row r="203">
          <cell r="E203">
            <v>4959</v>
          </cell>
        </row>
        <row r="204">
          <cell r="E204">
            <v>3000</v>
          </cell>
          <cell r="S204">
            <v>52</v>
          </cell>
          <cell r="T204">
            <v>2</v>
          </cell>
          <cell r="U204" t="str">
            <v>2P</v>
          </cell>
        </row>
        <row r="205">
          <cell r="E205">
            <v>3000</v>
          </cell>
          <cell r="S205">
            <v>48</v>
          </cell>
          <cell r="T205">
            <v>2</v>
          </cell>
          <cell r="U205" t="str">
            <v>2P</v>
          </cell>
        </row>
        <row r="206">
          <cell r="E206">
            <v>1104</v>
          </cell>
          <cell r="S206">
            <v>52</v>
          </cell>
          <cell r="T206">
            <v>2</v>
          </cell>
          <cell r="U206" t="str">
            <v>2P</v>
          </cell>
        </row>
        <row r="207">
          <cell r="E207">
            <v>1200</v>
          </cell>
          <cell r="S207">
            <v>52</v>
          </cell>
          <cell r="T207">
            <v>2</v>
          </cell>
          <cell r="U207" t="str">
            <v>2P</v>
          </cell>
        </row>
        <row r="208">
          <cell r="E208">
            <v>6982.5</v>
          </cell>
          <cell r="S208">
            <v>52</v>
          </cell>
          <cell r="T208">
            <v>2</v>
          </cell>
          <cell r="U208" t="str">
            <v>2P</v>
          </cell>
        </row>
        <row r="209">
          <cell r="E209">
            <v>5852</v>
          </cell>
          <cell r="S209">
            <v>74</v>
          </cell>
          <cell r="T209">
            <v>3</v>
          </cell>
          <cell r="U209" t="str">
            <v>3P</v>
          </cell>
        </row>
        <row r="210">
          <cell r="E210">
            <v>17388</v>
          </cell>
          <cell r="S210">
            <v>82</v>
          </cell>
          <cell r="T210">
            <v>3</v>
          </cell>
          <cell r="U210" t="str">
            <v>3P</v>
          </cell>
        </row>
        <row r="211">
          <cell r="E211">
            <v>16989</v>
          </cell>
          <cell r="S211">
            <v>97</v>
          </cell>
          <cell r="T211">
            <v>4</v>
          </cell>
          <cell r="U211" t="str">
            <v>4P</v>
          </cell>
        </row>
        <row r="212">
          <cell r="E212">
            <v>18088.8</v>
          </cell>
          <cell r="S212">
            <v>167</v>
          </cell>
          <cell r="T212">
            <v>4</v>
          </cell>
          <cell r="U212" t="str">
            <v>4P</v>
          </cell>
        </row>
        <row r="213">
          <cell r="E213">
            <v>93870</v>
          </cell>
          <cell r="S213">
            <v>52</v>
          </cell>
          <cell r="T213">
            <v>2</v>
          </cell>
          <cell r="U213" t="str">
            <v>2P</v>
          </cell>
        </row>
        <row r="214">
          <cell r="E214">
            <v>16093</v>
          </cell>
          <cell r="S214">
            <v>65</v>
          </cell>
          <cell r="T214">
            <v>3</v>
          </cell>
          <cell r="U214" t="str">
            <v>3P</v>
          </cell>
        </row>
        <row r="215">
          <cell r="E215">
            <v>3900</v>
          </cell>
          <cell r="S215">
            <v>72</v>
          </cell>
          <cell r="T215">
            <v>3</v>
          </cell>
          <cell r="U215" t="str">
            <v>3P</v>
          </cell>
        </row>
        <row r="216">
          <cell r="E216">
            <v>6384</v>
          </cell>
          <cell r="S216">
            <v>72</v>
          </cell>
          <cell r="T216">
            <v>3</v>
          </cell>
          <cell r="U216" t="str">
            <v>3P</v>
          </cell>
        </row>
        <row r="217">
          <cell r="E217">
            <v>3450</v>
          </cell>
          <cell r="S217">
            <v>52</v>
          </cell>
          <cell r="T217">
            <v>2</v>
          </cell>
          <cell r="U217" t="str">
            <v>2P</v>
          </cell>
        </row>
        <row r="218">
          <cell r="E218">
            <v>5796</v>
          </cell>
          <cell r="S218">
            <v>52</v>
          </cell>
          <cell r="T218">
            <v>2</v>
          </cell>
          <cell r="U218" t="str">
            <v>2P</v>
          </cell>
        </row>
        <row r="219">
          <cell r="E219">
            <v>12382.14</v>
          </cell>
          <cell r="S219">
            <v>65</v>
          </cell>
          <cell r="T219">
            <v>3</v>
          </cell>
          <cell r="U219" t="str">
            <v>3P</v>
          </cell>
        </row>
        <row r="220">
          <cell r="E220">
            <v>6821</v>
          </cell>
          <cell r="S220">
            <v>48</v>
          </cell>
          <cell r="T220">
            <v>2</v>
          </cell>
          <cell r="U220" t="str">
            <v>2P</v>
          </cell>
        </row>
        <row r="221">
          <cell r="S221">
            <v>131</v>
          </cell>
          <cell r="T221">
            <v>4</v>
          </cell>
          <cell r="U221" t="str">
            <v>4P</v>
          </cell>
        </row>
        <row r="222">
          <cell r="U222" t="str">
            <v>3P</v>
          </cell>
        </row>
        <row r="223">
          <cell r="U223" t="str">
            <v>2P</v>
          </cell>
        </row>
        <row r="224">
          <cell r="U224" t="str">
            <v>3P</v>
          </cell>
        </row>
        <row r="225">
          <cell r="U225" t="str">
            <v>3P</v>
          </cell>
        </row>
        <row r="226">
          <cell r="U226" t="str">
            <v>3P</v>
          </cell>
        </row>
        <row r="227">
          <cell r="U227" t="str">
            <v>2P</v>
          </cell>
        </row>
        <row r="238">
          <cell r="U238" t="str">
            <v>4P</v>
          </cell>
        </row>
        <row r="239">
          <cell r="U239" t="str">
            <v>2P</v>
          </cell>
        </row>
        <row r="240">
          <cell r="U240" t="str">
            <v>2P</v>
          </cell>
        </row>
        <row r="241">
          <cell r="U241" t="str">
            <v>2P</v>
          </cell>
        </row>
        <row r="242">
          <cell r="U242" t="str">
            <v>2P</v>
          </cell>
        </row>
        <row r="243">
          <cell r="U243" t="str">
            <v>2P</v>
          </cell>
        </row>
        <row r="244">
          <cell r="U244" t="str">
            <v>2P</v>
          </cell>
        </row>
        <row r="245">
          <cell r="U245" t="str">
            <v>3P</v>
          </cell>
        </row>
        <row r="246">
          <cell r="U246" t="str">
            <v>4P</v>
          </cell>
        </row>
        <row r="247">
          <cell r="U247" t="str">
            <v>4P</v>
          </cell>
        </row>
        <row r="248">
          <cell r="U248" t="str">
            <v>2P</v>
          </cell>
        </row>
        <row r="249">
          <cell r="U249" t="str">
            <v>2P</v>
          </cell>
        </row>
        <row r="250">
          <cell r="U250" t="str">
            <v>2P</v>
          </cell>
        </row>
        <row r="251">
          <cell r="U251" t="str">
            <v>2P</v>
          </cell>
        </row>
        <row r="252">
          <cell r="U252" t="str">
            <v>3P</v>
          </cell>
        </row>
        <row r="253">
          <cell r="U253" t="str">
            <v>2P</v>
          </cell>
        </row>
        <row r="254">
          <cell r="U254" t="str">
            <v>2P</v>
          </cell>
        </row>
        <row r="255">
          <cell r="U255" t="str">
            <v>2P</v>
          </cell>
        </row>
        <row r="256">
          <cell r="U256" t="str">
            <v>4P</v>
          </cell>
        </row>
        <row r="257">
          <cell r="U257" t="str">
            <v>2P</v>
          </cell>
        </row>
        <row r="258">
          <cell r="U258" t="str">
            <v>3P</v>
          </cell>
        </row>
        <row r="259">
          <cell r="U259" t="str">
            <v>2P</v>
          </cell>
        </row>
        <row r="260">
          <cell r="U260" t="str">
            <v>2P</v>
          </cell>
        </row>
        <row r="261">
          <cell r="U261" t="str">
            <v>3P</v>
          </cell>
        </row>
        <row r="262">
          <cell r="U262" t="str">
            <v>2P</v>
          </cell>
        </row>
        <row r="263">
          <cell r="U263" t="str">
            <v>2P</v>
          </cell>
        </row>
      </sheetData>
      <sheetData sheetId="5"/>
      <sheetData sheetId="6"/>
      <sheetData sheetId="7"/>
      <sheetData sheetId="8"/>
      <sheetData sheetId="9"/>
      <sheetData sheetId="10"/>
      <sheetData sheetId="11">
        <row r="4">
          <cell r="E4">
            <v>5586</v>
          </cell>
        </row>
      </sheetData>
      <sheetData sheetId="12"/>
      <sheetData sheetId="13"/>
      <sheetData sheetId="14">
        <row r="4">
          <cell r="E4">
            <v>5586</v>
          </cell>
        </row>
      </sheetData>
      <sheetData sheetId="15"/>
      <sheetData sheetId="16"/>
      <sheetData sheetId="1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aprall"/>
      <sheetName val="expmayall"/>
      <sheetName val="DREXPAPR"/>
      <sheetName val="DREXPMAY"/>
      <sheetName val="DREXPJUN"/>
      <sheetName val="DREXPJUL"/>
      <sheetName val="DREXPAUG"/>
      <sheetName val="DREXPSEP"/>
      <sheetName val="DREXPOCT"/>
      <sheetName val="DREXPNOV"/>
      <sheetName val="DREXPDEC"/>
      <sheetName val="DREXPJAN"/>
      <sheetName val="DREXPFEB"/>
      <sheetName val="DREXPM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amp;l_annex1"/>
      <sheetName val="annex_2"/>
      <sheetName val="annextoannex2"/>
      <sheetName val="annex_3"/>
      <sheetName val="annex_4,5,6"/>
    </sheetNames>
    <sheetDataSet>
      <sheetData sheetId="0"/>
      <sheetData sheetId="1"/>
      <sheetData sheetId="2"/>
      <sheetData sheetId="3"/>
      <sheetData sheetId="4"/>
      <sheetData sheetId="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Invoicewise"/>
      <sheetName val="PoC Revenue"/>
      <sheetName val="working For PoC INR"/>
      <sheetName val="PoC_Revenue"/>
      <sheetName val="working_For_PoC_INR"/>
      <sheetName val="????(?????)"/>
    </sheetNames>
    <sheetDataSet>
      <sheetData sheetId="0" refreshError="1"/>
      <sheetData sheetId="1" refreshError="1">
        <row r="3">
          <cell r="L3">
            <v>-0.01</v>
          </cell>
        </row>
        <row r="4">
          <cell r="L4">
            <v>-8.2226407248526812E-3</v>
          </cell>
        </row>
        <row r="5">
          <cell r="L5">
            <v>-0.01</v>
          </cell>
        </row>
        <row r="6">
          <cell r="L6">
            <v>-0.33</v>
          </cell>
        </row>
        <row r="7">
          <cell r="L7">
            <v>-0.09</v>
          </cell>
        </row>
        <row r="8">
          <cell r="L8">
            <v>-1.3145992008503526E-2</v>
          </cell>
        </row>
        <row r="9">
          <cell r="L9">
            <v>-0.27</v>
          </cell>
        </row>
        <row r="10">
          <cell r="L10">
            <v>-3.6997992119722767E-3</v>
          </cell>
        </row>
        <row r="11">
          <cell r="L11">
            <v>-8.1950600851996569E-3</v>
          </cell>
        </row>
        <row r="12">
          <cell r="L12">
            <v>-2.9103830456733704E-11</v>
          </cell>
        </row>
        <row r="13">
          <cell r="L13">
            <v>-0.01</v>
          </cell>
        </row>
        <row r="14">
          <cell r="L14">
            <v>-1.6972532612271607E-3</v>
          </cell>
        </row>
        <row r="15">
          <cell r="L15">
            <v>-1.5751295592053793E-2</v>
          </cell>
        </row>
        <row r="16">
          <cell r="L16">
            <v>-3.409119675779948E-3</v>
          </cell>
        </row>
        <row r="17">
          <cell r="L17">
            <v>-0.01</v>
          </cell>
        </row>
        <row r="18">
          <cell r="L18">
            <v>-0.01</v>
          </cell>
        </row>
        <row r="19">
          <cell r="L19">
            <v>-4.8946003662422299E-3</v>
          </cell>
        </row>
        <row r="20">
          <cell r="L20">
            <v>-0.01</v>
          </cell>
        </row>
        <row r="21">
          <cell r="L21">
            <v>-0.01</v>
          </cell>
        </row>
        <row r="22">
          <cell r="L22">
            <v>-5268589.7000986636</v>
          </cell>
        </row>
        <row r="23">
          <cell r="L23">
            <v>-1.0000000707805157E-2</v>
          </cell>
        </row>
        <row r="24">
          <cell r="L24">
            <v>-9.9999998928979039E-3</v>
          </cell>
        </row>
        <row r="25">
          <cell r="L25">
            <v>-8.0035533756017685E-11</v>
          </cell>
        </row>
        <row r="26">
          <cell r="L26">
            <v>-0.01</v>
          </cell>
        </row>
        <row r="27">
          <cell r="L27">
            <v>-3.0871331691741943E-3</v>
          </cell>
        </row>
        <row r="28">
          <cell r="L28">
            <v>-5.8207660913467407E-11</v>
          </cell>
        </row>
        <row r="29">
          <cell r="L29">
            <v>-12395658.645152457</v>
          </cell>
        </row>
        <row r="30">
          <cell r="L30">
            <v>-0.01</v>
          </cell>
        </row>
        <row r="31">
          <cell r="L31">
            <v>-0.01</v>
          </cell>
        </row>
        <row r="32">
          <cell r="L32">
            <v>-0.01</v>
          </cell>
        </row>
        <row r="33">
          <cell r="L33">
            <v>-4.6566128730773926E-10</v>
          </cell>
        </row>
        <row r="34">
          <cell r="L34">
            <v>-1.0000000242143869E-2</v>
          </cell>
        </row>
        <row r="35">
          <cell r="L35">
            <v>-7.4505805969238281E-9</v>
          </cell>
        </row>
        <row r="36">
          <cell r="L36">
            <v>-1.0000000009313226E-2</v>
          </cell>
        </row>
        <row r="37">
          <cell r="L37">
            <v>-1.196546564460732E-2</v>
          </cell>
        </row>
        <row r="38">
          <cell r="L38">
            <v>-0.01</v>
          </cell>
        </row>
        <row r="39">
          <cell r="L39">
            <v>-0.01</v>
          </cell>
        </row>
        <row r="40">
          <cell r="L40">
            <v>-1.0000000009313226E-2</v>
          </cell>
        </row>
        <row r="41">
          <cell r="L41">
            <v>-1.4551915228366852E-11</v>
          </cell>
        </row>
        <row r="42">
          <cell r="L42">
            <v>-1.9999999996798579E-2</v>
          </cell>
        </row>
        <row r="43">
          <cell r="L43">
            <v>-6.0481397667899728E-11</v>
          </cell>
        </row>
        <row r="44">
          <cell r="L44">
            <v>-639036.76286460552</v>
          </cell>
        </row>
        <row r="45">
          <cell r="L45">
            <v>-36456.539999999921</v>
          </cell>
        </row>
        <row r="46">
          <cell r="L46">
            <v>-0.01</v>
          </cell>
        </row>
        <row r="47">
          <cell r="L47">
            <v>-2322391.9034457849</v>
          </cell>
        </row>
        <row r="48">
          <cell r="L48">
            <v>-2.6155794548685662E-3</v>
          </cell>
        </row>
        <row r="49">
          <cell r="L49">
            <v>-0.01</v>
          </cell>
        </row>
        <row r="50">
          <cell r="L50">
            <v>-0.01</v>
          </cell>
        </row>
        <row r="51">
          <cell r="L51">
            <v>-3116650.1</v>
          </cell>
        </row>
        <row r="52">
          <cell r="L52">
            <v>-3.637978807091713E-12</v>
          </cell>
        </row>
        <row r="53">
          <cell r="L53">
            <v>-9.9999999947613105E-3</v>
          </cell>
        </row>
        <row r="54">
          <cell r="L54">
            <v>-9.3152152658149134E-12</v>
          </cell>
        </row>
        <row r="55">
          <cell r="L55">
            <v>-1.0000000018337118E-2</v>
          </cell>
        </row>
        <row r="56">
          <cell r="L56">
            <v>-1.0000000009313226E-2</v>
          </cell>
        </row>
        <row r="57">
          <cell r="L57">
            <v>-0.01</v>
          </cell>
        </row>
        <row r="58">
          <cell r="L58">
            <v>-1.0000000009313226E-2</v>
          </cell>
        </row>
        <row r="59">
          <cell r="L59">
            <v>-5.1768869161605835E-3</v>
          </cell>
        </row>
        <row r="60">
          <cell r="L60">
            <v>-1094999.9901785715</v>
          </cell>
        </row>
        <row r="61">
          <cell r="L61">
            <v>-127348.59423120355</v>
          </cell>
        </row>
        <row r="62">
          <cell r="L62">
            <v>-0.01</v>
          </cell>
        </row>
        <row r="63">
          <cell r="L63">
            <v>-6.6120264818891883E-10</v>
          </cell>
        </row>
        <row r="64">
          <cell r="L64">
            <v>-2.0000002346932888E-2</v>
          </cell>
        </row>
        <row r="65">
          <cell r="L65">
            <v>-2.3283064365386963E-10</v>
          </cell>
        </row>
        <row r="66">
          <cell r="L66">
            <v>-9.9999999511055648E-3</v>
          </cell>
        </row>
        <row r="67">
          <cell r="L67">
            <v>-0.01</v>
          </cell>
        </row>
        <row r="68">
          <cell r="L68">
            <v>-5.8207660913467407E-11</v>
          </cell>
        </row>
        <row r="69">
          <cell r="L69">
            <v>-0.28999999999999998</v>
          </cell>
        </row>
        <row r="70">
          <cell r="L70">
            <v>-7.2759576141834259E-11</v>
          </cell>
        </row>
        <row r="71">
          <cell r="L71">
            <v>-1.1641532182693481E-10</v>
          </cell>
        </row>
        <row r="72">
          <cell r="L72">
            <v>-1.6471479902975261E-3</v>
          </cell>
        </row>
        <row r="73">
          <cell r="L73">
            <v>-0.01</v>
          </cell>
        </row>
        <row r="74">
          <cell r="L74">
            <v>-0.01</v>
          </cell>
        </row>
        <row r="75">
          <cell r="L75">
            <v>-9.9999997582926881E-3</v>
          </cell>
        </row>
        <row r="76">
          <cell r="L76">
            <v>-9.9999999874853529E-3</v>
          </cell>
        </row>
        <row r="77">
          <cell r="L77">
            <v>-0.01</v>
          </cell>
        </row>
        <row r="78">
          <cell r="L78">
            <v>-62400.49058827995</v>
          </cell>
        </row>
        <row r="79">
          <cell r="L79">
            <v>-0.02</v>
          </cell>
        </row>
        <row r="80">
          <cell r="L80">
            <v>-1.255102688446641E-10</v>
          </cell>
        </row>
        <row r="81">
          <cell r="L81">
            <v>-0.01</v>
          </cell>
        </row>
        <row r="82">
          <cell r="L82">
            <v>-1.7365142935886979E-2</v>
          </cell>
        </row>
        <row r="83">
          <cell r="L83">
            <v>-124999.98670956865</v>
          </cell>
        </row>
        <row r="84">
          <cell r="L84">
            <v>-4.0745358476090843E-12</v>
          </cell>
        </row>
        <row r="85">
          <cell r="L85">
            <v>-0.01</v>
          </cell>
        </row>
        <row r="86">
          <cell r="L86">
            <v>-0.01</v>
          </cell>
        </row>
        <row r="87">
          <cell r="L87">
            <v>-1.0477378964424133E-9</v>
          </cell>
        </row>
        <row r="88">
          <cell r="L88">
            <v>-0.01</v>
          </cell>
        </row>
        <row r="89">
          <cell r="L89">
            <v>-0.01</v>
          </cell>
        </row>
        <row r="90">
          <cell r="L90">
            <v>-4.0745362639427185E-10</v>
          </cell>
        </row>
        <row r="91">
          <cell r="L91">
            <v>-0.02</v>
          </cell>
        </row>
        <row r="92">
          <cell r="L92">
            <v>-1.4551915228366852E-11</v>
          </cell>
        </row>
        <row r="93">
          <cell r="L93">
            <v>-0.01</v>
          </cell>
        </row>
        <row r="94">
          <cell r="L94">
            <v>-1.4551915228366852E-11</v>
          </cell>
        </row>
        <row r="95">
          <cell r="L95">
            <v>-2.9103830456733704E-11</v>
          </cell>
        </row>
        <row r="96">
          <cell r="L96">
            <v>-0.02</v>
          </cell>
        </row>
        <row r="97">
          <cell r="L97">
            <v>-4.4293856772128493E-3</v>
          </cell>
        </row>
        <row r="98">
          <cell r="L98">
            <v>-0.01</v>
          </cell>
        </row>
        <row r="99">
          <cell r="L99">
            <v>-9.9999999802093953E-3</v>
          </cell>
        </row>
        <row r="100">
          <cell r="L100">
            <v>-0.02</v>
          </cell>
        </row>
        <row r="101">
          <cell r="L101">
            <v>-372489.27078742534</v>
          </cell>
        </row>
        <row r="102">
          <cell r="L102">
            <v>-62499.997682640736</v>
          </cell>
        </row>
        <row r="103">
          <cell r="L103">
            <v>-11323000.046116509</v>
          </cell>
        </row>
        <row r="104">
          <cell r="L104">
            <v>-3.8635687669739127E-3</v>
          </cell>
        </row>
        <row r="105">
          <cell r="L105">
            <v>-5.8207660913467407E-11</v>
          </cell>
        </row>
        <row r="106">
          <cell r="L106">
            <v>-1.6007106751203537E-10</v>
          </cell>
        </row>
        <row r="107">
          <cell r="L107">
            <v>-2.9103830456733704E-11</v>
          </cell>
        </row>
        <row r="108">
          <cell r="L108">
            <v>-200071.09497975977</v>
          </cell>
        </row>
        <row r="109">
          <cell r="L109">
            <v>-0.01</v>
          </cell>
        </row>
        <row r="110">
          <cell r="L110">
            <v>-3935346.5081080329</v>
          </cell>
        </row>
        <row r="111">
          <cell r="L111">
            <v>-0.01</v>
          </cell>
        </row>
        <row r="112">
          <cell r="L112">
            <v>-2.9103830456733704E-11</v>
          </cell>
        </row>
        <row r="113">
          <cell r="L113">
            <v>-0.01</v>
          </cell>
        </row>
        <row r="114">
          <cell r="L114">
            <v>-1.0000000009313226E-2</v>
          </cell>
        </row>
        <row r="115">
          <cell r="L115">
            <v>-0.01</v>
          </cell>
        </row>
        <row r="116">
          <cell r="L116">
            <v>-0.01</v>
          </cell>
        </row>
        <row r="117">
          <cell r="L117">
            <v>-1.0004441719502211E-11</v>
          </cell>
        </row>
        <row r="118">
          <cell r="L118">
            <v>-0.01</v>
          </cell>
        </row>
        <row r="119">
          <cell r="L119">
            <v>-1.8189894035458565E-12</v>
          </cell>
        </row>
        <row r="120">
          <cell r="L120">
            <v>-5.6843418860808015E-13</v>
          </cell>
        </row>
        <row r="121">
          <cell r="L121">
            <v>-0.01</v>
          </cell>
        </row>
        <row r="122">
          <cell r="L122">
            <v>-4.3655704051737132E-13</v>
          </cell>
        </row>
        <row r="123">
          <cell r="L123">
            <v>-375602.61851012032</v>
          </cell>
        </row>
        <row r="124">
          <cell r="L124">
            <v>-4.7403419612237485E-3</v>
          </cell>
        </row>
        <row r="125">
          <cell r="L125">
            <v>-128830.67193529988</v>
          </cell>
        </row>
        <row r="126">
          <cell r="L126">
            <v>-32886.910000000003</v>
          </cell>
        </row>
        <row r="127">
          <cell r="L127">
            <v>-1.4551915228366852E-11</v>
          </cell>
        </row>
        <row r="128">
          <cell r="L128">
            <v>-0.01</v>
          </cell>
        </row>
        <row r="129">
          <cell r="L129">
            <v>-1.0548215359449387E-3</v>
          </cell>
        </row>
        <row r="130">
          <cell r="L130">
            <v>-1.0000000009313226E-2</v>
          </cell>
        </row>
        <row r="131">
          <cell r="L131">
            <v>-2790002.4873415381</v>
          </cell>
        </row>
        <row r="132">
          <cell r="L132">
            <v>-175000</v>
          </cell>
        </row>
        <row r="133">
          <cell r="L133">
            <v>-9.9999999438296072E-3</v>
          </cell>
        </row>
        <row r="134">
          <cell r="L134">
            <v>-1.0000000009313226E-2</v>
          </cell>
        </row>
        <row r="135">
          <cell r="L135">
            <v>-0.01</v>
          </cell>
        </row>
        <row r="136">
          <cell r="L136">
            <v>-4.6344411675818264E-3</v>
          </cell>
        </row>
        <row r="137">
          <cell r="L137">
            <v>-1.0000000000218279E-2</v>
          </cell>
        </row>
        <row r="138">
          <cell r="L138">
            <v>-3320.4648978713085</v>
          </cell>
        </row>
        <row r="139">
          <cell r="L139">
            <v>-32039.834392247663</v>
          </cell>
        </row>
        <row r="140">
          <cell r="L140">
            <v>-4.5518935658037663E-3</v>
          </cell>
        </row>
        <row r="141">
          <cell r="L141">
            <v>-0.01</v>
          </cell>
        </row>
        <row r="142">
          <cell r="L142">
            <v>-1.4551915228366852E-11</v>
          </cell>
        </row>
        <row r="143">
          <cell r="L143">
            <v>-0.01</v>
          </cell>
        </row>
        <row r="144">
          <cell r="L144">
            <v>-1.0000000002037268E-2</v>
          </cell>
        </row>
        <row r="145">
          <cell r="L145">
            <v>-3.4924596548080444E-10</v>
          </cell>
        </row>
        <row r="146">
          <cell r="L146">
            <v>-2.4124973569996655E-3</v>
          </cell>
        </row>
        <row r="147">
          <cell r="L147">
            <v>-0.01</v>
          </cell>
        </row>
        <row r="148">
          <cell r="L148">
            <v>-0.01</v>
          </cell>
        </row>
        <row r="149">
          <cell r="L149">
            <v>-9.9999999947613105E-3</v>
          </cell>
        </row>
        <row r="150">
          <cell r="L150">
            <v>-0.02</v>
          </cell>
        </row>
        <row r="151">
          <cell r="L151">
            <v>-0.01</v>
          </cell>
        </row>
        <row r="152">
          <cell r="L152">
            <v>-3.637978807091713E-12</v>
          </cell>
        </row>
        <row r="153">
          <cell r="L153">
            <v>-1.0000000009313226E-2</v>
          </cell>
        </row>
        <row r="154">
          <cell r="L154">
            <v>-1.0000000002037268E-2</v>
          </cell>
        </row>
        <row r="155">
          <cell r="L155">
            <v>0</v>
          </cell>
        </row>
        <row r="156">
          <cell r="L156">
            <v>-6.8362802267074585E-5</v>
          </cell>
        </row>
        <row r="157">
          <cell r="L157">
            <v>-22464.0390422286</v>
          </cell>
        </row>
        <row r="158">
          <cell r="L158">
            <v>-0.01</v>
          </cell>
        </row>
        <row r="159">
          <cell r="L159">
            <v>-1.4551915228366852E-11</v>
          </cell>
        </row>
        <row r="160">
          <cell r="L160">
            <v>-109100</v>
          </cell>
        </row>
        <row r="161">
          <cell r="L161">
            <v>-1.0000000009313226E-2</v>
          </cell>
        </row>
        <row r="162">
          <cell r="L162">
            <v>-17316</v>
          </cell>
        </row>
        <row r="163">
          <cell r="L163">
            <v>-0.01</v>
          </cell>
        </row>
        <row r="164">
          <cell r="L164">
            <v>-1.9287703791633248E-2</v>
          </cell>
        </row>
        <row r="165">
          <cell r="L165">
            <v>-18794.998605479021</v>
          </cell>
        </row>
        <row r="166">
          <cell r="L166">
            <v>-1.0000000125728548E-2</v>
          </cell>
        </row>
        <row r="167">
          <cell r="L167">
            <v>-0.01</v>
          </cell>
        </row>
        <row r="168">
          <cell r="L168">
            <v>-0.01</v>
          </cell>
        </row>
        <row r="169">
          <cell r="L169">
            <v>-0.01</v>
          </cell>
        </row>
        <row r="170">
          <cell r="L170">
            <v>-0.01</v>
          </cell>
        </row>
        <row r="171">
          <cell r="L171">
            <v>-1599612.7987983935</v>
          </cell>
        </row>
        <row r="172">
          <cell r="L172">
            <v>-1.2080008404154796E-2</v>
          </cell>
        </row>
        <row r="173">
          <cell r="L173">
            <v>-357250.01</v>
          </cell>
        </row>
        <row r="174">
          <cell r="L174">
            <v>-7.2759576141834259E-12</v>
          </cell>
        </row>
        <row r="175">
          <cell r="L175">
            <v>-9.9999999947613105E-3</v>
          </cell>
        </row>
        <row r="176">
          <cell r="L176">
            <v>-29216.612541059731</v>
          </cell>
        </row>
        <row r="177">
          <cell r="L177">
            <v>-1.0000000009313226E-2</v>
          </cell>
        </row>
        <row r="178">
          <cell r="L178">
            <v>-3.637978807091713E-12</v>
          </cell>
        </row>
        <row r="179">
          <cell r="L179">
            <v>-30000.012298391837</v>
          </cell>
        </row>
        <row r="180">
          <cell r="L180">
            <v>-1.0000000002037268E-2</v>
          </cell>
        </row>
        <row r="181">
          <cell r="L181">
            <v>-1.0000000000218279E-2</v>
          </cell>
        </row>
        <row r="182">
          <cell r="L182">
            <v>-1.9475795328617096E-2</v>
          </cell>
        </row>
        <row r="183">
          <cell r="L183">
            <v>-1774975.8611314292</v>
          </cell>
        </row>
        <row r="184">
          <cell r="L184">
            <v>-9.1014384815935045E-4</v>
          </cell>
        </row>
        <row r="185">
          <cell r="L185">
            <v>-255126.87748442311</v>
          </cell>
        </row>
        <row r="186">
          <cell r="L186">
            <v>-7322.2765294481651</v>
          </cell>
        </row>
        <row r="187">
          <cell r="L187">
            <v>-1.1641532182693481E-10</v>
          </cell>
        </row>
        <row r="188">
          <cell r="L188">
            <v>-9.9999999947613105E-3</v>
          </cell>
        </row>
        <row r="189">
          <cell r="L189">
            <v>-8992.4783989756252</v>
          </cell>
        </row>
        <row r="190">
          <cell r="L190">
            <v>-9.9999999947613105E-3</v>
          </cell>
        </row>
        <row r="191">
          <cell r="L191">
            <v>-1594384.1314543053</v>
          </cell>
        </row>
        <row r="192">
          <cell r="L192">
            <v>-1.7965072765946388E-3</v>
          </cell>
        </row>
        <row r="193">
          <cell r="L193">
            <v>-1.0000000002037268E-2</v>
          </cell>
        </row>
        <row r="194">
          <cell r="L194">
            <v>-2798853.6095316568</v>
          </cell>
        </row>
        <row r="195">
          <cell r="L195">
            <v>-7.2759576141834259E-12</v>
          </cell>
        </row>
        <row r="196">
          <cell r="L196">
            <v>-1.0000000002037268E-2</v>
          </cell>
        </row>
        <row r="197">
          <cell r="L197">
            <v>-1.9999999989522621E-2</v>
          </cell>
        </row>
        <row r="198">
          <cell r="L198">
            <v>-0.14004983007907867</v>
          </cell>
        </row>
        <row r="199">
          <cell r="L199">
            <v>0</v>
          </cell>
        </row>
        <row r="200">
          <cell r="L200">
            <v>-15662.5</v>
          </cell>
        </row>
        <row r="201">
          <cell r="L201">
            <v>-389596.8688779301</v>
          </cell>
        </row>
        <row r="202">
          <cell r="L202">
            <v>-9.9999999947613105E-3</v>
          </cell>
        </row>
        <row r="203">
          <cell r="L203">
            <v>-45400</v>
          </cell>
        </row>
        <row r="204">
          <cell r="L204">
            <v>-29771.279999999999</v>
          </cell>
        </row>
        <row r="205">
          <cell r="L205">
            <v>-4200</v>
          </cell>
        </row>
        <row r="206">
          <cell r="L206">
            <v>-1.0000000009313226E-2</v>
          </cell>
        </row>
        <row r="207">
          <cell r="L207">
            <v>-1.0000000009313226E-2</v>
          </cell>
        </row>
        <row r="208">
          <cell r="L208">
            <v>-1.0000000002037268E-2</v>
          </cell>
        </row>
        <row r="209">
          <cell r="L209">
            <v>-1.4468966401182115E-2</v>
          </cell>
        </row>
        <row r="210">
          <cell r="L210">
            <v>0</v>
          </cell>
        </row>
        <row r="211">
          <cell r="L211">
            <v>-3.637978807091713E-12</v>
          </cell>
        </row>
        <row r="212">
          <cell r="L212">
            <v>-1.4551915228366852E-11</v>
          </cell>
        </row>
        <row r="213">
          <cell r="L213">
            <v>-505268.61867764709</v>
          </cell>
        </row>
        <row r="214">
          <cell r="L214">
            <v>-9.9999999983992893E-3</v>
          </cell>
        </row>
        <row r="215">
          <cell r="L215">
            <v>-1.2762261645548278E-2</v>
          </cell>
        </row>
        <row r="216">
          <cell r="L216">
            <v>-4.3186303228139877E-3</v>
          </cell>
        </row>
        <row r="217">
          <cell r="L217">
            <v>-3.063470998313278E-3</v>
          </cell>
        </row>
        <row r="218">
          <cell r="L218">
            <v>-1979.7296993552591</v>
          </cell>
        </row>
        <row r="219">
          <cell r="L219">
            <v>-8.5583782929461449E-3</v>
          </cell>
        </row>
        <row r="220">
          <cell r="L220">
            <v>-2.7614307182375342E-3</v>
          </cell>
        </row>
        <row r="221">
          <cell r="L221">
            <v>-5685.0510677723214</v>
          </cell>
        </row>
        <row r="222">
          <cell r="L222">
            <v>-4625050.3828156628</v>
          </cell>
        </row>
        <row r="223">
          <cell r="L223">
            <v>-17814.624483095482</v>
          </cell>
        </row>
        <row r="224">
          <cell r="L224">
            <v>-59043.65428258889</v>
          </cell>
        </row>
        <row r="225">
          <cell r="L225">
            <v>-151565.79290022151</v>
          </cell>
        </row>
        <row r="226">
          <cell r="L226">
            <v>-4540.9659811404999</v>
          </cell>
        </row>
        <row r="227">
          <cell r="L227">
            <v>-1.0000000002037268E-2</v>
          </cell>
        </row>
        <row r="228">
          <cell r="L228">
            <v>-954797.83906663489</v>
          </cell>
        </row>
        <row r="229">
          <cell r="L229">
            <v>-1.0000000009313226E-2</v>
          </cell>
        </row>
        <row r="230">
          <cell r="L230">
            <v>-3097829.9225341016</v>
          </cell>
        </row>
        <row r="231">
          <cell r="L231">
            <v>-70317.100000000006</v>
          </cell>
        </row>
        <row r="232">
          <cell r="L232">
            <v>-183657.46323792846</v>
          </cell>
        </row>
        <row r="233">
          <cell r="L233">
            <v>-293.54892102215672</v>
          </cell>
        </row>
        <row r="234">
          <cell r="L234">
            <v>-9.9999999947613105E-3</v>
          </cell>
        </row>
        <row r="235">
          <cell r="L235">
            <v>-1064.9245473588526</v>
          </cell>
        </row>
        <row r="236">
          <cell r="L236">
            <v>-1.0000000002037268E-2</v>
          </cell>
        </row>
        <row r="237">
          <cell r="L237">
            <v>-1.4262193290051073E-3</v>
          </cell>
        </row>
        <row r="238">
          <cell r="L238">
            <v>-2.3959190584719181E-3</v>
          </cell>
        </row>
        <row r="239">
          <cell r="L239">
            <v>-1.0000000002037268E-2</v>
          </cell>
        </row>
        <row r="240">
          <cell r="L240">
            <v>-55060.16314455471</v>
          </cell>
        </row>
        <row r="241">
          <cell r="L241">
            <v>-310000.00370568037</v>
          </cell>
        </row>
        <row r="242">
          <cell r="L242">
            <v>-12308.230111408047</v>
          </cell>
        </row>
        <row r="243">
          <cell r="L243">
            <v>-448377.68508290104</v>
          </cell>
        </row>
        <row r="244">
          <cell r="L244">
            <v>-1.7587198526598513E-3</v>
          </cell>
        </row>
        <row r="245">
          <cell r="L245">
            <v>-807223.94226262346</v>
          </cell>
        </row>
        <row r="246">
          <cell r="L246">
            <v>-10109.99</v>
          </cell>
        </row>
        <row r="247">
          <cell r="L247">
            <v>-5.2965681097703055E-3</v>
          </cell>
        </row>
        <row r="248">
          <cell r="L248">
            <v>-1.835548049712088E-3</v>
          </cell>
        </row>
        <row r="249">
          <cell r="L249">
            <v>-1.3605355925392359E-3</v>
          </cell>
        </row>
        <row r="250">
          <cell r="L250">
            <v>-49619.325970177422</v>
          </cell>
        </row>
        <row r="251">
          <cell r="L251">
            <v>-74361.976580562885</v>
          </cell>
        </row>
        <row r="252">
          <cell r="L252">
            <v>-8.4026344120502472E-4</v>
          </cell>
        </row>
        <row r="253">
          <cell r="L253">
            <v>-4.8791102599352598E-3</v>
          </cell>
        </row>
        <row r="254">
          <cell r="L254">
            <v>-146575.27073314169</v>
          </cell>
        </row>
        <row r="255">
          <cell r="L255">
            <v>-1833711.6965031261</v>
          </cell>
        </row>
        <row r="256">
          <cell r="L256">
            <v>-750000</v>
          </cell>
        </row>
        <row r="257">
          <cell r="L257">
            <v>-102205.83875775116</v>
          </cell>
        </row>
        <row r="258">
          <cell r="L258">
            <v>-1.0000000009313226E-2</v>
          </cell>
        </row>
        <row r="259">
          <cell r="L259">
            <v>-1.9836715204291977E-2</v>
          </cell>
        </row>
        <row r="260">
          <cell r="L260">
            <v>-1.7853451718110591E-3</v>
          </cell>
        </row>
        <row r="261">
          <cell r="L261">
            <v>-3.6518736305879429E-3</v>
          </cell>
        </row>
        <row r="262">
          <cell r="L262">
            <v>-19243.716236169654</v>
          </cell>
        </row>
        <row r="263">
          <cell r="L263">
            <v>-1.011307118460536E-2</v>
          </cell>
        </row>
        <row r="264">
          <cell r="L264">
            <v>-9.9999999947613105E-3</v>
          </cell>
        </row>
        <row r="265">
          <cell r="L265">
            <v>-3.6579061925294809E-3</v>
          </cell>
        </row>
        <row r="266">
          <cell r="L266">
            <v>-9.9999999947613105E-3</v>
          </cell>
        </row>
        <row r="267">
          <cell r="L267">
            <v>-22479.716993982671</v>
          </cell>
        </row>
        <row r="268">
          <cell r="L268">
            <v>-3758.4035162761793</v>
          </cell>
        </row>
        <row r="269">
          <cell r="L269">
            <v>-1.0000000000218279E-2</v>
          </cell>
        </row>
        <row r="270">
          <cell r="L270">
            <v>-2146547.2374079386</v>
          </cell>
        </row>
        <row r="271">
          <cell r="L271">
            <v>-3411595.7975162584</v>
          </cell>
        </row>
        <row r="272">
          <cell r="L272">
            <v>-959999.99978960771</v>
          </cell>
        </row>
        <row r="273">
          <cell r="L273">
            <v>-1.0728361114161089E-2</v>
          </cell>
        </row>
        <row r="274">
          <cell r="L274">
            <v>-73152.811250920728</v>
          </cell>
        </row>
        <row r="275">
          <cell r="L275">
            <v>-284636.73810212046</v>
          </cell>
        </row>
        <row r="276">
          <cell r="L276">
            <v>-9.9999999947613105E-3</v>
          </cell>
        </row>
        <row r="277">
          <cell r="L277">
            <v>-1.0000000002037268E-2</v>
          </cell>
        </row>
        <row r="278">
          <cell r="L278">
            <v>-3.7227670109132305E-3</v>
          </cell>
        </row>
        <row r="279">
          <cell r="L279">
            <v>-14718.637177312485</v>
          </cell>
        </row>
        <row r="280">
          <cell r="L280">
            <v>-1.4717250305693597E-3</v>
          </cell>
        </row>
        <row r="281">
          <cell r="L281">
            <v>-30000</v>
          </cell>
        </row>
        <row r="282">
          <cell r="L282">
            <v>-4.0296927909366786E-4</v>
          </cell>
        </row>
        <row r="283">
          <cell r="L283">
            <v>-1656171.7933124416</v>
          </cell>
        </row>
        <row r="284">
          <cell r="L284">
            <v>-168505.16710229736</v>
          </cell>
        </row>
        <row r="285">
          <cell r="L285">
            <v>-7.2759576141834259E-12</v>
          </cell>
        </row>
        <row r="286">
          <cell r="L286">
            <v>-117343.00745718682</v>
          </cell>
        </row>
        <row r="287">
          <cell r="L287">
            <v>-22535.06</v>
          </cell>
        </row>
        <row r="288">
          <cell r="L288">
            <v>-44663.967397492146</v>
          </cell>
        </row>
        <row r="289">
          <cell r="L289">
            <v>-39074.99</v>
          </cell>
        </row>
        <row r="290">
          <cell r="L290">
            <v>-1.6233802307397127E-3</v>
          </cell>
        </row>
        <row r="291">
          <cell r="L291">
            <v>-3.1415659177582711E-3</v>
          </cell>
        </row>
        <row r="292">
          <cell r="L292">
            <v>-900000.00256787427</v>
          </cell>
        </row>
        <row r="293">
          <cell r="L293">
            <v>-20511.254498015303</v>
          </cell>
        </row>
        <row r="294">
          <cell r="L294">
            <v>-1.8386123119853437E-3</v>
          </cell>
        </row>
        <row r="295">
          <cell r="L295">
            <v>-1554102.4660766814</v>
          </cell>
        </row>
        <row r="296">
          <cell r="L296">
            <v>-3177.8634515368176</v>
          </cell>
        </row>
        <row r="297">
          <cell r="L297">
            <v>-54879.781697584753</v>
          </cell>
        </row>
        <row r="298">
          <cell r="L298">
            <v>-14264.653986597201</v>
          </cell>
        </row>
        <row r="299">
          <cell r="L299">
            <v>-78231.105642130191</v>
          </cell>
        </row>
        <row r="300">
          <cell r="L300">
            <v>-4.9340000332449563E-3</v>
          </cell>
        </row>
        <row r="301">
          <cell r="L301">
            <v>-44817.620000000112</v>
          </cell>
        </row>
        <row r="302">
          <cell r="L302">
            <v>-4.7074656176846474E-3</v>
          </cell>
        </row>
        <row r="303">
          <cell r="L303">
            <v>-4.2900052576442249E-3</v>
          </cell>
        </row>
        <row r="304">
          <cell r="L304">
            <v>-13755.441440088605</v>
          </cell>
        </row>
        <row r="305">
          <cell r="L305">
            <v>-1993486.7926918622</v>
          </cell>
        </row>
        <row r="306">
          <cell r="L306">
            <v>-103709.36039422028</v>
          </cell>
        </row>
        <row r="307">
          <cell r="L307">
            <v>-3.4077607124345377E-3</v>
          </cell>
        </row>
        <row r="308">
          <cell r="L308">
            <v>-59773.333383301564</v>
          </cell>
        </row>
        <row r="309">
          <cell r="L309">
            <v>-3080.003498757178</v>
          </cell>
        </row>
        <row r="310">
          <cell r="L310">
            <v>-4.3674393091350794E-3</v>
          </cell>
        </row>
        <row r="311">
          <cell r="L311">
            <v>-4.2037169332616031E-3</v>
          </cell>
        </row>
        <row r="312">
          <cell r="L312">
            <v>-732097.44039743068</v>
          </cell>
        </row>
        <row r="313">
          <cell r="L313">
            <v>-53660.006374074539</v>
          </cell>
        </row>
        <row r="314">
          <cell r="L314">
            <v>-26831.7</v>
          </cell>
        </row>
        <row r="315">
          <cell r="L315">
            <v>-5.4894749500817852E-3</v>
          </cell>
        </row>
        <row r="316">
          <cell r="L316">
            <v>-2.6003642378782388E-3</v>
          </cell>
        </row>
        <row r="317">
          <cell r="L317">
            <v>-78583.859262480662</v>
          </cell>
        </row>
        <row r="318">
          <cell r="L318">
            <v>-32972.47</v>
          </cell>
        </row>
        <row r="319">
          <cell r="L319">
            <v>-4046.6058571905305</v>
          </cell>
        </row>
        <row r="320">
          <cell r="L320">
            <v>-2.5677221128717065E-4</v>
          </cell>
        </row>
        <row r="321">
          <cell r="L321">
            <v>-73613.350000000006</v>
          </cell>
        </row>
        <row r="322">
          <cell r="L322">
            <v>-8898.0715063977113</v>
          </cell>
        </row>
        <row r="323">
          <cell r="L323">
            <v>-55002.400000000001</v>
          </cell>
        </row>
        <row r="324">
          <cell r="L324">
            <v>-1.2874971303972416E-2</v>
          </cell>
        </row>
        <row r="325">
          <cell r="L325">
            <v>-8.5429097089217976E-4</v>
          </cell>
        </row>
        <row r="326">
          <cell r="L326">
            <v>-380695</v>
          </cell>
        </row>
        <row r="327">
          <cell r="L327">
            <v>-1200000</v>
          </cell>
        </row>
        <row r="328">
          <cell r="L328">
            <v>-58502.6</v>
          </cell>
        </row>
        <row r="329">
          <cell r="L329">
            <v>-1.2324373063165694E-2</v>
          </cell>
        </row>
        <row r="330">
          <cell r="L330">
            <v>-41113.300000000003</v>
          </cell>
        </row>
        <row r="331">
          <cell r="L331">
            <v>-7919.9998031119467</v>
          </cell>
        </row>
        <row r="332">
          <cell r="L332">
            <v>-6349.3007314731149</v>
          </cell>
        </row>
        <row r="333">
          <cell r="L333">
            <v>-3455.22</v>
          </cell>
        </row>
        <row r="334">
          <cell r="L334">
            <v>-4095.55</v>
          </cell>
        </row>
        <row r="335">
          <cell r="L335">
            <v>-39428.730413372257</v>
          </cell>
        </row>
        <row r="336">
          <cell r="L336">
            <v>-4100.0010128048834</v>
          </cell>
        </row>
        <row r="337">
          <cell r="L337">
            <v>-17520.811479545504</v>
          </cell>
        </row>
        <row r="338">
          <cell r="L338">
            <v>-3152240.5429525338</v>
          </cell>
        </row>
        <row r="339">
          <cell r="L339">
            <v>-821644.55</v>
          </cell>
        </row>
        <row r="340">
          <cell r="L340">
            <v>-4349.09</v>
          </cell>
        </row>
        <row r="341">
          <cell r="L341">
            <v>-2253.4008264433069</v>
          </cell>
        </row>
        <row r="342">
          <cell r="L342">
            <v>-5618.456118583541</v>
          </cell>
        </row>
        <row r="343">
          <cell r="L343">
            <v>-11791.13</v>
          </cell>
        </row>
        <row r="344">
          <cell r="L344">
            <v>-39310.089999999997</v>
          </cell>
        </row>
        <row r="345">
          <cell r="L345">
            <v>-24177.25</v>
          </cell>
        </row>
        <row r="346">
          <cell r="L346">
            <v>-5370</v>
          </cell>
        </row>
        <row r="347">
          <cell r="L347">
            <v>-290146.71999999997</v>
          </cell>
        </row>
        <row r="348">
          <cell r="L348">
            <v>-34863.56</v>
          </cell>
        </row>
        <row r="349">
          <cell r="L349">
            <v>-10236.11</v>
          </cell>
        </row>
        <row r="350">
          <cell r="L350">
            <v>-30824.84</v>
          </cell>
        </row>
        <row r="351">
          <cell r="L351">
            <v>-4009.6</v>
          </cell>
        </row>
        <row r="352">
          <cell r="L352">
            <v>-8442.6299999999992</v>
          </cell>
        </row>
        <row r="353">
          <cell r="L353">
            <v>-9819.26</v>
          </cell>
        </row>
        <row r="354">
          <cell r="L354">
            <v>-816383.1</v>
          </cell>
        </row>
        <row r="355">
          <cell r="L355">
            <v>-837801.38</v>
          </cell>
        </row>
        <row r="356">
          <cell r="L356">
            <v>-429656.7</v>
          </cell>
        </row>
        <row r="357">
          <cell r="L357">
            <v>-6543.66</v>
          </cell>
        </row>
        <row r="358">
          <cell r="L358">
            <v>-18458.330000000002</v>
          </cell>
        </row>
        <row r="359">
          <cell r="L359">
            <v>-19572.650000000001</v>
          </cell>
        </row>
        <row r="360">
          <cell r="L360">
            <v>-12361.59</v>
          </cell>
        </row>
        <row r="361">
          <cell r="L361">
            <v>-4355.4699999999939</v>
          </cell>
        </row>
        <row r="362">
          <cell r="L362">
            <v>-777778</v>
          </cell>
        </row>
        <row r="363">
          <cell r="L363">
            <v>-1342.39</v>
          </cell>
        </row>
        <row r="364">
          <cell r="L364">
            <v>-24855.23</v>
          </cell>
        </row>
        <row r="365">
          <cell r="L365">
            <v>-13321.8</v>
          </cell>
        </row>
        <row r="366">
          <cell r="L366">
            <v>-98038.27</v>
          </cell>
        </row>
        <row r="367">
          <cell r="L367">
            <v>-6886.6</v>
          </cell>
        </row>
        <row r="368">
          <cell r="L368">
            <v>-56248.03</v>
          </cell>
        </row>
        <row r="369">
          <cell r="L369">
            <v>-9000</v>
          </cell>
        </row>
        <row r="370">
          <cell r="L370">
            <v>-49186.83</v>
          </cell>
        </row>
        <row r="371">
          <cell r="L371">
            <v>-300000</v>
          </cell>
        </row>
        <row r="372">
          <cell r="L372">
            <v>-197562.35</v>
          </cell>
        </row>
        <row r="373">
          <cell r="L373">
            <v>-200000</v>
          </cell>
        </row>
        <row r="374">
          <cell r="L374">
            <v>-352.34</v>
          </cell>
        </row>
        <row r="375">
          <cell r="L375">
            <v>-691186.44</v>
          </cell>
        </row>
        <row r="376">
          <cell r="L376">
            <v>-12028.8</v>
          </cell>
        </row>
        <row r="377">
          <cell r="L377">
            <v>-28067.200000000001</v>
          </cell>
        </row>
        <row r="378">
          <cell r="L378">
            <v>-59211.16</v>
          </cell>
        </row>
        <row r="379">
          <cell r="L379">
            <v>-29500</v>
          </cell>
        </row>
        <row r="380">
          <cell r="L380">
            <v>-147961.87</v>
          </cell>
        </row>
        <row r="381">
          <cell r="L381">
            <v>-89459.199999999997</v>
          </cell>
        </row>
        <row r="382">
          <cell r="L382">
            <v>-95202.240000000005</v>
          </cell>
        </row>
        <row r="383">
          <cell r="L383">
            <v>-56135.02</v>
          </cell>
        </row>
        <row r="384">
          <cell r="L384">
            <v>-14535.52</v>
          </cell>
        </row>
        <row r="385">
          <cell r="L385">
            <v>0</v>
          </cell>
        </row>
        <row r="386">
          <cell r="L386">
            <v>-11234.75</v>
          </cell>
        </row>
        <row r="387">
          <cell r="L387">
            <v>-49846.54</v>
          </cell>
        </row>
        <row r="388">
          <cell r="L388">
            <v>-233557.09</v>
          </cell>
        </row>
        <row r="389">
          <cell r="L389">
            <v>-8767.42</v>
          </cell>
        </row>
        <row r="390">
          <cell r="L390">
            <v>-19357.68</v>
          </cell>
        </row>
        <row r="391">
          <cell r="L391">
            <v>-805.5</v>
          </cell>
        </row>
        <row r="392">
          <cell r="L392">
            <v>-3209.62</v>
          </cell>
        </row>
        <row r="393">
          <cell r="L393">
            <v>-9935955.25</v>
          </cell>
        </row>
        <row r="394">
          <cell r="L394">
            <v>-31902.36</v>
          </cell>
        </row>
        <row r="395">
          <cell r="L395">
            <v>-1525.2</v>
          </cell>
        </row>
        <row r="396">
          <cell r="L396">
            <v>-4557.49</v>
          </cell>
        </row>
        <row r="397">
          <cell r="L397">
            <v>-9346.43</v>
          </cell>
        </row>
        <row r="398">
          <cell r="L398">
            <v>-5501.44</v>
          </cell>
        </row>
        <row r="399">
          <cell r="L399">
            <v>-1842.1</v>
          </cell>
        </row>
        <row r="400">
          <cell r="L400">
            <v>-4893.0200000000004</v>
          </cell>
        </row>
        <row r="401">
          <cell r="L401">
            <v>-26636.62</v>
          </cell>
        </row>
        <row r="402">
          <cell r="L402">
            <v>-21670.74</v>
          </cell>
        </row>
        <row r="403">
          <cell r="L403">
            <v>-780706.11</v>
          </cell>
        </row>
        <row r="404">
          <cell r="L404">
            <v>-2780.52</v>
          </cell>
        </row>
        <row r="405">
          <cell r="L405">
            <v>-19407.09</v>
          </cell>
        </row>
        <row r="406">
          <cell r="L406">
            <v>-1338.92</v>
          </cell>
        </row>
        <row r="407">
          <cell r="L407">
            <v>0</v>
          </cell>
        </row>
        <row r="408">
          <cell r="L408">
            <v>-5274.4</v>
          </cell>
        </row>
        <row r="409">
          <cell r="L409">
            <v>-10967.72</v>
          </cell>
        </row>
        <row r="410">
          <cell r="L410">
            <v>-9604.9699999999993</v>
          </cell>
        </row>
        <row r="411">
          <cell r="L411">
            <v>-5180.42</v>
          </cell>
        </row>
        <row r="412">
          <cell r="L412">
            <v>-1283.24</v>
          </cell>
        </row>
        <row r="413">
          <cell r="L413">
            <v>-7804.82</v>
          </cell>
        </row>
        <row r="414">
          <cell r="L414">
            <v>-146442.84</v>
          </cell>
        </row>
        <row r="415">
          <cell r="L415">
            <v>-6718.42</v>
          </cell>
        </row>
        <row r="416">
          <cell r="L416">
            <v>-765.23</v>
          </cell>
        </row>
        <row r="417">
          <cell r="L417">
            <v>-8779.07</v>
          </cell>
        </row>
        <row r="418">
          <cell r="L418">
            <v>-1264.5899999999999</v>
          </cell>
        </row>
        <row r="419">
          <cell r="L419">
            <v>-102.08</v>
          </cell>
        </row>
        <row r="420">
          <cell r="L420">
            <v>-100000</v>
          </cell>
        </row>
        <row r="421">
          <cell r="L421">
            <v>-9490.25</v>
          </cell>
        </row>
        <row r="422">
          <cell r="L422">
            <v>-4149.2700000000004</v>
          </cell>
        </row>
        <row r="423">
          <cell r="L423">
            <v>-16267.57</v>
          </cell>
        </row>
        <row r="424">
          <cell r="L424">
            <v>-247338.73</v>
          </cell>
        </row>
        <row r="425">
          <cell r="L425">
            <v>-1981.88</v>
          </cell>
        </row>
        <row r="426">
          <cell r="L426">
            <v>-658.29</v>
          </cell>
        </row>
        <row r="427">
          <cell r="L427">
            <v>-18816.900000000001</v>
          </cell>
        </row>
        <row r="428">
          <cell r="L428">
            <v>-1885254.94</v>
          </cell>
        </row>
        <row r="429">
          <cell r="L429">
            <v>-2558.75</v>
          </cell>
        </row>
        <row r="430">
          <cell r="L430">
            <v>-1390642.23</v>
          </cell>
        </row>
        <row r="431">
          <cell r="L431">
            <v>-730.56</v>
          </cell>
        </row>
        <row r="432">
          <cell r="L432">
            <v>-9666</v>
          </cell>
        </row>
        <row r="433">
          <cell r="L433">
            <v>-34640</v>
          </cell>
        </row>
        <row r="434">
          <cell r="L434">
            <v>-1036.27</v>
          </cell>
        </row>
        <row r="435">
          <cell r="L435">
            <v>-1440.3</v>
          </cell>
        </row>
        <row r="436">
          <cell r="L436">
            <v>-18650.43</v>
          </cell>
        </row>
        <row r="437">
          <cell r="L437">
            <v>-1235751.499982656</v>
          </cell>
        </row>
        <row r="438">
          <cell r="L438">
            <v>-59620967.996326208</v>
          </cell>
        </row>
        <row r="439">
          <cell r="L439">
            <v>-434681.56278667034</v>
          </cell>
        </row>
        <row r="440">
          <cell r="L440">
            <v>0.01</v>
          </cell>
        </row>
        <row r="441">
          <cell r="L441">
            <v>0.01</v>
          </cell>
        </row>
        <row r="442">
          <cell r="L442">
            <v>0.01</v>
          </cell>
        </row>
        <row r="443">
          <cell r="L443">
            <v>4.6585753880208358E-3</v>
          </cell>
        </row>
        <row r="444">
          <cell r="L444">
            <v>0.36</v>
          </cell>
        </row>
        <row r="445">
          <cell r="L445">
            <v>1.4551915228366852E-11</v>
          </cell>
        </row>
        <row r="446">
          <cell r="L446">
            <v>5.0000000119325705E-3</v>
          </cell>
        </row>
        <row r="447">
          <cell r="L447">
            <v>0.01</v>
          </cell>
        </row>
        <row r="448">
          <cell r="L448">
            <v>1.1433976469561458E-3</v>
          </cell>
        </row>
        <row r="449">
          <cell r="L449">
            <v>1.0000000009313226E-2</v>
          </cell>
        </row>
        <row r="450">
          <cell r="L450">
            <v>0.01</v>
          </cell>
        </row>
        <row r="451">
          <cell r="L451">
            <v>0.01</v>
          </cell>
        </row>
        <row r="452">
          <cell r="L452">
            <v>0.01</v>
          </cell>
        </row>
        <row r="453">
          <cell r="L453">
            <v>49411.24361765309</v>
          </cell>
        </row>
        <row r="454">
          <cell r="L454">
            <v>0.01</v>
          </cell>
        </row>
        <row r="455">
          <cell r="L455">
            <v>0.01</v>
          </cell>
        </row>
        <row r="456">
          <cell r="L456">
            <v>0.01</v>
          </cell>
        </row>
        <row r="457">
          <cell r="L457">
            <v>3.7916402744258448E-2</v>
          </cell>
        </row>
        <row r="458">
          <cell r="L458">
            <v>1.0000000002037268E-2</v>
          </cell>
        </row>
        <row r="459">
          <cell r="L459">
            <v>7.2092249244519735E-3</v>
          </cell>
        </row>
        <row r="460">
          <cell r="L460">
            <v>0.01</v>
          </cell>
        </row>
        <row r="461">
          <cell r="L461">
            <v>2.3283064365386963E-10</v>
          </cell>
        </row>
        <row r="462">
          <cell r="L462">
            <v>2.5216192007064819E-3</v>
          </cell>
        </row>
        <row r="463">
          <cell r="L463">
            <v>972163.41241434216</v>
          </cell>
        </row>
        <row r="464">
          <cell r="L464">
            <v>4.5469797914847732E-3</v>
          </cell>
        </row>
        <row r="465">
          <cell r="L465">
            <v>1.0000000002037268E-2</v>
          </cell>
        </row>
        <row r="466">
          <cell r="L466">
            <v>1.862645149230957E-9</v>
          </cell>
        </row>
        <row r="467">
          <cell r="L467">
            <v>3.0044373124837875E-3</v>
          </cell>
        </row>
        <row r="468">
          <cell r="L468">
            <v>603.93522578416741</v>
          </cell>
        </row>
        <row r="469">
          <cell r="L469">
            <v>0.01</v>
          </cell>
        </row>
        <row r="470">
          <cell r="L470">
            <v>9.9999998835846784E-3</v>
          </cell>
        </row>
        <row r="471">
          <cell r="L471">
            <v>6.5483618527650833E-11</v>
          </cell>
        </row>
        <row r="472">
          <cell r="L472">
            <v>2.4556356947869062E-11</v>
          </cell>
        </row>
        <row r="473">
          <cell r="L473">
            <v>1.0000000009313226E-2</v>
          </cell>
        </row>
        <row r="474">
          <cell r="L474">
            <v>4.3707703152904287E-3</v>
          </cell>
        </row>
        <row r="475">
          <cell r="L475">
            <v>2024655.0122354142</v>
          </cell>
        </row>
        <row r="476">
          <cell r="L476">
            <v>2.8857070021786058E-3</v>
          </cell>
        </row>
        <row r="477">
          <cell r="L477">
            <v>1.0000000009313226E-2</v>
          </cell>
        </row>
        <row r="478">
          <cell r="L478">
            <v>9.9999998835846784E-3</v>
          </cell>
        </row>
        <row r="479">
          <cell r="L479">
            <v>0.01</v>
          </cell>
        </row>
        <row r="480">
          <cell r="L480">
            <v>0.01</v>
          </cell>
        </row>
        <row r="481">
          <cell r="L481">
            <v>9.9999999890860638E-3</v>
          </cell>
        </row>
        <row r="482">
          <cell r="L482">
            <v>1.0000000009313226E-2</v>
          </cell>
        </row>
        <row r="483">
          <cell r="L483">
            <v>3.4633298637345433E-3</v>
          </cell>
        </row>
        <row r="484">
          <cell r="L484">
            <v>0.01</v>
          </cell>
        </row>
        <row r="485">
          <cell r="L485">
            <v>1.9999999869032763E-2</v>
          </cell>
        </row>
        <row r="486">
          <cell r="L486">
            <v>9.9999999563442545E-3</v>
          </cell>
        </row>
        <row r="487">
          <cell r="L487">
            <v>1.5678917989134789E-3</v>
          </cell>
        </row>
        <row r="488">
          <cell r="L488">
            <v>0.43000000342726707</v>
          </cell>
        </row>
        <row r="489">
          <cell r="L489">
            <v>6.5563488751649857E-3</v>
          </cell>
        </row>
        <row r="490">
          <cell r="L490">
            <v>0.01</v>
          </cell>
        </row>
        <row r="491">
          <cell r="L491">
            <v>7.2759576141834259E-12</v>
          </cell>
        </row>
        <row r="492">
          <cell r="L492">
            <v>0.01</v>
          </cell>
        </row>
        <row r="493">
          <cell r="L493">
            <v>0.01</v>
          </cell>
        </row>
        <row r="494">
          <cell r="L494">
            <v>0.02</v>
          </cell>
        </row>
        <row r="495">
          <cell r="L495">
            <v>0.01</v>
          </cell>
        </row>
        <row r="496">
          <cell r="L496">
            <v>0.01</v>
          </cell>
        </row>
        <row r="497">
          <cell r="L497">
            <v>1.0000000000218279E-2</v>
          </cell>
        </row>
        <row r="498">
          <cell r="L498">
            <v>6.006305679329671E-2</v>
          </cell>
        </row>
        <row r="499">
          <cell r="L499">
            <v>2.2453028941527009E-3</v>
          </cell>
        </row>
        <row r="500">
          <cell r="L500">
            <v>1.0000000009313226E-2</v>
          </cell>
        </row>
        <row r="501">
          <cell r="L501">
            <v>1735.4834964248512</v>
          </cell>
        </row>
        <row r="502">
          <cell r="L502">
            <v>0.01</v>
          </cell>
        </row>
        <row r="503">
          <cell r="L503">
            <v>0.01</v>
          </cell>
        </row>
        <row r="504">
          <cell r="L504">
            <v>0.02</v>
          </cell>
        </row>
        <row r="505">
          <cell r="L505">
            <v>0.02</v>
          </cell>
        </row>
        <row r="506">
          <cell r="L506">
            <v>9.9999975645914674E-3</v>
          </cell>
        </row>
        <row r="507">
          <cell r="L507">
            <v>8.7311491370201111E-11</v>
          </cell>
        </row>
        <row r="508">
          <cell r="L508">
            <v>970000.01</v>
          </cell>
        </row>
        <row r="509">
          <cell r="L509">
            <v>5.4569682106375694E-12</v>
          </cell>
        </row>
        <row r="510">
          <cell r="L510">
            <v>0.01</v>
          </cell>
        </row>
        <row r="511">
          <cell r="L511">
            <v>4.3006694177165627E-3</v>
          </cell>
        </row>
        <row r="512">
          <cell r="L512">
            <v>1.0000000009313226E-2</v>
          </cell>
        </row>
        <row r="513">
          <cell r="L513">
            <v>1.1641532182693481E-10</v>
          </cell>
        </row>
        <row r="514">
          <cell r="L514">
            <v>3444503.3546009394</v>
          </cell>
        </row>
        <row r="515">
          <cell r="L515">
            <v>43497.01</v>
          </cell>
        </row>
        <row r="516">
          <cell r="L516">
            <v>1.0000000009313226E-2</v>
          </cell>
        </row>
        <row r="517">
          <cell r="L517">
            <v>0.02</v>
          </cell>
        </row>
        <row r="518">
          <cell r="L518">
            <v>1.0000000242143869E-2</v>
          </cell>
        </row>
        <row r="519">
          <cell r="L519">
            <v>5.2345344447530806E-3</v>
          </cell>
        </row>
        <row r="520">
          <cell r="L520">
            <v>0.01</v>
          </cell>
        </row>
        <row r="521">
          <cell r="L521">
            <v>0.01</v>
          </cell>
        </row>
        <row r="522">
          <cell r="L522">
            <v>12694.26</v>
          </cell>
        </row>
        <row r="523">
          <cell r="L523">
            <v>0.01</v>
          </cell>
        </row>
        <row r="524">
          <cell r="L524">
            <v>0.01</v>
          </cell>
        </row>
        <row r="525">
          <cell r="L525">
            <v>2.5465851649641991E-11</v>
          </cell>
        </row>
        <row r="526">
          <cell r="L526">
            <v>0.01</v>
          </cell>
        </row>
        <row r="527">
          <cell r="L527">
            <v>4.4986278517171741E-3</v>
          </cell>
        </row>
        <row r="528">
          <cell r="L528">
            <v>221726.64718965394</v>
          </cell>
        </row>
        <row r="529">
          <cell r="L529">
            <v>0.01</v>
          </cell>
        </row>
        <row r="530">
          <cell r="L530">
            <v>0.01</v>
          </cell>
        </row>
        <row r="531">
          <cell r="L531">
            <v>0.01</v>
          </cell>
        </row>
        <row r="532">
          <cell r="L532">
            <v>1.0000000021136657E-2</v>
          </cell>
        </row>
        <row r="533">
          <cell r="L533">
            <v>0.01</v>
          </cell>
        </row>
        <row r="534">
          <cell r="L534">
            <v>3065311.5184347969</v>
          </cell>
        </row>
        <row r="535">
          <cell r="L535">
            <v>1.546140993013978E-11</v>
          </cell>
        </row>
        <row r="536">
          <cell r="L536">
            <v>1.0004441719502211E-11</v>
          </cell>
        </row>
        <row r="537">
          <cell r="L537">
            <v>1.4551915228366852E-11</v>
          </cell>
        </row>
        <row r="538">
          <cell r="L538">
            <v>0.01</v>
          </cell>
        </row>
        <row r="539">
          <cell r="L539">
            <v>2.9125309774826746E-3</v>
          </cell>
        </row>
        <row r="540">
          <cell r="L540">
            <v>0.01</v>
          </cell>
        </row>
        <row r="541">
          <cell r="L541">
            <v>7.2759576141834259E-12</v>
          </cell>
        </row>
        <row r="542">
          <cell r="L542">
            <v>9.7738264594227076E-3</v>
          </cell>
        </row>
        <row r="543">
          <cell r="L543">
            <v>7.2759576141834259E-11</v>
          </cell>
        </row>
        <row r="544">
          <cell r="L544">
            <v>0.01</v>
          </cell>
        </row>
        <row r="545">
          <cell r="L545">
            <v>0.01</v>
          </cell>
        </row>
        <row r="546">
          <cell r="L546">
            <v>1.0000000009313226E-2</v>
          </cell>
        </row>
        <row r="547">
          <cell r="L547">
            <v>0.02</v>
          </cell>
        </row>
        <row r="548">
          <cell r="L548">
            <v>0.01</v>
          </cell>
        </row>
        <row r="549">
          <cell r="L549">
            <v>0.01</v>
          </cell>
        </row>
        <row r="550">
          <cell r="L550">
            <v>102452.63669843948</v>
          </cell>
        </row>
        <row r="551">
          <cell r="L551">
            <v>1.4551915228366852E-11</v>
          </cell>
        </row>
        <row r="552">
          <cell r="L552">
            <v>0.01</v>
          </cell>
        </row>
        <row r="553">
          <cell r="L553">
            <v>1.3333332957699895E-2</v>
          </cell>
        </row>
        <row r="554">
          <cell r="L554">
            <v>9.9999999983992893E-3</v>
          </cell>
        </row>
        <row r="555">
          <cell r="L555">
            <v>0.01</v>
          </cell>
        </row>
        <row r="556">
          <cell r="L556">
            <v>0.01</v>
          </cell>
        </row>
        <row r="557">
          <cell r="L557">
            <v>5.4569682106375694E-11</v>
          </cell>
        </row>
        <row r="558">
          <cell r="L558">
            <v>1968599.0808617698</v>
          </cell>
        </row>
        <row r="559">
          <cell r="L559">
            <v>3.637978807091713E-12</v>
          </cell>
        </row>
        <row r="560">
          <cell r="L560">
            <v>1.0913936421275139E-10</v>
          </cell>
        </row>
        <row r="561">
          <cell r="L561">
            <v>0.01</v>
          </cell>
        </row>
        <row r="562">
          <cell r="L562">
            <v>7.2759576141834259E-12</v>
          </cell>
        </row>
        <row r="563">
          <cell r="L563">
            <v>9.3132257461547852E-10</v>
          </cell>
        </row>
        <row r="564">
          <cell r="L564">
            <v>0.01</v>
          </cell>
        </row>
        <row r="565">
          <cell r="L565">
            <v>0.01</v>
          </cell>
        </row>
        <row r="566">
          <cell r="L566">
            <v>0.01</v>
          </cell>
        </row>
        <row r="567">
          <cell r="L567">
            <v>9.9999999511055648E-3</v>
          </cell>
        </row>
        <row r="568">
          <cell r="L568">
            <v>0.01</v>
          </cell>
        </row>
        <row r="569">
          <cell r="L569">
            <v>0.31000000005587935</v>
          </cell>
        </row>
        <row r="570">
          <cell r="L570">
            <v>78055.206563748201</v>
          </cell>
        </row>
        <row r="571">
          <cell r="L571">
            <v>1.4551915228366852E-10</v>
          </cell>
        </row>
        <row r="572">
          <cell r="L572">
            <v>3.3342719225402107E-3</v>
          </cell>
        </row>
        <row r="573">
          <cell r="L573">
            <v>224000</v>
          </cell>
        </row>
        <row r="574">
          <cell r="L574">
            <v>0.01</v>
          </cell>
        </row>
        <row r="575">
          <cell r="L575">
            <v>3.8007177645340562E-3</v>
          </cell>
        </row>
        <row r="576">
          <cell r="L576">
            <v>0.01</v>
          </cell>
        </row>
        <row r="577">
          <cell r="L577">
            <v>7.2759576141834259E-12</v>
          </cell>
        </row>
        <row r="578">
          <cell r="L578">
            <v>425000</v>
          </cell>
        </row>
        <row r="579">
          <cell r="L579">
            <v>0.01</v>
          </cell>
        </row>
        <row r="580">
          <cell r="L580">
            <v>55407.132961727679</v>
          </cell>
        </row>
        <row r="581">
          <cell r="L581">
            <v>4.3146447278559208E-3</v>
          </cell>
        </row>
        <row r="582">
          <cell r="L582">
            <v>2.7284841053187847E-11</v>
          </cell>
        </row>
        <row r="583">
          <cell r="L583">
            <v>3.637978807091713E-12</v>
          </cell>
        </row>
        <row r="584">
          <cell r="L584">
            <v>9.9999999695319277E-3</v>
          </cell>
        </row>
        <row r="585">
          <cell r="L585">
            <v>3877.8656776087864</v>
          </cell>
        </row>
        <row r="586">
          <cell r="L586">
            <v>1.0000000009313226E-2</v>
          </cell>
        </row>
        <row r="587">
          <cell r="L587">
            <v>9.9999999947613105E-3</v>
          </cell>
        </row>
        <row r="588">
          <cell r="L588">
            <v>8.7955615599639714E-3</v>
          </cell>
        </row>
        <row r="589">
          <cell r="L589">
            <v>0.01</v>
          </cell>
        </row>
        <row r="590">
          <cell r="L590">
            <v>0.01</v>
          </cell>
        </row>
        <row r="591">
          <cell r="L591">
            <v>13282.743791282934</v>
          </cell>
        </row>
        <row r="592">
          <cell r="L592">
            <v>9.9999999893043423E-3</v>
          </cell>
        </row>
        <row r="593">
          <cell r="L593">
            <v>138755.65579171199</v>
          </cell>
        </row>
        <row r="594">
          <cell r="L594">
            <v>1.4551915228366852E-11</v>
          </cell>
        </row>
        <row r="595">
          <cell r="L595">
            <v>0.01</v>
          </cell>
        </row>
        <row r="596">
          <cell r="L596">
            <v>1.4551915228366852E-11</v>
          </cell>
        </row>
        <row r="597">
          <cell r="L597">
            <v>9.9999999947613105E-3</v>
          </cell>
        </row>
        <row r="598">
          <cell r="L598">
            <v>2.2512138484671596E-3</v>
          </cell>
        </row>
        <row r="599">
          <cell r="L599">
            <v>9.9999999947613105E-3</v>
          </cell>
        </row>
        <row r="600">
          <cell r="L600">
            <v>9.0949470177292824E-13</v>
          </cell>
        </row>
        <row r="601">
          <cell r="L601">
            <v>1.5440152164956089E-3</v>
          </cell>
        </row>
        <row r="602">
          <cell r="L602">
            <v>9.9999999947613105E-3</v>
          </cell>
        </row>
        <row r="603">
          <cell r="L603">
            <v>273163.68</v>
          </cell>
        </row>
        <row r="604">
          <cell r="L604">
            <v>7.2759576141834259E-12</v>
          </cell>
        </row>
        <row r="605">
          <cell r="L605">
            <v>1.0000000002037268E-2</v>
          </cell>
        </row>
        <row r="606">
          <cell r="L606">
            <v>1.3763063005171716E-2</v>
          </cell>
        </row>
        <row r="607">
          <cell r="L607">
            <v>9.9999997764825821E-3</v>
          </cell>
        </row>
        <row r="608">
          <cell r="L608">
            <v>9185.8367596519529</v>
          </cell>
        </row>
        <row r="609">
          <cell r="L609">
            <v>26544.006486504135</v>
          </cell>
        </row>
        <row r="610">
          <cell r="L610">
            <v>1.0000000002037268E-2</v>
          </cell>
        </row>
        <row r="611">
          <cell r="L611">
            <v>1.0000000002037268E-2</v>
          </cell>
        </row>
        <row r="612">
          <cell r="L612">
            <v>2.4726210976950824E-3</v>
          </cell>
        </row>
        <row r="613">
          <cell r="L613">
            <v>9.9999999802093953E-3</v>
          </cell>
        </row>
        <row r="614">
          <cell r="L614">
            <v>1.0000000009313226E-2</v>
          </cell>
        </row>
        <row r="615">
          <cell r="L615">
            <v>7.2759576141834259E-12</v>
          </cell>
        </row>
        <row r="616">
          <cell r="L616">
            <v>500000</v>
          </cell>
        </row>
        <row r="617">
          <cell r="L617">
            <v>1.7149513587355614E-4</v>
          </cell>
        </row>
        <row r="618">
          <cell r="L618">
            <v>2.4207116919569671E-2</v>
          </cell>
        </row>
        <row r="619">
          <cell r="L619">
            <v>36768.679853921785</v>
          </cell>
        </row>
        <row r="620">
          <cell r="L620">
            <v>1.0000000002037268E-2</v>
          </cell>
        </row>
        <row r="621">
          <cell r="L621">
            <v>1.0000000009313226E-2</v>
          </cell>
        </row>
        <row r="622">
          <cell r="L622">
            <v>4.3136806925758719E-4</v>
          </cell>
        </row>
        <row r="623">
          <cell r="L623">
            <v>1.0000000009313226E-2</v>
          </cell>
        </row>
        <row r="624">
          <cell r="L624">
            <v>5425000</v>
          </cell>
        </row>
        <row r="625">
          <cell r="L625">
            <v>54709.367688865226</v>
          </cell>
        </row>
        <row r="626">
          <cell r="L626">
            <v>21815.715695108782</v>
          </cell>
        </row>
        <row r="627">
          <cell r="L627">
            <v>5.6284652382601053E-3</v>
          </cell>
        </row>
        <row r="628">
          <cell r="L628">
            <v>2.0000000000436557E-2</v>
          </cell>
        </row>
        <row r="629">
          <cell r="L629">
            <v>9.9999999947613105E-3</v>
          </cell>
        </row>
        <row r="630">
          <cell r="L630">
            <v>2904677.9909873633</v>
          </cell>
        </row>
        <row r="631">
          <cell r="L631">
            <v>1.0000000009313226E-2</v>
          </cell>
        </row>
        <row r="632">
          <cell r="L632">
            <v>5437.2405953802881</v>
          </cell>
        </row>
        <row r="633">
          <cell r="L633">
            <v>7.6702286023646593E-3</v>
          </cell>
        </row>
        <row r="634">
          <cell r="L634">
            <v>1.0000000002037268E-2</v>
          </cell>
        </row>
        <row r="635">
          <cell r="L635">
            <v>2254358.2235999815</v>
          </cell>
        </row>
        <row r="636">
          <cell r="L636">
            <v>461477.04753668467</v>
          </cell>
        </row>
        <row r="637">
          <cell r="L637">
            <v>170484.17753981426</v>
          </cell>
        </row>
        <row r="638">
          <cell r="L638">
            <v>1.0000000002037268E-2</v>
          </cell>
        </row>
        <row r="639">
          <cell r="L639">
            <v>174845.1861238312</v>
          </cell>
        </row>
        <row r="640">
          <cell r="L640">
            <v>2.7184360078535974E-3</v>
          </cell>
        </row>
        <row r="641">
          <cell r="L641">
            <v>9.6643667784519494E-3</v>
          </cell>
        </row>
        <row r="642">
          <cell r="L642">
            <v>19630.650135587086</v>
          </cell>
        </row>
        <row r="643">
          <cell r="L643">
            <v>3.637978807091713E-12</v>
          </cell>
        </row>
        <row r="644">
          <cell r="L644">
            <v>1.0000000009313226E-2</v>
          </cell>
        </row>
        <row r="645">
          <cell r="L645">
            <v>7.3302823584526777E-3</v>
          </cell>
        </row>
        <row r="646">
          <cell r="L646">
            <v>1.0000000009313226E-2</v>
          </cell>
        </row>
        <row r="647">
          <cell r="L647">
            <v>1.4551915228366852E-11</v>
          </cell>
        </row>
        <row r="648">
          <cell r="L648">
            <v>27186.878006475046</v>
          </cell>
        </row>
        <row r="649">
          <cell r="L649">
            <v>16275.000746902835</v>
          </cell>
        </row>
        <row r="650">
          <cell r="L650">
            <v>44527.75</v>
          </cell>
        </row>
        <row r="651">
          <cell r="L651">
            <v>4.8444806598126888E-3</v>
          </cell>
        </row>
        <row r="652">
          <cell r="L652">
            <v>3692.6769805514195</v>
          </cell>
        </row>
        <row r="653">
          <cell r="L653">
            <v>420487.04619201366</v>
          </cell>
        </row>
        <row r="654">
          <cell r="L654">
            <v>2.4335265625268221E-3</v>
          </cell>
        </row>
        <row r="655">
          <cell r="L655">
            <v>5.1952739886473864E-4</v>
          </cell>
        </row>
        <row r="656">
          <cell r="L656">
            <v>2577885.1458808305</v>
          </cell>
        </row>
        <row r="657">
          <cell r="L657">
            <v>19990.280940470198</v>
          </cell>
        </row>
        <row r="658">
          <cell r="L658">
            <v>1.6292874788632616E-3</v>
          </cell>
        </row>
        <row r="659">
          <cell r="L659">
            <v>30246.460480283677</v>
          </cell>
        </row>
        <row r="660">
          <cell r="L660">
            <v>11033.91272433073</v>
          </cell>
        </row>
        <row r="661">
          <cell r="L661">
            <v>21087.768817549862</v>
          </cell>
        </row>
        <row r="662">
          <cell r="L662">
            <v>20454.779725139844</v>
          </cell>
        </row>
        <row r="663">
          <cell r="L663">
            <v>1.3510919350665063E-2</v>
          </cell>
        </row>
        <row r="664">
          <cell r="L664">
            <v>3.582516364986077E-3</v>
          </cell>
        </row>
        <row r="665">
          <cell r="L665">
            <v>2.6083385455422103E-3</v>
          </cell>
        </row>
        <row r="666">
          <cell r="L666">
            <v>2446.1541013932438</v>
          </cell>
        </row>
        <row r="667">
          <cell r="L667">
            <v>7.5388271070551127E-3</v>
          </cell>
        </row>
        <row r="668">
          <cell r="L668">
            <v>390309.48171116703</v>
          </cell>
        </row>
        <row r="669">
          <cell r="L669">
            <v>41634.992745170486</v>
          </cell>
        </row>
        <row r="670">
          <cell r="L670">
            <v>1.0000000009313226E-2</v>
          </cell>
        </row>
        <row r="671">
          <cell r="L671">
            <v>8.8232960406458005E-3</v>
          </cell>
        </row>
        <row r="672">
          <cell r="L672">
            <v>36918.480000000003</v>
          </cell>
        </row>
        <row r="673">
          <cell r="L673">
            <v>4.2414749041199684E-3</v>
          </cell>
        </row>
        <row r="674">
          <cell r="L674">
            <v>240000</v>
          </cell>
        </row>
        <row r="675">
          <cell r="L675">
            <v>2.5686705484986305E-3</v>
          </cell>
        </row>
        <row r="676">
          <cell r="L676">
            <v>210221.95233528689</v>
          </cell>
        </row>
        <row r="677">
          <cell r="L677">
            <v>27813.779360815883</v>
          </cell>
        </row>
        <row r="678">
          <cell r="L678">
            <v>70615.862437024713</v>
          </cell>
        </row>
        <row r="679">
          <cell r="L679">
            <v>1.0000000000218279E-2</v>
          </cell>
        </row>
        <row r="680">
          <cell r="L680">
            <v>776332.6</v>
          </cell>
        </row>
        <row r="681">
          <cell r="L681">
            <v>178200</v>
          </cell>
        </row>
        <row r="682">
          <cell r="L682">
            <v>95076.689035765856</v>
          </cell>
        </row>
        <row r="683">
          <cell r="L683">
            <v>14042.82</v>
          </cell>
        </row>
        <row r="684">
          <cell r="L684">
            <v>1.0000000009313226E-2</v>
          </cell>
        </row>
        <row r="685">
          <cell r="L685">
            <v>7.7531890419777483E-3</v>
          </cell>
        </row>
        <row r="686">
          <cell r="L686">
            <v>312960</v>
          </cell>
        </row>
        <row r="687">
          <cell r="L687">
            <v>33642.97</v>
          </cell>
        </row>
        <row r="688">
          <cell r="L688">
            <v>1.4603241870645434E-3</v>
          </cell>
        </row>
        <row r="689">
          <cell r="L689">
            <v>1.0000000002037268E-2</v>
          </cell>
        </row>
        <row r="690">
          <cell r="L690">
            <v>1.0000000002037268E-2</v>
          </cell>
        </row>
        <row r="691">
          <cell r="L691">
            <v>3.1573092564940453E-3</v>
          </cell>
        </row>
        <row r="692">
          <cell r="L692">
            <v>32632.955126847723</v>
          </cell>
        </row>
        <row r="693">
          <cell r="L693">
            <v>1.7917490222316701E-3</v>
          </cell>
        </row>
        <row r="694">
          <cell r="L694">
            <v>9048.2635949861724</v>
          </cell>
        </row>
        <row r="695">
          <cell r="L695">
            <v>17653.520953601954</v>
          </cell>
        </row>
        <row r="696">
          <cell r="L696">
            <v>1.0421883947856259E-2</v>
          </cell>
        </row>
        <row r="697">
          <cell r="L697">
            <v>262543.48460680438</v>
          </cell>
        </row>
        <row r="698">
          <cell r="L698">
            <v>117857.85062249337</v>
          </cell>
        </row>
        <row r="699">
          <cell r="L699">
            <v>2.8313303482718766E-3</v>
          </cell>
        </row>
        <row r="700">
          <cell r="L700">
            <v>1.0000000002037268E-2</v>
          </cell>
        </row>
        <row r="701">
          <cell r="L701">
            <v>1.3291195151396096E-2</v>
          </cell>
        </row>
        <row r="702">
          <cell r="L702">
            <v>9.9999999947613105E-3</v>
          </cell>
        </row>
        <row r="703">
          <cell r="L703">
            <v>1561360.7550130635</v>
          </cell>
        </row>
        <row r="704">
          <cell r="L704">
            <v>2.8757145482813939E-3</v>
          </cell>
        </row>
        <row r="705">
          <cell r="L705">
            <v>1.18004341784399E-2</v>
          </cell>
        </row>
        <row r="706">
          <cell r="L706">
            <v>1.0000000002037268E-2</v>
          </cell>
        </row>
        <row r="707">
          <cell r="L707">
            <v>8452.3665946930414</v>
          </cell>
        </row>
        <row r="708">
          <cell r="L708">
            <v>29785.439999999999</v>
          </cell>
        </row>
        <row r="709">
          <cell r="L709">
            <v>2.3995220835786313E-3</v>
          </cell>
        </row>
        <row r="710">
          <cell r="L710">
            <v>67117.675227124739</v>
          </cell>
        </row>
        <row r="711">
          <cell r="L711">
            <v>3299.9534236098698</v>
          </cell>
        </row>
        <row r="712">
          <cell r="L712">
            <v>1.1792761797551066E-2</v>
          </cell>
        </row>
        <row r="713">
          <cell r="L713">
            <v>21992.093584598202</v>
          </cell>
        </row>
        <row r="714">
          <cell r="L714">
            <v>154197.56496490887</v>
          </cell>
        </row>
        <row r="715">
          <cell r="L715">
            <v>1.243837657966651E-3</v>
          </cell>
        </row>
        <row r="716">
          <cell r="L716">
            <v>2.9707368230447173E-4</v>
          </cell>
        </row>
        <row r="717">
          <cell r="L717">
            <v>3972.9928414752649</v>
          </cell>
        </row>
        <row r="718">
          <cell r="L718">
            <v>46516.60894399797</v>
          </cell>
        </row>
        <row r="719">
          <cell r="L719">
            <v>1682.97</v>
          </cell>
        </row>
        <row r="720">
          <cell r="L720">
            <v>9.9999999983992893E-3</v>
          </cell>
        </row>
        <row r="721">
          <cell r="L721">
            <v>10740</v>
          </cell>
        </row>
        <row r="722">
          <cell r="L722">
            <v>3.5958020780526567E-3</v>
          </cell>
        </row>
        <row r="723">
          <cell r="L723">
            <v>1.0000000009313226E-2</v>
          </cell>
        </row>
        <row r="724">
          <cell r="L724">
            <v>4.4483598321676254E-3</v>
          </cell>
        </row>
        <row r="725">
          <cell r="L725">
            <v>1.1863632389577106E-3</v>
          </cell>
        </row>
        <row r="726">
          <cell r="L726">
            <v>1.260965548135573E-2</v>
          </cell>
        </row>
        <row r="727">
          <cell r="L727">
            <v>1.0921325811068527E-3</v>
          </cell>
        </row>
        <row r="728">
          <cell r="L728">
            <v>120000</v>
          </cell>
        </row>
        <row r="729">
          <cell r="L729">
            <v>35201.627487431164</v>
          </cell>
        </row>
        <row r="730">
          <cell r="L730">
            <v>5802.9229278179409</v>
          </cell>
        </row>
        <row r="731">
          <cell r="L731">
            <v>9892.7307093290292</v>
          </cell>
        </row>
        <row r="732">
          <cell r="L732">
            <v>7.9693526495248079E-3</v>
          </cell>
        </row>
        <row r="733">
          <cell r="L733">
            <v>1.0000000002037268E-2</v>
          </cell>
        </row>
        <row r="734">
          <cell r="L734">
            <v>2.9418529902613955E-3</v>
          </cell>
        </row>
        <row r="735">
          <cell r="L735">
            <v>9.2910965395276435E-3</v>
          </cell>
        </row>
        <row r="736">
          <cell r="L736">
            <v>6189.22</v>
          </cell>
        </row>
        <row r="737">
          <cell r="L737">
            <v>4.3491732212714851E-3</v>
          </cell>
        </row>
        <row r="738">
          <cell r="L738">
            <v>1.7777047214622144E-3</v>
          </cell>
        </row>
        <row r="739">
          <cell r="L739">
            <v>31660.70419336039</v>
          </cell>
        </row>
        <row r="740">
          <cell r="L740">
            <v>4.963517563737696E-3</v>
          </cell>
        </row>
        <row r="741">
          <cell r="L741">
            <v>10788.121138229679</v>
          </cell>
        </row>
        <row r="742">
          <cell r="L742">
            <v>3.0684714001836255E-3</v>
          </cell>
        </row>
        <row r="743">
          <cell r="L743">
            <v>6.8767936172662303E-3</v>
          </cell>
        </row>
        <row r="744">
          <cell r="L744">
            <v>5901.45</v>
          </cell>
        </row>
        <row r="745">
          <cell r="L745">
            <v>4051.5561040055472</v>
          </cell>
        </row>
        <row r="746">
          <cell r="L746">
            <v>4.619428887963295E-3</v>
          </cell>
        </row>
        <row r="747">
          <cell r="L747">
            <v>1.0290822247043252E-2</v>
          </cell>
        </row>
        <row r="748">
          <cell r="L748">
            <v>26782.790457303054</v>
          </cell>
        </row>
        <row r="749">
          <cell r="L749">
            <v>46896.959999999999</v>
          </cell>
        </row>
        <row r="750">
          <cell r="L750">
            <v>8754.2266076888918</v>
          </cell>
        </row>
        <row r="751">
          <cell r="L751">
            <v>42635.697693618276</v>
          </cell>
        </row>
        <row r="752">
          <cell r="L752">
            <v>64134.061140950769</v>
          </cell>
        </row>
        <row r="753">
          <cell r="L753">
            <v>2.0456210731936153E-3</v>
          </cell>
        </row>
        <row r="754">
          <cell r="L754">
            <v>1.9961699945270084E-3</v>
          </cell>
        </row>
        <row r="755">
          <cell r="L755">
            <v>6280.4980368704855</v>
          </cell>
        </row>
        <row r="756">
          <cell r="L756">
            <v>55662.11</v>
          </cell>
        </row>
        <row r="757">
          <cell r="L757">
            <v>2.1517957538890187E-3</v>
          </cell>
        </row>
        <row r="758">
          <cell r="L758">
            <v>3.0124702898319811E-3</v>
          </cell>
        </row>
        <row r="759">
          <cell r="L759">
            <v>111000</v>
          </cell>
        </row>
        <row r="760">
          <cell r="L760">
            <v>4.2179234187642578E-3</v>
          </cell>
        </row>
        <row r="761">
          <cell r="L761">
            <v>2.2973148516030051E-3</v>
          </cell>
        </row>
        <row r="762">
          <cell r="L762">
            <v>302166.68</v>
          </cell>
        </row>
        <row r="763">
          <cell r="L763">
            <v>9.9473150476114824E-4</v>
          </cell>
        </row>
        <row r="764">
          <cell r="L764">
            <v>63.971137713437201</v>
          </cell>
        </row>
        <row r="765">
          <cell r="L765">
            <v>54784.6</v>
          </cell>
        </row>
        <row r="766">
          <cell r="L766">
            <v>1.1073015681176912E-2</v>
          </cell>
        </row>
        <row r="767">
          <cell r="L767">
            <v>8.8261395285371691E-4</v>
          </cell>
        </row>
        <row r="768">
          <cell r="L768">
            <v>4.4060905856895261E-3</v>
          </cell>
        </row>
        <row r="769">
          <cell r="L769">
            <v>57755.208200456458</v>
          </cell>
        </row>
        <row r="770">
          <cell r="L770">
            <v>60380.930000000168</v>
          </cell>
        </row>
        <row r="771">
          <cell r="L771">
            <v>20719.386621646088</v>
          </cell>
        </row>
        <row r="772">
          <cell r="L772">
            <v>3.2337170705432072E-4</v>
          </cell>
        </row>
        <row r="773">
          <cell r="L773">
            <v>37969.394555823535</v>
          </cell>
        </row>
        <row r="774">
          <cell r="L774">
            <v>2.2899321993463673E-3</v>
          </cell>
        </row>
        <row r="775">
          <cell r="L775">
            <v>4.2496027890592813E-4</v>
          </cell>
        </row>
        <row r="776">
          <cell r="L776">
            <v>26801.853240989141</v>
          </cell>
        </row>
        <row r="777">
          <cell r="L777">
            <v>44133.89</v>
          </cell>
        </row>
        <row r="778">
          <cell r="L778">
            <v>1.8570282263681293E-3</v>
          </cell>
        </row>
        <row r="779">
          <cell r="L779">
            <v>1.2056180094077718E-4</v>
          </cell>
        </row>
        <row r="780">
          <cell r="L780">
            <v>514.47</v>
          </cell>
        </row>
        <row r="781">
          <cell r="L781">
            <v>21380.21</v>
          </cell>
        </row>
        <row r="782">
          <cell r="L782">
            <v>9381.7773573616796</v>
          </cell>
        </row>
        <row r="783">
          <cell r="L783">
            <v>1026.3</v>
          </cell>
        </row>
        <row r="784">
          <cell r="L784">
            <v>198644.57811500266</v>
          </cell>
        </row>
        <row r="785">
          <cell r="L785">
            <v>3.2275464327540249E-3</v>
          </cell>
        </row>
        <row r="786">
          <cell r="L786">
            <v>9.3282020498008933E-4</v>
          </cell>
        </row>
        <row r="787">
          <cell r="L787">
            <v>554129.93000000005</v>
          </cell>
        </row>
        <row r="788">
          <cell r="L788">
            <v>5864.25</v>
          </cell>
        </row>
        <row r="789">
          <cell r="L789">
            <v>16236.77</v>
          </cell>
        </row>
        <row r="790">
          <cell r="L790">
            <v>32031.98</v>
          </cell>
        </row>
        <row r="791">
          <cell r="L791">
            <v>694.25</v>
          </cell>
        </row>
        <row r="792">
          <cell r="L792">
            <v>26488.29</v>
          </cell>
        </row>
        <row r="793">
          <cell r="L793">
            <v>5370.99</v>
          </cell>
        </row>
        <row r="794">
          <cell r="L794">
            <v>2472000</v>
          </cell>
        </row>
        <row r="795">
          <cell r="L795">
            <v>22276.959999999999</v>
          </cell>
        </row>
        <row r="796">
          <cell r="L796">
            <v>1322.52</v>
          </cell>
        </row>
        <row r="797">
          <cell r="L797">
            <v>14018.53</v>
          </cell>
        </row>
        <row r="798">
          <cell r="L798">
            <v>200000</v>
          </cell>
        </row>
        <row r="799">
          <cell r="L799">
            <v>3007.39</v>
          </cell>
        </row>
        <row r="800">
          <cell r="L800">
            <v>8340</v>
          </cell>
        </row>
        <row r="801">
          <cell r="L801">
            <v>14970.76</v>
          </cell>
        </row>
        <row r="802">
          <cell r="L802">
            <v>8821.74</v>
          </cell>
        </row>
        <row r="803">
          <cell r="L803">
            <v>52634.59</v>
          </cell>
        </row>
        <row r="804">
          <cell r="L804">
            <v>768532.57</v>
          </cell>
        </row>
        <row r="805">
          <cell r="L805">
            <v>180997.23</v>
          </cell>
        </row>
        <row r="806">
          <cell r="L806">
            <v>27800.99</v>
          </cell>
        </row>
        <row r="807">
          <cell r="L807">
            <v>395.73</v>
          </cell>
        </row>
        <row r="808">
          <cell r="L808">
            <v>269165.67</v>
          </cell>
        </row>
        <row r="809">
          <cell r="L809">
            <v>71478.03</v>
          </cell>
        </row>
        <row r="810">
          <cell r="L810">
            <v>15950.47</v>
          </cell>
        </row>
        <row r="811">
          <cell r="L811">
            <v>1323900</v>
          </cell>
        </row>
        <row r="812">
          <cell r="L812">
            <v>9026.1000000000058</v>
          </cell>
        </row>
        <row r="813">
          <cell r="L813">
            <v>2987.65</v>
          </cell>
        </row>
        <row r="814">
          <cell r="L814">
            <v>10311.02</v>
          </cell>
        </row>
        <row r="815">
          <cell r="L815">
            <v>20076.27</v>
          </cell>
        </row>
        <row r="816">
          <cell r="L816">
            <v>4842.51</v>
          </cell>
        </row>
        <row r="817">
          <cell r="L817">
            <v>9037.58</v>
          </cell>
        </row>
        <row r="818">
          <cell r="L818">
            <v>10203</v>
          </cell>
        </row>
        <row r="819">
          <cell r="L819">
            <v>49811.18</v>
          </cell>
        </row>
        <row r="820">
          <cell r="L820">
            <v>6620.69</v>
          </cell>
        </row>
        <row r="821">
          <cell r="L821">
            <v>15623.43</v>
          </cell>
        </row>
        <row r="822">
          <cell r="L822">
            <v>280288.55</v>
          </cell>
        </row>
        <row r="823">
          <cell r="L823">
            <v>80054.62</v>
          </cell>
        </row>
        <row r="824">
          <cell r="L824">
            <v>1293174.57</v>
          </cell>
        </row>
        <row r="825">
          <cell r="L825">
            <v>960027.92</v>
          </cell>
        </row>
        <row r="826">
          <cell r="L826">
            <v>27356.77</v>
          </cell>
        </row>
        <row r="827">
          <cell r="L827">
            <v>6405.8</v>
          </cell>
        </row>
        <row r="828">
          <cell r="L828">
            <v>17402.73</v>
          </cell>
        </row>
        <row r="829">
          <cell r="L829">
            <v>22806.79</v>
          </cell>
        </row>
        <row r="830">
          <cell r="L830">
            <v>21954.48</v>
          </cell>
        </row>
        <row r="831">
          <cell r="L831">
            <v>174400</v>
          </cell>
        </row>
        <row r="832">
          <cell r="L832">
            <v>34159.660000000003</v>
          </cell>
        </row>
        <row r="833">
          <cell r="L833">
            <v>16743.150000000001</v>
          </cell>
        </row>
        <row r="834">
          <cell r="L834">
            <v>1925.16</v>
          </cell>
        </row>
        <row r="835">
          <cell r="L835">
            <v>11910.79</v>
          </cell>
        </row>
        <row r="836">
          <cell r="L836">
            <v>200776.39</v>
          </cell>
        </row>
        <row r="837">
          <cell r="L837">
            <v>2451.69</v>
          </cell>
        </row>
        <row r="838">
          <cell r="L838">
            <v>10412.99</v>
          </cell>
        </row>
        <row r="839">
          <cell r="L839">
            <v>271750</v>
          </cell>
        </row>
        <row r="840">
          <cell r="L840">
            <v>-230000</v>
          </cell>
        </row>
        <row r="841">
          <cell r="L841">
            <v>-13000</v>
          </cell>
        </row>
        <row r="842">
          <cell r="L842">
            <v>-24760</v>
          </cell>
        </row>
        <row r="843">
          <cell r="L843">
            <v>-10771</v>
          </cell>
        </row>
        <row r="844">
          <cell r="L844">
            <v>-55272.67</v>
          </cell>
        </row>
        <row r="845">
          <cell r="L845">
            <v>-2000000</v>
          </cell>
        </row>
        <row r="846">
          <cell r="L846">
            <v>-22100</v>
          </cell>
        </row>
        <row r="847">
          <cell r="L847">
            <v>-16350</v>
          </cell>
        </row>
        <row r="848">
          <cell r="L848">
            <v>-10000</v>
          </cell>
        </row>
        <row r="849">
          <cell r="L849">
            <v>-2000000</v>
          </cell>
        </row>
        <row r="850">
          <cell r="L850">
            <v>-448</v>
          </cell>
        </row>
        <row r="851">
          <cell r="L851">
            <v>-1056</v>
          </cell>
        </row>
        <row r="852">
          <cell r="L852">
            <v>-6600</v>
          </cell>
        </row>
        <row r="853">
          <cell r="L853">
            <v>-672</v>
          </cell>
        </row>
        <row r="854">
          <cell r="L854">
            <v>-1056</v>
          </cell>
        </row>
        <row r="855">
          <cell r="L855">
            <v>-147916.66</v>
          </cell>
        </row>
        <row r="856">
          <cell r="L856">
            <v>-66453.75</v>
          </cell>
        </row>
        <row r="857">
          <cell r="L857">
            <v>-10000</v>
          </cell>
        </row>
        <row r="858">
          <cell r="L858">
            <v>-8800</v>
          </cell>
        </row>
        <row r="859">
          <cell r="L859">
            <v>-10000</v>
          </cell>
        </row>
        <row r="860">
          <cell r="L860">
            <v>-2240000</v>
          </cell>
        </row>
        <row r="861">
          <cell r="L861">
            <v>-78880</v>
          </cell>
        </row>
        <row r="862">
          <cell r="L862">
            <v>-10000000</v>
          </cell>
        </row>
        <row r="863">
          <cell r="L863">
            <v>-2500000</v>
          </cell>
        </row>
        <row r="864">
          <cell r="L864">
            <v>-10771</v>
          </cell>
        </row>
        <row r="865">
          <cell r="L865">
            <v>-78880</v>
          </cell>
        </row>
        <row r="866">
          <cell r="L866">
            <v>-13000</v>
          </cell>
        </row>
        <row r="867">
          <cell r="L867">
            <v>-2500000</v>
          </cell>
        </row>
        <row r="868">
          <cell r="L868">
            <v>-10000</v>
          </cell>
        </row>
        <row r="869">
          <cell r="L869">
            <v>-10000</v>
          </cell>
        </row>
        <row r="870">
          <cell r="L870">
            <v>-230000</v>
          </cell>
        </row>
        <row r="871">
          <cell r="L871">
            <v>-55272.67</v>
          </cell>
        </row>
        <row r="872">
          <cell r="L872">
            <v>-2000000</v>
          </cell>
        </row>
        <row r="873">
          <cell r="L873">
            <v>-24760</v>
          </cell>
        </row>
        <row r="874">
          <cell r="L874">
            <v>-1056</v>
          </cell>
        </row>
        <row r="875">
          <cell r="L875">
            <v>-1056</v>
          </cell>
        </row>
        <row r="876">
          <cell r="L876">
            <v>-672</v>
          </cell>
        </row>
        <row r="877">
          <cell r="L877">
            <v>-448</v>
          </cell>
        </row>
        <row r="878">
          <cell r="L878">
            <v>-6600</v>
          </cell>
        </row>
        <row r="879">
          <cell r="L879">
            <v>-10000</v>
          </cell>
        </row>
        <row r="880">
          <cell r="L880">
            <v>-2000000</v>
          </cell>
        </row>
        <row r="881">
          <cell r="L881">
            <v>-8800</v>
          </cell>
        </row>
        <row r="882">
          <cell r="L882">
            <v>-2240000</v>
          </cell>
        </row>
        <row r="883">
          <cell r="L883">
            <v>-147916.66</v>
          </cell>
        </row>
        <row r="884">
          <cell r="L884">
            <v>-66453.75</v>
          </cell>
        </row>
        <row r="885">
          <cell r="L885">
            <v>-16350</v>
          </cell>
        </row>
        <row r="886">
          <cell r="L886">
            <v>-22100</v>
          </cell>
        </row>
        <row r="887">
          <cell r="L887">
            <v>-10000000</v>
          </cell>
        </row>
        <row r="888">
          <cell r="L888">
            <v>78055</v>
          </cell>
        </row>
        <row r="889">
          <cell r="L889">
            <v>78880</v>
          </cell>
        </row>
        <row r="890">
          <cell r="L890">
            <v>2500000</v>
          </cell>
        </row>
        <row r="891">
          <cell r="L891">
            <v>10000</v>
          </cell>
        </row>
        <row r="892">
          <cell r="L892">
            <v>1056</v>
          </cell>
        </row>
        <row r="893">
          <cell r="L893">
            <v>1056</v>
          </cell>
        </row>
        <row r="894">
          <cell r="L894">
            <v>672</v>
          </cell>
        </row>
        <row r="895">
          <cell r="L895">
            <v>448</v>
          </cell>
        </row>
        <row r="896">
          <cell r="L896">
            <v>6600</v>
          </cell>
        </row>
        <row r="897">
          <cell r="L897">
            <v>10000</v>
          </cell>
        </row>
        <row r="898">
          <cell r="L898">
            <v>2000000</v>
          </cell>
        </row>
        <row r="899">
          <cell r="L899">
            <v>8800</v>
          </cell>
        </row>
        <row r="900">
          <cell r="L900">
            <v>2240000</v>
          </cell>
        </row>
        <row r="901">
          <cell r="L901">
            <v>147916.66</v>
          </cell>
        </row>
        <row r="902">
          <cell r="L902">
            <v>66453.75</v>
          </cell>
        </row>
        <row r="903">
          <cell r="L903">
            <v>10000000</v>
          </cell>
        </row>
        <row r="904">
          <cell r="L904">
            <v>2000000</v>
          </cell>
        </row>
        <row r="905">
          <cell r="L905">
            <v>230000</v>
          </cell>
        </row>
        <row r="906">
          <cell r="L906">
            <v>55272.67</v>
          </cell>
        </row>
        <row r="907">
          <cell r="L907">
            <v>-78055</v>
          </cell>
        </row>
        <row r="908">
          <cell r="L908">
            <v>22100</v>
          </cell>
        </row>
        <row r="909">
          <cell r="L909">
            <v>16350</v>
          </cell>
        </row>
        <row r="910">
          <cell r="L910">
            <v>10771</v>
          </cell>
        </row>
        <row r="911">
          <cell r="L911">
            <v>13000</v>
          </cell>
        </row>
        <row r="912">
          <cell r="L912">
            <v>24760</v>
          </cell>
        </row>
        <row r="913">
          <cell r="L913">
            <v>62400.49</v>
          </cell>
        </row>
        <row r="914">
          <cell r="L914">
            <v>-19990.28</v>
          </cell>
        </row>
        <row r="915">
          <cell r="L915">
            <v>-95076.69</v>
          </cell>
        </row>
        <row r="916">
          <cell r="L916">
            <v>-9381.7800000000007</v>
          </cell>
        </row>
        <row r="917">
          <cell r="L917">
            <v>34640</v>
          </cell>
        </row>
        <row r="918">
          <cell r="L918">
            <v>4734000</v>
          </cell>
        </row>
        <row r="919">
          <cell r="L919">
            <v>1118700</v>
          </cell>
        </row>
        <row r="920">
          <cell r="L920">
            <v>2665625</v>
          </cell>
        </row>
        <row r="921">
          <cell r="L921">
            <v>996000</v>
          </cell>
        </row>
        <row r="922">
          <cell r="L922">
            <v>750000</v>
          </cell>
        </row>
        <row r="923">
          <cell r="L923">
            <v>900000</v>
          </cell>
        </row>
        <row r="924">
          <cell r="L924">
            <v>1200000</v>
          </cell>
        </row>
        <row r="925">
          <cell r="L925">
            <v>380695</v>
          </cell>
        </row>
        <row r="926">
          <cell r="L926">
            <v>200000</v>
          </cell>
        </row>
        <row r="927">
          <cell r="L927">
            <v>500000</v>
          </cell>
        </row>
        <row r="928">
          <cell r="L928">
            <v>750000</v>
          </cell>
        </row>
        <row r="929">
          <cell r="L929">
            <v>360000</v>
          </cell>
        </row>
        <row r="930">
          <cell r="L930">
            <v>380000</v>
          </cell>
        </row>
        <row r="931">
          <cell r="L931">
            <v>1440000</v>
          </cell>
        </row>
        <row r="932">
          <cell r="L932">
            <v>220000</v>
          </cell>
        </row>
        <row r="933">
          <cell r="L933">
            <v>160000</v>
          </cell>
        </row>
        <row r="934">
          <cell r="L934">
            <v>440000</v>
          </cell>
        </row>
        <row r="935">
          <cell r="L935">
            <v>320000</v>
          </cell>
        </row>
        <row r="936">
          <cell r="L936">
            <v>-4734000</v>
          </cell>
        </row>
        <row r="937">
          <cell r="L937">
            <v>3360000</v>
          </cell>
        </row>
        <row r="938">
          <cell r="L938">
            <v>310000</v>
          </cell>
        </row>
        <row r="939">
          <cell r="L939">
            <v>300000</v>
          </cell>
        </row>
        <row r="940">
          <cell r="L940">
            <v>358750</v>
          </cell>
        </row>
        <row r="941">
          <cell r="L941">
            <v>2756250</v>
          </cell>
        </row>
        <row r="942">
          <cell r="L942">
            <v>125000</v>
          </cell>
        </row>
        <row r="943">
          <cell r="L943">
            <v>1800000</v>
          </cell>
        </row>
        <row r="944">
          <cell r="L944">
            <v>1400000</v>
          </cell>
        </row>
        <row r="945">
          <cell r="L945">
            <v>200000</v>
          </cell>
        </row>
        <row r="946">
          <cell r="L946">
            <v>87500</v>
          </cell>
        </row>
        <row r="947">
          <cell r="L947">
            <v>175000</v>
          </cell>
        </row>
        <row r="948">
          <cell r="L948">
            <v>125000</v>
          </cell>
        </row>
        <row r="949">
          <cell r="L949">
            <v>10000000</v>
          </cell>
        </row>
        <row r="950">
          <cell r="L950">
            <v>575000</v>
          </cell>
        </row>
        <row r="951">
          <cell r="L951">
            <v>4734000</v>
          </cell>
        </row>
        <row r="952">
          <cell r="L952">
            <v>600000</v>
          </cell>
        </row>
        <row r="953">
          <cell r="L953">
            <v>150000</v>
          </cell>
        </row>
        <row r="954">
          <cell r="L954">
            <v>350000</v>
          </cell>
        </row>
        <row r="955">
          <cell r="L955">
            <v>787037</v>
          </cell>
        </row>
        <row r="956">
          <cell r="L956">
            <v>220000</v>
          </cell>
        </row>
        <row r="957">
          <cell r="L957">
            <v>2130000</v>
          </cell>
        </row>
        <row r="958">
          <cell r="L958">
            <v>2027775</v>
          </cell>
        </row>
        <row r="959">
          <cell r="L959">
            <v>120000</v>
          </cell>
        </row>
        <row r="960">
          <cell r="L960">
            <v>200000</v>
          </cell>
        </row>
        <row r="961">
          <cell r="L961">
            <v>374000</v>
          </cell>
        </row>
        <row r="962">
          <cell r="L962">
            <v>120000</v>
          </cell>
        </row>
        <row r="963">
          <cell r="L963">
            <v>1400000</v>
          </cell>
        </row>
        <row r="964">
          <cell r="L964">
            <v>600000</v>
          </cell>
        </row>
        <row r="965">
          <cell r="L965">
            <v>600000</v>
          </cell>
        </row>
        <row r="966">
          <cell r="L966">
            <v>128000</v>
          </cell>
        </row>
        <row r="967">
          <cell r="L967">
            <v>735000</v>
          </cell>
        </row>
        <row r="968">
          <cell r="L968">
            <v>850000</v>
          </cell>
        </row>
        <row r="969">
          <cell r="L969">
            <v>300000</v>
          </cell>
        </row>
        <row r="970">
          <cell r="L970">
            <v>750000</v>
          </cell>
        </row>
        <row r="971">
          <cell r="L971">
            <v>540000</v>
          </cell>
        </row>
        <row r="972">
          <cell r="L972">
            <v>6700000</v>
          </cell>
        </row>
        <row r="973">
          <cell r="L973">
            <v>187500</v>
          </cell>
        </row>
        <row r="974">
          <cell r="L974">
            <v>755000</v>
          </cell>
        </row>
        <row r="975">
          <cell r="L975">
            <v>3605000</v>
          </cell>
        </row>
        <row r="976">
          <cell r="L976">
            <v>318750</v>
          </cell>
        </row>
        <row r="977">
          <cell r="L977">
            <v>220000</v>
          </cell>
        </row>
        <row r="978">
          <cell r="L978">
            <v>160000</v>
          </cell>
        </row>
        <row r="979">
          <cell r="L979">
            <v>3120000</v>
          </cell>
        </row>
        <row r="980">
          <cell r="L980">
            <v>480000</v>
          </cell>
        </row>
        <row r="981">
          <cell r="L981">
            <v>25000</v>
          </cell>
        </row>
        <row r="982">
          <cell r="L982">
            <v>100000</v>
          </cell>
        </row>
        <row r="983">
          <cell r="L983">
            <v>400000</v>
          </cell>
        </row>
        <row r="984">
          <cell r="L984">
            <v>86000</v>
          </cell>
        </row>
        <row r="985">
          <cell r="L985">
            <v>1267200</v>
          </cell>
        </row>
        <row r="986">
          <cell r="L986">
            <v>440000</v>
          </cell>
        </row>
        <row r="987">
          <cell r="L987">
            <v>125000</v>
          </cell>
        </row>
        <row r="988">
          <cell r="L988">
            <v>1000000</v>
          </cell>
        </row>
        <row r="989">
          <cell r="L989">
            <v>3801600</v>
          </cell>
        </row>
        <row r="990">
          <cell r="L990">
            <v>1320000</v>
          </cell>
        </row>
        <row r="991">
          <cell r="L991">
            <v>102000</v>
          </cell>
        </row>
        <row r="992">
          <cell r="L992">
            <v>1800000</v>
          </cell>
        </row>
        <row r="993">
          <cell r="L993">
            <v>3750000</v>
          </cell>
        </row>
        <row r="994">
          <cell r="L994">
            <v>20000</v>
          </cell>
        </row>
        <row r="995">
          <cell r="L995">
            <v>575000</v>
          </cell>
        </row>
        <row r="996">
          <cell r="L996">
            <v>777778</v>
          </cell>
        </row>
        <row r="997">
          <cell r="L997">
            <v>352000</v>
          </cell>
        </row>
        <row r="998">
          <cell r="L998">
            <v>360000</v>
          </cell>
        </row>
        <row r="999">
          <cell r="L999">
            <v>85000</v>
          </cell>
        </row>
        <row r="1000">
          <cell r="L1000">
            <v>1000000</v>
          </cell>
        </row>
        <row r="1001">
          <cell r="L1001">
            <v>205000</v>
          </cell>
        </row>
        <row r="1002">
          <cell r="L1002">
            <v>50000</v>
          </cell>
        </row>
        <row r="1003">
          <cell r="L1003">
            <v>147100</v>
          </cell>
        </row>
        <row r="1004">
          <cell r="L1004">
            <v>-102000</v>
          </cell>
        </row>
        <row r="1005">
          <cell r="L1005">
            <v>250000</v>
          </cell>
        </row>
        <row r="1006">
          <cell r="L1006">
            <v>41900</v>
          </cell>
        </row>
        <row r="1007">
          <cell r="L1007">
            <v>47500</v>
          </cell>
        </row>
        <row r="1008">
          <cell r="L1008">
            <v>900000</v>
          </cell>
        </row>
        <row r="1009">
          <cell r="L1009">
            <v>125000</v>
          </cell>
        </row>
        <row r="1010">
          <cell r="L1010">
            <v>783300</v>
          </cell>
        </row>
        <row r="1011">
          <cell r="L1011">
            <v>374000</v>
          </cell>
        </row>
        <row r="1012">
          <cell r="L1012">
            <v>390000</v>
          </cell>
        </row>
        <row r="1013">
          <cell r="L1013">
            <v>2250000</v>
          </cell>
        </row>
        <row r="1014">
          <cell r="L1014">
            <v>116640</v>
          </cell>
        </row>
        <row r="1015">
          <cell r="L1015">
            <v>495000</v>
          </cell>
        </row>
        <row r="1016">
          <cell r="L1016">
            <v>330000</v>
          </cell>
        </row>
        <row r="1017">
          <cell r="L1017">
            <v>480000</v>
          </cell>
        </row>
        <row r="1018">
          <cell r="L1018">
            <v>360000</v>
          </cell>
        </row>
        <row r="1019">
          <cell r="L1019">
            <v>180000</v>
          </cell>
        </row>
        <row r="1020">
          <cell r="L1020">
            <v>900000</v>
          </cell>
        </row>
        <row r="1021">
          <cell r="L1021">
            <v>125000</v>
          </cell>
        </row>
        <row r="1022">
          <cell r="L1022">
            <v>616500</v>
          </cell>
        </row>
        <row r="1023">
          <cell r="L1023">
            <v>500000</v>
          </cell>
        </row>
        <row r="1024">
          <cell r="L1024">
            <v>102000</v>
          </cell>
        </row>
        <row r="1025">
          <cell r="L1025">
            <v>75000</v>
          </cell>
        </row>
        <row r="1026">
          <cell r="L1026">
            <v>550000</v>
          </cell>
        </row>
        <row r="1027">
          <cell r="L1027">
            <v>147500</v>
          </cell>
        </row>
        <row r="1028">
          <cell r="L1028">
            <v>262500</v>
          </cell>
        </row>
        <row r="1029">
          <cell r="L1029">
            <v>480000</v>
          </cell>
        </row>
        <row r="1030">
          <cell r="L1030">
            <v>935000</v>
          </cell>
        </row>
        <row r="1031">
          <cell r="L1031">
            <v>1530000</v>
          </cell>
        </row>
        <row r="1032">
          <cell r="L1032">
            <v>760000</v>
          </cell>
        </row>
        <row r="1033">
          <cell r="L1033">
            <v>1500000</v>
          </cell>
        </row>
        <row r="1034">
          <cell r="L1034">
            <v>220000</v>
          </cell>
        </row>
        <row r="1035">
          <cell r="L1035">
            <v>100000</v>
          </cell>
        </row>
        <row r="1036">
          <cell r="L1036">
            <v>-360000</v>
          </cell>
        </row>
        <row r="1037">
          <cell r="L1037">
            <v>-480000</v>
          </cell>
        </row>
        <row r="1038">
          <cell r="L1038">
            <v>495000</v>
          </cell>
        </row>
        <row r="1039">
          <cell r="L1039">
            <v>75000</v>
          </cell>
        </row>
        <row r="1040">
          <cell r="L1040">
            <v>935000</v>
          </cell>
        </row>
        <row r="1041">
          <cell r="L1041">
            <v>1781250</v>
          </cell>
        </row>
        <row r="1042">
          <cell r="L1042">
            <v>175000</v>
          </cell>
        </row>
        <row r="1043">
          <cell r="L1043">
            <v>175000</v>
          </cell>
        </row>
        <row r="1044">
          <cell r="L1044">
            <v>200000</v>
          </cell>
        </row>
        <row r="1045">
          <cell r="L1045">
            <v>160000</v>
          </cell>
        </row>
        <row r="1046">
          <cell r="L1046">
            <v>880000</v>
          </cell>
        </row>
        <row r="1047">
          <cell r="L1047">
            <v>480000</v>
          </cell>
        </row>
        <row r="1048">
          <cell r="L1048">
            <v>1250000</v>
          </cell>
        </row>
        <row r="1049">
          <cell r="L1049">
            <v>1250000</v>
          </cell>
        </row>
        <row r="1050">
          <cell r="L1050">
            <v>996000</v>
          </cell>
        </row>
        <row r="1051">
          <cell r="L1051">
            <v>200000</v>
          </cell>
        </row>
        <row r="1052">
          <cell r="L1052">
            <v>9534500</v>
          </cell>
        </row>
        <row r="1053">
          <cell r="L1053">
            <v>480000</v>
          </cell>
        </row>
        <row r="1054">
          <cell r="L1054">
            <v>360000</v>
          </cell>
        </row>
        <row r="1055">
          <cell r="L1055">
            <v>258000</v>
          </cell>
        </row>
        <row r="1056">
          <cell r="L1056">
            <v>172000</v>
          </cell>
        </row>
        <row r="1057">
          <cell r="L1057">
            <v>1600000</v>
          </cell>
        </row>
        <row r="1058">
          <cell r="L1058">
            <v>1015452</v>
          </cell>
        </row>
        <row r="1059">
          <cell r="L1059">
            <v>374000</v>
          </cell>
        </row>
        <row r="1060">
          <cell r="L1060">
            <v>100000</v>
          </cell>
        </row>
        <row r="1061">
          <cell r="L1061">
            <v>339900</v>
          </cell>
        </row>
        <row r="1062">
          <cell r="L1062">
            <v>204000</v>
          </cell>
        </row>
        <row r="1063">
          <cell r="L1063">
            <v>12000</v>
          </cell>
        </row>
        <row r="1064">
          <cell r="L1064">
            <v>500000</v>
          </cell>
        </row>
        <row r="1065">
          <cell r="L1065">
            <v>111000</v>
          </cell>
        </row>
        <row r="1066">
          <cell r="L1066">
            <v>700000</v>
          </cell>
        </row>
        <row r="1067">
          <cell r="L1067">
            <v>1550000</v>
          </cell>
        </row>
        <row r="1068">
          <cell r="L1068">
            <v>2664000</v>
          </cell>
        </row>
        <row r="1069">
          <cell r="L1069">
            <v>87500</v>
          </cell>
        </row>
        <row r="1070">
          <cell r="L1070">
            <v>125000</v>
          </cell>
        </row>
        <row r="1071">
          <cell r="L1071">
            <v>50000</v>
          </cell>
        </row>
        <row r="1072">
          <cell r="L1072">
            <v>70000</v>
          </cell>
        </row>
        <row r="1073">
          <cell r="L1073">
            <v>760000</v>
          </cell>
        </row>
        <row r="1074">
          <cell r="L1074">
            <v>125000</v>
          </cell>
        </row>
        <row r="1075">
          <cell r="L1075">
            <v>318750</v>
          </cell>
        </row>
        <row r="1076">
          <cell r="L1076">
            <v>352000</v>
          </cell>
        </row>
        <row r="1077">
          <cell r="L1077">
            <v>34000</v>
          </cell>
        </row>
        <row r="1078">
          <cell r="L1078">
            <v>360000</v>
          </cell>
        </row>
        <row r="1079">
          <cell r="L1079">
            <v>12000</v>
          </cell>
        </row>
        <row r="1080">
          <cell r="L1080">
            <v>55809</v>
          </cell>
        </row>
        <row r="1081">
          <cell r="L1081">
            <v>4008000</v>
          </cell>
        </row>
        <row r="1082">
          <cell r="L1082">
            <v>9700000</v>
          </cell>
        </row>
        <row r="1083">
          <cell r="L1083">
            <v>600000</v>
          </cell>
        </row>
        <row r="1084">
          <cell r="L1084">
            <v>700000</v>
          </cell>
        </row>
        <row r="1085">
          <cell r="L1085">
            <v>500000</v>
          </cell>
        </row>
        <row r="1086">
          <cell r="L1086">
            <v>300000</v>
          </cell>
        </row>
        <row r="1087">
          <cell r="L1087">
            <v>1000000</v>
          </cell>
        </row>
        <row r="1088">
          <cell r="L1088">
            <v>840000</v>
          </cell>
        </row>
        <row r="1089">
          <cell r="L1089">
            <v>1580000</v>
          </cell>
        </row>
        <row r="1090">
          <cell r="L1090">
            <v>300000</v>
          </cell>
        </row>
        <row r="1091">
          <cell r="L1091">
            <v>50000</v>
          </cell>
        </row>
        <row r="1092">
          <cell r="L1092">
            <v>3100000</v>
          </cell>
        </row>
        <row r="1093">
          <cell r="L1093">
            <v>126800</v>
          </cell>
        </row>
        <row r="1094">
          <cell r="L1094">
            <v>22500</v>
          </cell>
        </row>
        <row r="1095">
          <cell r="L1095">
            <v>280000</v>
          </cell>
        </row>
        <row r="1096">
          <cell r="L1096">
            <v>110000</v>
          </cell>
        </row>
        <row r="1097">
          <cell r="L1097">
            <v>110000</v>
          </cell>
        </row>
        <row r="1098">
          <cell r="L1098">
            <v>1080000</v>
          </cell>
        </row>
        <row r="1099">
          <cell r="L1099">
            <v>100000</v>
          </cell>
        </row>
        <row r="1100">
          <cell r="L1100">
            <v>325000</v>
          </cell>
        </row>
        <row r="1101">
          <cell r="L1101">
            <v>640000</v>
          </cell>
        </row>
        <row r="1102">
          <cell r="L1102">
            <v>9963179.5</v>
          </cell>
        </row>
        <row r="1103">
          <cell r="L1103">
            <v>344000</v>
          </cell>
        </row>
        <row r="1104">
          <cell r="L1104">
            <v>735000</v>
          </cell>
        </row>
        <row r="1105">
          <cell r="L1105">
            <v>1760000</v>
          </cell>
        </row>
        <row r="1106">
          <cell r="L1106">
            <v>1440000</v>
          </cell>
        </row>
        <row r="1107">
          <cell r="L1107">
            <v>960000</v>
          </cell>
        </row>
        <row r="1108">
          <cell r="L1108">
            <v>6040000</v>
          </cell>
        </row>
        <row r="1109">
          <cell r="L1109">
            <v>115000</v>
          </cell>
        </row>
        <row r="1110">
          <cell r="L1110">
            <v>587100</v>
          </cell>
        </row>
        <row r="1111">
          <cell r="L1111">
            <v>2335800</v>
          </cell>
        </row>
        <row r="1112">
          <cell r="L1112">
            <v>8666</v>
          </cell>
        </row>
        <row r="1113">
          <cell r="L1113">
            <v>95000</v>
          </cell>
        </row>
        <row r="1114">
          <cell r="L1114">
            <v>30000</v>
          </cell>
        </row>
        <row r="1115">
          <cell r="L1115">
            <v>500000</v>
          </cell>
        </row>
        <row r="1116">
          <cell r="L1116">
            <v>374000</v>
          </cell>
        </row>
        <row r="1117">
          <cell r="L1117">
            <v>587100</v>
          </cell>
        </row>
        <row r="1118">
          <cell r="L1118">
            <v>792500</v>
          </cell>
        </row>
        <row r="1119">
          <cell r="L1119">
            <v>212500</v>
          </cell>
        </row>
        <row r="1120">
          <cell r="L1120">
            <v>683750</v>
          </cell>
        </row>
        <row r="1121">
          <cell r="L1121">
            <v>11500000</v>
          </cell>
        </row>
        <row r="1122">
          <cell r="L1122">
            <v>960000</v>
          </cell>
        </row>
        <row r="1123">
          <cell r="L1123">
            <v>75000</v>
          </cell>
        </row>
        <row r="1124">
          <cell r="L1124">
            <v>-11500000</v>
          </cell>
        </row>
        <row r="1125">
          <cell r="L1125">
            <v>-9534500</v>
          </cell>
        </row>
        <row r="1126">
          <cell r="L1126">
            <v>30630</v>
          </cell>
        </row>
        <row r="1127">
          <cell r="L1127">
            <v>1687.97</v>
          </cell>
        </row>
        <row r="1128">
          <cell r="L1128">
            <v>16897.599999999999</v>
          </cell>
        </row>
        <row r="1129">
          <cell r="L1129">
            <v>5685.04</v>
          </cell>
        </row>
        <row r="1130">
          <cell r="L1130">
            <v>85581.69</v>
          </cell>
        </row>
        <row r="1131">
          <cell r="L1131">
            <v>33338</v>
          </cell>
        </row>
        <row r="1132">
          <cell r="L1132">
            <v>3080</v>
          </cell>
        </row>
        <row r="1133">
          <cell r="L1133">
            <v>117250.38</v>
          </cell>
        </row>
        <row r="1134">
          <cell r="L1134">
            <v>7920</v>
          </cell>
        </row>
        <row r="1135">
          <cell r="L1135">
            <v>8212.52</v>
          </cell>
        </row>
        <row r="1136">
          <cell r="L1136">
            <v>46976</v>
          </cell>
        </row>
        <row r="1137">
          <cell r="L1137">
            <v>28975.63</v>
          </cell>
        </row>
        <row r="1138">
          <cell r="L1138">
            <v>6340.18</v>
          </cell>
        </row>
        <row r="1139">
          <cell r="L1139">
            <v>10740</v>
          </cell>
        </row>
        <row r="1140">
          <cell r="L1140">
            <v>13321.8</v>
          </cell>
        </row>
        <row r="1141">
          <cell r="L1141">
            <v>67125</v>
          </cell>
        </row>
        <row r="1142">
          <cell r="L1142">
            <v>26850</v>
          </cell>
        </row>
        <row r="1143">
          <cell r="L1143">
            <v>4009.6</v>
          </cell>
        </row>
        <row r="1144">
          <cell r="L1144">
            <v>10024</v>
          </cell>
        </row>
        <row r="1145">
          <cell r="L1145">
            <v>17712</v>
          </cell>
        </row>
        <row r="1146">
          <cell r="L1146">
            <v>20250</v>
          </cell>
        </row>
        <row r="1147">
          <cell r="L1147">
            <v>1979.74</v>
          </cell>
        </row>
        <row r="1148">
          <cell r="L1148">
            <v>28067.200000000001</v>
          </cell>
        </row>
        <row r="1149">
          <cell r="L1149">
            <v>15662.5</v>
          </cell>
        </row>
        <row r="1150">
          <cell r="L1150">
            <v>102300</v>
          </cell>
        </row>
        <row r="1151">
          <cell r="L1151">
            <v>1342.5</v>
          </cell>
        </row>
        <row r="1152">
          <cell r="L1152">
            <v>366072.91</v>
          </cell>
        </row>
        <row r="1153">
          <cell r="L1153">
            <v>75000</v>
          </cell>
        </row>
        <row r="1154">
          <cell r="L1154">
            <v>200000</v>
          </cell>
        </row>
        <row r="1155">
          <cell r="L1155">
            <v>30000</v>
          </cell>
        </row>
        <row r="1156">
          <cell r="L1156">
            <v>50343.75</v>
          </cell>
        </row>
        <row r="1157">
          <cell r="L1157">
            <v>12028.8</v>
          </cell>
        </row>
        <row r="1158">
          <cell r="L1158">
            <v>1338.92</v>
          </cell>
        </row>
        <row r="1159">
          <cell r="L1159">
            <v>13545</v>
          </cell>
        </row>
        <row r="1160">
          <cell r="L1160">
            <v>26456.2</v>
          </cell>
        </row>
        <row r="1161">
          <cell r="L1161">
            <v>44904.26</v>
          </cell>
        </row>
        <row r="1162">
          <cell r="L1162">
            <v>44904.26</v>
          </cell>
        </row>
        <row r="1163">
          <cell r="L1163">
            <v>74267</v>
          </cell>
        </row>
        <row r="1164">
          <cell r="L1164">
            <v>4100</v>
          </cell>
        </row>
        <row r="1165">
          <cell r="L1165">
            <v>118184</v>
          </cell>
        </row>
        <row r="1166">
          <cell r="L1166">
            <v>57347.13</v>
          </cell>
        </row>
        <row r="1167">
          <cell r="L1167">
            <v>57347.13</v>
          </cell>
        </row>
        <row r="1168">
          <cell r="L1168">
            <v>140184</v>
          </cell>
        </row>
        <row r="1169">
          <cell r="L1169">
            <v>3463.65</v>
          </cell>
        </row>
        <row r="1170">
          <cell r="L1170">
            <v>9000</v>
          </cell>
        </row>
        <row r="1171">
          <cell r="L1171">
            <v>42261.9</v>
          </cell>
        </row>
        <row r="1172">
          <cell r="L1172">
            <v>42261.9</v>
          </cell>
        </row>
        <row r="1173">
          <cell r="L1173">
            <v>805.5</v>
          </cell>
        </row>
        <row r="1174">
          <cell r="L1174">
            <v>124200</v>
          </cell>
        </row>
        <row r="1175">
          <cell r="L1175">
            <v>124200</v>
          </cell>
        </row>
        <row r="1176">
          <cell r="L1176">
            <v>10485</v>
          </cell>
        </row>
        <row r="1177">
          <cell r="L1177">
            <v>3735</v>
          </cell>
        </row>
        <row r="1178">
          <cell r="L1178">
            <v>28640</v>
          </cell>
        </row>
        <row r="1179">
          <cell r="L1179">
            <v>3000</v>
          </cell>
        </row>
        <row r="1180">
          <cell r="L1180">
            <v>-44904.26</v>
          </cell>
        </row>
        <row r="1181">
          <cell r="L1181">
            <v>-118184</v>
          </cell>
        </row>
        <row r="1182">
          <cell r="L1182">
            <v>-57347.13</v>
          </cell>
        </row>
        <row r="1183">
          <cell r="L1183">
            <v>-13545</v>
          </cell>
        </row>
        <row r="1184">
          <cell r="L1184">
            <v>-42261.9</v>
          </cell>
        </row>
        <row r="1185">
          <cell r="L1185">
            <v>-124200</v>
          </cell>
        </row>
        <row r="1186">
          <cell r="L1186">
            <v>4200</v>
          </cell>
        </row>
        <row r="1187">
          <cell r="L1187">
            <v>118184</v>
          </cell>
        </row>
        <row r="1188">
          <cell r="L1188">
            <v>1500000</v>
          </cell>
        </row>
        <row r="1189">
          <cell r="L1189">
            <v>10110</v>
          </cell>
        </row>
        <row r="1190">
          <cell r="L1190">
            <v>7893.9</v>
          </cell>
        </row>
        <row r="1191">
          <cell r="L1191">
            <v>7893.9</v>
          </cell>
        </row>
        <row r="1192">
          <cell r="L1192">
            <v>765.23</v>
          </cell>
        </row>
        <row r="1193">
          <cell r="L1193">
            <v>61432.800000000003</v>
          </cell>
        </row>
        <row r="1194">
          <cell r="L1194">
            <v>22375</v>
          </cell>
        </row>
        <row r="1195">
          <cell r="L1195">
            <v>85651.5</v>
          </cell>
        </row>
        <row r="1196">
          <cell r="L1196">
            <v>12250</v>
          </cell>
        </row>
        <row r="1197">
          <cell r="L1197">
            <v>33351.279999999999</v>
          </cell>
        </row>
        <row r="1198">
          <cell r="L1198">
            <v>35274.639999999999</v>
          </cell>
        </row>
        <row r="1199">
          <cell r="L1199">
            <v>84658.05</v>
          </cell>
        </row>
        <row r="1200">
          <cell r="L1200">
            <v>11928.56</v>
          </cell>
        </row>
        <row r="1201">
          <cell r="L1201">
            <v>16188.76</v>
          </cell>
        </row>
        <row r="1202">
          <cell r="L1202">
            <v>68000</v>
          </cell>
        </row>
        <row r="1203">
          <cell r="L1203">
            <v>75860.2</v>
          </cell>
        </row>
        <row r="1204">
          <cell r="L1204">
            <v>44333.83</v>
          </cell>
        </row>
        <row r="1205">
          <cell r="L1205">
            <v>48000</v>
          </cell>
        </row>
        <row r="1206">
          <cell r="L1206">
            <v>12000</v>
          </cell>
        </row>
        <row r="1207">
          <cell r="L1207">
            <v>39380</v>
          </cell>
        </row>
        <row r="1208">
          <cell r="L1208">
            <v>94601.84</v>
          </cell>
        </row>
        <row r="1209">
          <cell r="L1209">
            <v>140600</v>
          </cell>
        </row>
        <row r="1210">
          <cell r="L1210">
            <v>105324</v>
          </cell>
        </row>
        <row r="1211">
          <cell r="L1211">
            <v>329498</v>
          </cell>
        </row>
        <row r="1212">
          <cell r="L1212">
            <v>35800</v>
          </cell>
        </row>
        <row r="1213">
          <cell r="L1213">
            <v>46728</v>
          </cell>
        </row>
        <row r="1214">
          <cell r="L1214">
            <v>86468</v>
          </cell>
        </row>
        <row r="1215">
          <cell r="L1215">
            <v>230000</v>
          </cell>
        </row>
        <row r="1216">
          <cell r="L1216">
            <v>18000</v>
          </cell>
        </row>
        <row r="1217">
          <cell r="L1217">
            <v>15401.16</v>
          </cell>
        </row>
        <row r="1218">
          <cell r="L1218">
            <v>9934.5</v>
          </cell>
        </row>
        <row r="1219">
          <cell r="L1219">
            <v>13693.5</v>
          </cell>
        </row>
        <row r="1220">
          <cell r="L1220">
            <v>4905.6000000000004</v>
          </cell>
        </row>
        <row r="1221">
          <cell r="L1221">
            <v>18437</v>
          </cell>
        </row>
        <row r="1222">
          <cell r="L1222">
            <v>10360</v>
          </cell>
        </row>
        <row r="1223">
          <cell r="L1223">
            <v>13200</v>
          </cell>
        </row>
        <row r="1224">
          <cell r="L1224">
            <v>9755.5</v>
          </cell>
        </row>
        <row r="1225">
          <cell r="L1225">
            <v>362944</v>
          </cell>
        </row>
        <row r="1226">
          <cell r="L1226">
            <v>2148</v>
          </cell>
        </row>
        <row r="1227">
          <cell r="L1227">
            <v>18240</v>
          </cell>
        </row>
        <row r="1228">
          <cell r="L1228">
            <v>6283</v>
          </cell>
        </row>
        <row r="1229">
          <cell r="L1229">
            <v>18795</v>
          </cell>
        </row>
        <row r="1230">
          <cell r="L1230">
            <v>54580.68</v>
          </cell>
        </row>
        <row r="1231">
          <cell r="L1231">
            <v>21450</v>
          </cell>
        </row>
        <row r="1232">
          <cell r="L1232">
            <v>10080</v>
          </cell>
        </row>
        <row r="1233">
          <cell r="L1233">
            <v>6240</v>
          </cell>
        </row>
        <row r="1234">
          <cell r="L1234">
            <v>12540</v>
          </cell>
        </row>
        <row r="1235">
          <cell r="L1235">
            <v>12000</v>
          </cell>
        </row>
        <row r="1236">
          <cell r="L1236">
            <v>24604</v>
          </cell>
        </row>
        <row r="1237">
          <cell r="L1237">
            <v>4980</v>
          </cell>
        </row>
        <row r="1238">
          <cell r="L1238">
            <v>5680</v>
          </cell>
        </row>
        <row r="1239">
          <cell r="L1239">
            <v>24000</v>
          </cell>
        </row>
        <row r="1240">
          <cell r="L1240">
            <v>22895</v>
          </cell>
        </row>
        <row r="1241">
          <cell r="L1241">
            <v>57347.13</v>
          </cell>
        </row>
        <row r="1242">
          <cell r="L1242">
            <v>17900</v>
          </cell>
        </row>
        <row r="1243">
          <cell r="L1243">
            <v>5685</v>
          </cell>
        </row>
        <row r="1244">
          <cell r="L1244">
            <v>140000</v>
          </cell>
        </row>
        <row r="1245">
          <cell r="L1245">
            <v>102762</v>
          </cell>
        </row>
        <row r="1246">
          <cell r="L1246">
            <v>23364</v>
          </cell>
        </row>
        <row r="1247">
          <cell r="L1247">
            <v>153840</v>
          </cell>
        </row>
        <row r="1248">
          <cell r="L1248">
            <v>26850</v>
          </cell>
        </row>
        <row r="1249">
          <cell r="L1249">
            <v>22140</v>
          </cell>
        </row>
        <row r="1250">
          <cell r="L1250">
            <v>11545.5</v>
          </cell>
        </row>
        <row r="1251">
          <cell r="L1251">
            <v>45080</v>
          </cell>
        </row>
        <row r="1252">
          <cell r="L1252">
            <v>26850</v>
          </cell>
        </row>
        <row r="1253">
          <cell r="L1253">
            <v>26939.5</v>
          </cell>
        </row>
        <row r="1254">
          <cell r="L1254">
            <v>17900</v>
          </cell>
        </row>
        <row r="1255">
          <cell r="L1255">
            <v>3776.9</v>
          </cell>
        </row>
        <row r="1256">
          <cell r="L1256">
            <v>1969</v>
          </cell>
        </row>
        <row r="1257">
          <cell r="L1257">
            <v>100000</v>
          </cell>
        </row>
        <row r="1258">
          <cell r="L1258">
            <v>19690</v>
          </cell>
        </row>
        <row r="1259">
          <cell r="L1259">
            <v>17900</v>
          </cell>
        </row>
        <row r="1260">
          <cell r="L1260">
            <v>1074</v>
          </cell>
        </row>
        <row r="1261">
          <cell r="L1261">
            <v>11028.64</v>
          </cell>
        </row>
        <row r="1262">
          <cell r="L1262">
            <v>154451.95000000001</v>
          </cell>
        </row>
        <row r="1263">
          <cell r="L1263">
            <v>19546.8</v>
          </cell>
        </row>
        <row r="1264">
          <cell r="L1264">
            <v>6130.75</v>
          </cell>
        </row>
        <row r="1265">
          <cell r="L1265">
            <v>6712.5</v>
          </cell>
        </row>
        <row r="1266">
          <cell r="L1266">
            <v>14445</v>
          </cell>
        </row>
        <row r="1267">
          <cell r="L1267">
            <v>10759</v>
          </cell>
        </row>
        <row r="1268">
          <cell r="L1268">
            <v>21900</v>
          </cell>
        </row>
        <row r="1269">
          <cell r="L1269">
            <v>6600</v>
          </cell>
        </row>
        <row r="1270">
          <cell r="L1270">
            <v>111696</v>
          </cell>
        </row>
        <row r="1271">
          <cell r="L1271">
            <v>13425</v>
          </cell>
        </row>
        <row r="1272">
          <cell r="L1272">
            <v>99184.76</v>
          </cell>
        </row>
        <row r="1273">
          <cell r="L1273">
            <v>122919.3</v>
          </cell>
        </row>
        <row r="1274">
          <cell r="L1274">
            <v>117343</v>
          </cell>
        </row>
        <row r="1275">
          <cell r="L1275">
            <v>83240.009999999995</v>
          </cell>
        </row>
        <row r="1276">
          <cell r="L1276">
            <v>58175</v>
          </cell>
        </row>
        <row r="1277">
          <cell r="L1277">
            <v>3449.33</v>
          </cell>
        </row>
        <row r="1278">
          <cell r="L1278">
            <v>28350</v>
          </cell>
        </row>
        <row r="1279">
          <cell r="L1279">
            <v>26850</v>
          </cell>
        </row>
        <row r="1280">
          <cell r="L1280">
            <v>6750</v>
          </cell>
        </row>
        <row r="1281">
          <cell r="L1281">
            <v>38664</v>
          </cell>
        </row>
        <row r="1282">
          <cell r="L1282">
            <v>38234.400000000001</v>
          </cell>
        </row>
        <row r="1283">
          <cell r="L1283">
            <v>6166.55</v>
          </cell>
        </row>
        <row r="1284">
          <cell r="L1284">
            <v>889488</v>
          </cell>
        </row>
        <row r="1285">
          <cell r="L1285">
            <v>2864</v>
          </cell>
        </row>
        <row r="1286">
          <cell r="L1286">
            <v>53306.2</v>
          </cell>
        </row>
        <row r="1287">
          <cell r="L1287">
            <v>108520.9</v>
          </cell>
        </row>
        <row r="1288">
          <cell r="L1288">
            <v>65756</v>
          </cell>
        </row>
        <row r="1289">
          <cell r="L1289">
            <v>17683.41</v>
          </cell>
        </row>
        <row r="1290">
          <cell r="L1290">
            <v>13641.59</v>
          </cell>
        </row>
        <row r="1291">
          <cell r="L1291">
            <v>10000</v>
          </cell>
        </row>
        <row r="1292">
          <cell r="L1292">
            <v>23364</v>
          </cell>
        </row>
        <row r="1293">
          <cell r="L1293">
            <v>3759</v>
          </cell>
        </row>
        <row r="1294">
          <cell r="L1294">
            <v>8720.8799999999992</v>
          </cell>
        </row>
        <row r="1295">
          <cell r="L1295">
            <v>19200</v>
          </cell>
        </row>
        <row r="1296">
          <cell r="L1296">
            <v>16993.96</v>
          </cell>
        </row>
        <row r="1297">
          <cell r="L1297">
            <v>2914285</v>
          </cell>
        </row>
        <row r="1298">
          <cell r="L1298">
            <v>9000</v>
          </cell>
        </row>
        <row r="1299">
          <cell r="L1299">
            <v>1156026.75</v>
          </cell>
        </row>
        <row r="1300">
          <cell r="L1300">
            <v>431375</v>
          </cell>
        </row>
        <row r="1301">
          <cell r="L1301">
            <v>17773.810000000001</v>
          </cell>
        </row>
        <row r="1302">
          <cell r="L1302">
            <v>24293.88</v>
          </cell>
        </row>
        <row r="1303">
          <cell r="L1303">
            <v>168300</v>
          </cell>
        </row>
        <row r="1304">
          <cell r="L1304">
            <v>7969.08</v>
          </cell>
        </row>
        <row r="1305">
          <cell r="L1305">
            <v>54881.4</v>
          </cell>
        </row>
        <row r="1306">
          <cell r="L1306">
            <v>68113.08</v>
          </cell>
        </row>
        <row r="1307">
          <cell r="L1307">
            <v>13246</v>
          </cell>
        </row>
        <row r="1308">
          <cell r="L1308">
            <v>13000</v>
          </cell>
        </row>
        <row r="1309">
          <cell r="L1309">
            <v>41076.480000000003</v>
          </cell>
        </row>
        <row r="1310">
          <cell r="L1310">
            <v>3307.92</v>
          </cell>
        </row>
        <row r="1311">
          <cell r="L1311">
            <v>5222.33</v>
          </cell>
        </row>
        <row r="1312">
          <cell r="L1312">
            <v>32700</v>
          </cell>
        </row>
        <row r="1313">
          <cell r="L1313">
            <v>-32700</v>
          </cell>
        </row>
        <row r="1314">
          <cell r="L1314">
            <v>7000</v>
          </cell>
        </row>
        <row r="1315">
          <cell r="L1315">
            <v>33286</v>
          </cell>
        </row>
        <row r="1316">
          <cell r="L1316">
            <v>17848.8</v>
          </cell>
        </row>
        <row r="1317">
          <cell r="L1317">
            <v>33122.800000000003</v>
          </cell>
        </row>
        <row r="1318">
          <cell r="L1318">
            <v>10203</v>
          </cell>
        </row>
        <row r="1319">
          <cell r="L1319">
            <v>7893.9</v>
          </cell>
        </row>
        <row r="1320">
          <cell r="L1320">
            <v>5150</v>
          </cell>
        </row>
        <row r="1321">
          <cell r="L1321">
            <v>2717.22</v>
          </cell>
        </row>
        <row r="1322">
          <cell r="L1322">
            <v>10000</v>
          </cell>
        </row>
        <row r="1323">
          <cell r="L1323">
            <v>5620.6</v>
          </cell>
        </row>
        <row r="1324">
          <cell r="L1324">
            <v>31500</v>
          </cell>
        </row>
        <row r="1325">
          <cell r="L1325">
            <v>32220</v>
          </cell>
        </row>
        <row r="1326">
          <cell r="L1326">
            <v>2864</v>
          </cell>
        </row>
        <row r="1327">
          <cell r="L1327">
            <v>4000</v>
          </cell>
        </row>
        <row r="1328">
          <cell r="L1328">
            <v>30000</v>
          </cell>
        </row>
        <row r="1329">
          <cell r="L1329">
            <v>2863.11</v>
          </cell>
        </row>
        <row r="1330">
          <cell r="L1330">
            <v>33351.279999999999</v>
          </cell>
        </row>
        <row r="1331">
          <cell r="L1331">
            <v>8019.2</v>
          </cell>
        </row>
        <row r="1332">
          <cell r="L1332">
            <v>30609</v>
          </cell>
        </row>
        <row r="1333">
          <cell r="L1333">
            <v>100562.4</v>
          </cell>
        </row>
        <row r="1334">
          <cell r="L1334">
            <v>25546.880000000001</v>
          </cell>
        </row>
        <row r="1335">
          <cell r="L1335">
            <v>112339</v>
          </cell>
        </row>
        <row r="1336">
          <cell r="L1336">
            <v>29593.18</v>
          </cell>
        </row>
        <row r="1337">
          <cell r="L1337">
            <v>36000</v>
          </cell>
        </row>
        <row r="1338">
          <cell r="L1338">
            <v>10000</v>
          </cell>
        </row>
        <row r="1339">
          <cell r="L1339">
            <v>9500</v>
          </cell>
        </row>
        <row r="1340">
          <cell r="L1340">
            <v>10000</v>
          </cell>
        </row>
        <row r="1341">
          <cell r="L1341">
            <v>81063</v>
          </cell>
        </row>
        <row r="1342">
          <cell r="L1342">
            <v>6000</v>
          </cell>
        </row>
        <row r="1343">
          <cell r="L1343">
            <v>579600</v>
          </cell>
        </row>
        <row r="1344">
          <cell r="L1344">
            <v>16110</v>
          </cell>
        </row>
        <row r="1345">
          <cell r="L1345">
            <v>17753.22</v>
          </cell>
        </row>
        <row r="1346">
          <cell r="L1346">
            <v>33652</v>
          </cell>
        </row>
        <row r="1347">
          <cell r="L1347">
            <v>6000</v>
          </cell>
        </row>
        <row r="1348">
          <cell r="L1348">
            <v>32667.5</v>
          </cell>
        </row>
        <row r="1349">
          <cell r="L1349">
            <v>54526.98</v>
          </cell>
        </row>
        <row r="1350">
          <cell r="L1350">
            <v>11500</v>
          </cell>
        </row>
        <row r="1351">
          <cell r="L1351">
            <v>13545</v>
          </cell>
        </row>
        <row r="1352">
          <cell r="L1352">
            <v>24283.14</v>
          </cell>
        </row>
        <row r="1353">
          <cell r="L1353">
            <v>14491.84</v>
          </cell>
        </row>
        <row r="1354">
          <cell r="L1354">
            <v>10000</v>
          </cell>
        </row>
        <row r="1355">
          <cell r="L1355">
            <v>24030.75</v>
          </cell>
        </row>
        <row r="1356">
          <cell r="L1356">
            <v>24760</v>
          </cell>
        </row>
        <row r="1357">
          <cell r="L1357">
            <v>150000</v>
          </cell>
        </row>
        <row r="1358">
          <cell r="L1358">
            <v>400000</v>
          </cell>
        </row>
        <row r="1359">
          <cell r="L1359">
            <v>20289.650000000001</v>
          </cell>
        </row>
        <row r="1360">
          <cell r="L1360">
            <v>9450</v>
          </cell>
        </row>
        <row r="1361">
          <cell r="L1361">
            <v>9728</v>
          </cell>
        </row>
        <row r="1362">
          <cell r="L1362">
            <v>13425</v>
          </cell>
        </row>
        <row r="1363">
          <cell r="L1363">
            <v>60000</v>
          </cell>
        </row>
        <row r="1364">
          <cell r="L1364">
            <v>44772</v>
          </cell>
        </row>
        <row r="1365">
          <cell r="L1365">
            <v>24000</v>
          </cell>
        </row>
        <row r="1366">
          <cell r="L1366">
            <v>2510.48</v>
          </cell>
        </row>
        <row r="1367">
          <cell r="L1367">
            <v>18000</v>
          </cell>
        </row>
        <row r="1368">
          <cell r="L1368">
            <v>393800</v>
          </cell>
        </row>
        <row r="1369">
          <cell r="L1369">
            <v>214800</v>
          </cell>
        </row>
        <row r="1370">
          <cell r="L1370">
            <v>24980</v>
          </cell>
        </row>
        <row r="1371">
          <cell r="L1371">
            <v>48000</v>
          </cell>
        </row>
        <row r="1372">
          <cell r="L1372">
            <v>43780</v>
          </cell>
        </row>
        <row r="1373">
          <cell r="L1373">
            <v>35800</v>
          </cell>
        </row>
        <row r="1374">
          <cell r="L1374">
            <v>31068</v>
          </cell>
        </row>
        <row r="1375">
          <cell r="L1375">
            <v>131000</v>
          </cell>
        </row>
        <row r="1376">
          <cell r="L1376">
            <v>40157</v>
          </cell>
        </row>
        <row r="1377">
          <cell r="L1377">
            <v>-579600</v>
          </cell>
        </row>
        <row r="1378">
          <cell r="L1378">
            <v>579600</v>
          </cell>
        </row>
        <row r="1379">
          <cell r="L1379">
            <v>29000</v>
          </cell>
        </row>
        <row r="1380">
          <cell r="L1380">
            <v>8220.75</v>
          </cell>
        </row>
        <row r="1381">
          <cell r="L1381">
            <v>93796</v>
          </cell>
        </row>
        <row r="1382">
          <cell r="L1382">
            <v>56850.400000000001</v>
          </cell>
        </row>
        <row r="1383">
          <cell r="L1383">
            <v>14212.6</v>
          </cell>
        </row>
        <row r="1384">
          <cell r="L1384">
            <v>28629</v>
          </cell>
        </row>
        <row r="1385">
          <cell r="L1385">
            <v>63000</v>
          </cell>
        </row>
        <row r="1386">
          <cell r="L1386">
            <v>5028</v>
          </cell>
        </row>
        <row r="1387">
          <cell r="L1387">
            <v>38127</v>
          </cell>
        </row>
        <row r="1388">
          <cell r="L1388">
            <v>14850</v>
          </cell>
        </row>
        <row r="1389">
          <cell r="L1389">
            <v>12691.1</v>
          </cell>
        </row>
        <row r="1390">
          <cell r="L1390">
            <v>81158.600000000006</v>
          </cell>
        </row>
        <row r="1391">
          <cell r="L1391">
            <v>17316</v>
          </cell>
        </row>
        <row r="1392">
          <cell r="L1392">
            <v>77856.05</v>
          </cell>
        </row>
        <row r="1393">
          <cell r="L1393">
            <v>255768</v>
          </cell>
        </row>
        <row r="1394">
          <cell r="L1394">
            <v>11549.98</v>
          </cell>
        </row>
        <row r="1395">
          <cell r="L1395">
            <v>35800</v>
          </cell>
        </row>
        <row r="1396">
          <cell r="L1396">
            <v>35460.800000000003</v>
          </cell>
        </row>
        <row r="1397">
          <cell r="L1397">
            <v>4114</v>
          </cell>
        </row>
        <row r="1398">
          <cell r="L1398">
            <v>1342.5</v>
          </cell>
        </row>
        <row r="1399">
          <cell r="L1399">
            <v>9753.69</v>
          </cell>
        </row>
        <row r="1400">
          <cell r="L1400">
            <v>375000</v>
          </cell>
        </row>
        <row r="1401">
          <cell r="L1401">
            <v>27753</v>
          </cell>
        </row>
        <row r="1402">
          <cell r="L1402">
            <v>31291.89</v>
          </cell>
        </row>
        <row r="1403">
          <cell r="L1403">
            <v>5900</v>
          </cell>
        </row>
        <row r="1404">
          <cell r="L1404">
            <v>5450</v>
          </cell>
        </row>
        <row r="1405">
          <cell r="L1405">
            <v>113815</v>
          </cell>
        </row>
        <row r="1406">
          <cell r="L1406">
            <v>31360</v>
          </cell>
        </row>
        <row r="1407">
          <cell r="L1407">
            <v>28500</v>
          </cell>
        </row>
        <row r="1408">
          <cell r="L1408">
            <v>45000</v>
          </cell>
        </row>
        <row r="1409">
          <cell r="L1409">
            <v>10788</v>
          </cell>
        </row>
        <row r="1410">
          <cell r="L1410">
            <v>14642.2</v>
          </cell>
        </row>
        <row r="1411">
          <cell r="L1411">
            <v>6930</v>
          </cell>
        </row>
        <row r="1412">
          <cell r="L1412">
            <v>6265</v>
          </cell>
        </row>
        <row r="1413">
          <cell r="L1413">
            <v>4833</v>
          </cell>
        </row>
        <row r="1414">
          <cell r="L1414">
            <v>50343.75</v>
          </cell>
        </row>
        <row r="1415">
          <cell r="L1415">
            <v>13037</v>
          </cell>
        </row>
        <row r="1416">
          <cell r="L1416">
            <v>5720</v>
          </cell>
        </row>
        <row r="1417">
          <cell r="L1417">
            <v>22554</v>
          </cell>
        </row>
        <row r="1418">
          <cell r="L1418">
            <v>248400</v>
          </cell>
        </row>
        <row r="1419">
          <cell r="L1419">
            <v>14051.51</v>
          </cell>
        </row>
        <row r="1420">
          <cell r="L1420">
            <v>44333.83</v>
          </cell>
        </row>
        <row r="1421">
          <cell r="L1421">
            <v>1713.03</v>
          </cell>
        </row>
        <row r="1422">
          <cell r="L1422">
            <v>10771</v>
          </cell>
        </row>
        <row r="1423">
          <cell r="L1423">
            <v>45336.23</v>
          </cell>
        </row>
        <row r="1424">
          <cell r="L1424">
            <v>12306.25</v>
          </cell>
        </row>
        <row r="1425">
          <cell r="L1425">
            <v>248400</v>
          </cell>
        </row>
        <row r="1426">
          <cell r="L1426">
            <v>8595.58</v>
          </cell>
        </row>
        <row r="1427">
          <cell r="L1427">
            <v>9753.69</v>
          </cell>
        </row>
        <row r="1428">
          <cell r="L1428">
            <v>-393800</v>
          </cell>
        </row>
        <row r="1429">
          <cell r="L1429">
            <v>-214800</v>
          </cell>
        </row>
        <row r="1430">
          <cell r="L1430">
            <v>9020</v>
          </cell>
        </row>
        <row r="1431">
          <cell r="L1431">
            <v>22912</v>
          </cell>
        </row>
        <row r="1432">
          <cell r="L1432">
            <v>17189.37</v>
          </cell>
        </row>
        <row r="1433">
          <cell r="L1433">
            <v>40392.5</v>
          </cell>
        </row>
        <row r="1434">
          <cell r="L1434">
            <v>55272.67</v>
          </cell>
        </row>
        <row r="1435">
          <cell r="L1435">
            <v>343073.68</v>
          </cell>
        </row>
        <row r="1436">
          <cell r="L1436">
            <v>147675</v>
          </cell>
        </row>
        <row r="1437">
          <cell r="L1437">
            <v>76075</v>
          </cell>
        </row>
        <row r="1438">
          <cell r="L1438">
            <v>22102.92</v>
          </cell>
        </row>
        <row r="1439">
          <cell r="L1439">
            <v>26951.14</v>
          </cell>
        </row>
        <row r="1440">
          <cell r="L1440">
            <v>21480</v>
          </cell>
        </row>
        <row r="1441">
          <cell r="L1441">
            <v>3157.56</v>
          </cell>
        </row>
        <row r="1442">
          <cell r="L1442">
            <v>53716</v>
          </cell>
        </row>
        <row r="1443">
          <cell r="L1443">
            <v>5638.5</v>
          </cell>
        </row>
        <row r="1444">
          <cell r="L1444">
            <v>5638.5</v>
          </cell>
        </row>
        <row r="1445">
          <cell r="L1445">
            <v>7893.9</v>
          </cell>
        </row>
        <row r="1446">
          <cell r="L1446">
            <v>70093</v>
          </cell>
        </row>
        <row r="1447">
          <cell r="L1447">
            <v>17890</v>
          </cell>
        </row>
        <row r="1448">
          <cell r="L1448">
            <v>9280</v>
          </cell>
        </row>
        <row r="1449">
          <cell r="L1449">
            <v>7389.12</v>
          </cell>
        </row>
        <row r="1450">
          <cell r="L1450">
            <v>3250</v>
          </cell>
        </row>
        <row r="1451">
          <cell r="L1451">
            <v>16423.25</v>
          </cell>
        </row>
        <row r="1452">
          <cell r="L1452">
            <v>67281.399999999994</v>
          </cell>
        </row>
        <row r="1453">
          <cell r="L1453">
            <v>9000</v>
          </cell>
        </row>
        <row r="1454">
          <cell r="L1454">
            <v>2205</v>
          </cell>
        </row>
        <row r="1455">
          <cell r="L1455">
            <v>41528</v>
          </cell>
        </row>
        <row r="1456">
          <cell r="L1456">
            <v>68494.600000000006</v>
          </cell>
        </row>
        <row r="1457">
          <cell r="L1457">
            <v>6014.4</v>
          </cell>
        </row>
        <row r="1458">
          <cell r="L1458">
            <v>-81063</v>
          </cell>
        </row>
        <row r="1459">
          <cell r="L1459">
            <v>22941</v>
          </cell>
        </row>
        <row r="1460">
          <cell r="L1460">
            <v>19200</v>
          </cell>
        </row>
        <row r="1461">
          <cell r="L1461">
            <v>78000</v>
          </cell>
        </row>
        <row r="1462">
          <cell r="L1462">
            <v>63571.85</v>
          </cell>
        </row>
        <row r="1463">
          <cell r="L1463">
            <v>21900</v>
          </cell>
        </row>
        <row r="1464">
          <cell r="L1464">
            <v>2250</v>
          </cell>
        </row>
        <row r="1465">
          <cell r="L1465">
            <v>9730.44</v>
          </cell>
        </row>
        <row r="1466">
          <cell r="L1466">
            <v>26567.9</v>
          </cell>
        </row>
        <row r="1467">
          <cell r="L1467">
            <v>39851.839999999997</v>
          </cell>
        </row>
        <row r="1468">
          <cell r="L1468">
            <v>20764</v>
          </cell>
        </row>
        <row r="1469">
          <cell r="L1469">
            <v>9952.4</v>
          </cell>
        </row>
        <row r="1470">
          <cell r="L1470">
            <v>500</v>
          </cell>
        </row>
        <row r="1471">
          <cell r="L1471">
            <v>248400</v>
          </cell>
        </row>
        <row r="1472">
          <cell r="L1472">
            <v>3660</v>
          </cell>
        </row>
        <row r="1473">
          <cell r="L1473">
            <v>25955</v>
          </cell>
        </row>
        <row r="1474">
          <cell r="L1474">
            <v>16000</v>
          </cell>
        </row>
        <row r="1475">
          <cell r="L1475">
            <v>89500</v>
          </cell>
        </row>
        <row r="1476">
          <cell r="L1476">
            <v>127884</v>
          </cell>
        </row>
        <row r="1477">
          <cell r="L1477">
            <v>60000</v>
          </cell>
        </row>
        <row r="1478">
          <cell r="L1478">
            <v>3511</v>
          </cell>
        </row>
        <row r="1479">
          <cell r="L1479">
            <v>20695</v>
          </cell>
        </row>
        <row r="1480">
          <cell r="L1480">
            <v>9435</v>
          </cell>
        </row>
        <row r="1481">
          <cell r="L1481">
            <v>65335</v>
          </cell>
        </row>
        <row r="1482">
          <cell r="L1482">
            <v>15344</v>
          </cell>
        </row>
        <row r="1483">
          <cell r="L1483">
            <v>6444</v>
          </cell>
        </row>
        <row r="1484">
          <cell r="L1484">
            <v>75143.7</v>
          </cell>
        </row>
        <row r="1485">
          <cell r="L1485">
            <v>3580</v>
          </cell>
        </row>
        <row r="1486">
          <cell r="L1486">
            <v>70000</v>
          </cell>
        </row>
        <row r="1487">
          <cell r="L1487">
            <v>41617.5</v>
          </cell>
        </row>
        <row r="1488">
          <cell r="L1488">
            <v>8950</v>
          </cell>
        </row>
        <row r="1489">
          <cell r="L1489">
            <v>4594</v>
          </cell>
        </row>
        <row r="1490">
          <cell r="L1490">
            <v>2000000</v>
          </cell>
        </row>
        <row r="1491">
          <cell r="L1491">
            <v>9666</v>
          </cell>
        </row>
        <row r="1492">
          <cell r="L1492">
            <v>87000</v>
          </cell>
        </row>
        <row r="1493">
          <cell r="L1493">
            <v>22196</v>
          </cell>
        </row>
        <row r="1494">
          <cell r="L1494">
            <v>5370</v>
          </cell>
        </row>
        <row r="1495">
          <cell r="L1495">
            <v>16993.96</v>
          </cell>
        </row>
        <row r="1496">
          <cell r="L1496">
            <v>255769</v>
          </cell>
        </row>
        <row r="1497">
          <cell r="L1497">
            <v>30000</v>
          </cell>
        </row>
        <row r="1498">
          <cell r="L1498">
            <v>116507</v>
          </cell>
        </row>
        <row r="1499">
          <cell r="L1499">
            <v>5330</v>
          </cell>
        </row>
        <row r="1500">
          <cell r="L1500">
            <v>337610</v>
          </cell>
        </row>
        <row r="1501">
          <cell r="L1501">
            <v>8705.89</v>
          </cell>
        </row>
        <row r="1502">
          <cell r="L1502">
            <v>100383.2</v>
          </cell>
        </row>
        <row r="1503">
          <cell r="L1503">
            <v>3375.94</v>
          </cell>
        </row>
        <row r="1504">
          <cell r="L1504">
            <v>297000</v>
          </cell>
        </row>
        <row r="1505">
          <cell r="L1505">
            <v>22100</v>
          </cell>
        </row>
        <row r="1506">
          <cell r="L1506">
            <v>19546.8</v>
          </cell>
        </row>
        <row r="1507">
          <cell r="L1507">
            <v>6265</v>
          </cell>
        </row>
        <row r="1508">
          <cell r="L1508">
            <v>12530</v>
          </cell>
        </row>
        <row r="1509">
          <cell r="L1509">
            <v>3759</v>
          </cell>
        </row>
        <row r="1510">
          <cell r="L1510">
            <v>6265</v>
          </cell>
        </row>
        <row r="1511">
          <cell r="L1511">
            <v>20000</v>
          </cell>
        </row>
        <row r="1512">
          <cell r="L1512">
            <v>51799.92</v>
          </cell>
        </row>
        <row r="1513">
          <cell r="L1513">
            <v>16350</v>
          </cell>
        </row>
        <row r="1514">
          <cell r="L1514">
            <v>50343.75</v>
          </cell>
        </row>
        <row r="1515">
          <cell r="L1515">
            <v>19016.96</v>
          </cell>
        </row>
        <row r="1516">
          <cell r="L1516">
            <v>4330.01</v>
          </cell>
        </row>
        <row r="1517">
          <cell r="L1517">
            <v>28500</v>
          </cell>
        </row>
        <row r="1518">
          <cell r="L1518">
            <v>157986</v>
          </cell>
        </row>
        <row r="1519">
          <cell r="L1519">
            <v>87935</v>
          </cell>
        </row>
        <row r="1520">
          <cell r="L1520">
            <v>7440</v>
          </cell>
        </row>
        <row r="1521">
          <cell r="L1521">
            <v>13263.01</v>
          </cell>
        </row>
        <row r="1522">
          <cell r="L1522">
            <v>6136.12</v>
          </cell>
        </row>
        <row r="1523">
          <cell r="L1523">
            <v>19186</v>
          </cell>
        </row>
        <row r="1524">
          <cell r="L1524">
            <v>10000</v>
          </cell>
        </row>
        <row r="1525">
          <cell r="L1525">
            <v>10985</v>
          </cell>
        </row>
        <row r="1526">
          <cell r="L1526">
            <v>119400</v>
          </cell>
        </row>
        <row r="1527">
          <cell r="L1527">
            <v>8742.36</v>
          </cell>
        </row>
        <row r="1528">
          <cell r="L1528">
            <v>7732.8</v>
          </cell>
        </row>
        <row r="1529">
          <cell r="L1529">
            <v>10814</v>
          </cell>
        </row>
        <row r="1530">
          <cell r="L1530">
            <v>20695</v>
          </cell>
        </row>
        <row r="1531">
          <cell r="L1531">
            <v>8193</v>
          </cell>
        </row>
        <row r="1532">
          <cell r="L1532">
            <v>136793</v>
          </cell>
        </row>
        <row r="1533">
          <cell r="L1533">
            <v>13500</v>
          </cell>
        </row>
        <row r="1534">
          <cell r="L1534">
            <v>38815</v>
          </cell>
        </row>
        <row r="1535">
          <cell r="L1535">
            <v>2685</v>
          </cell>
        </row>
        <row r="1536">
          <cell r="L1536">
            <v>209565</v>
          </cell>
        </row>
        <row r="1537">
          <cell r="L1537">
            <v>25800</v>
          </cell>
        </row>
        <row r="1538">
          <cell r="L1538">
            <v>12700</v>
          </cell>
        </row>
        <row r="1539">
          <cell r="L1539">
            <v>47300</v>
          </cell>
        </row>
        <row r="1540">
          <cell r="L1540">
            <v>21840</v>
          </cell>
        </row>
        <row r="1541">
          <cell r="L1541">
            <v>122919.3</v>
          </cell>
        </row>
        <row r="1542">
          <cell r="L1542">
            <v>13860</v>
          </cell>
        </row>
        <row r="1543">
          <cell r="L1543">
            <v>44333.83</v>
          </cell>
        </row>
        <row r="1544">
          <cell r="L1544">
            <v>16400</v>
          </cell>
        </row>
        <row r="1545">
          <cell r="L1545">
            <v>19770</v>
          </cell>
        </row>
        <row r="1546">
          <cell r="L1546">
            <v>26611</v>
          </cell>
        </row>
        <row r="1547">
          <cell r="L1547">
            <v>2845.21</v>
          </cell>
        </row>
        <row r="1548">
          <cell r="L1548">
            <v>49432.639999999999</v>
          </cell>
        </row>
        <row r="1549">
          <cell r="L1549">
            <v>18043.2</v>
          </cell>
        </row>
        <row r="1550">
          <cell r="L1550">
            <v>72831.520000000004</v>
          </cell>
        </row>
        <row r="1551">
          <cell r="L1551">
            <v>14657</v>
          </cell>
        </row>
        <row r="1552">
          <cell r="L1552">
            <v>37207</v>
          </cell>
        </row>
        <row r="1553">
          <cell r="L1553">
            <v>54813</v>
          </cell>
        </row>
        <row r="1554">
          <cell r="L1554">
            <v>29217</v>
          </cell>
        </row>
        <row r="1555">
          <cell r="L1555">
            <v>44392</v>
          </cell>
        </row>
        <row r="1556">
          <cell r="L1556">
            <v>11169.6</v>
          </cell>
        </row>
        <row r="1557">
          <cell r="L1557">
            <v>60796</v>
          </cell>
        </row>
        <row r="1558">
          <cell r="L1558">
            <v>33122.800000000003</v>
          </cell>
        </row>
        <row r="1559">
          <cell r="L1559">
            <v>35000</v>
          </cell>
        </row>
        <row r="1560">
          <cell r="L1560">
            <v>26044.5</v>
          </cell>
        </row>
        <row r="1561">
          <cell r="L1561">
            <v>20054.09</v>
          </cell>
        </row>
        <row r="1562">
          <cell r="L1562">
            <v>127884</v>
          </cell>
        </row>
        <row r="1563">
          <cell r="L1563">
            <v>873072.5</v>
          </cell>
        </row>
        <row r="1564">
          <cell r="L1564">
            <v>1790</v>
          </cell>
        </row>
        <row r="1565">
          <cell r="L1565">
            <v>3043</v>
          </cell>
        </row>
        <row r="1566">
          <cell r="L1566">
            <v>1253</v>
          </cell>
        </row>
        <row r="1567">
          <cell r="L1567">
            <v>626.5</v>
          </cell>
        </row>
        <row r="1568">
          <cell r="L1568">
            <v>101078</v>
          </cell>
        </row>
        <row r="1569">
          <cell r="L1569">
            <v>9300</v>
          </cell>
        </row>
        <row r="1570">
          <cell r="L1570">
            <v>11520</v>
          </cell>
        </row>
        <row r="1571">
          <cell r="L1571">
            <v>54058</v>
          </cell>
        </row>
        <row r="1572">
          <cell r="L1572">
            <v>6000</v>
          </cell>
        </row>
        <row r="1573">
          <cell r="L1573">
            <v>113354</v>
          </cell>
        </row>
        <row r="1574">
          <cell r="L1574">
            <v>13353.4</v>
          </cell>
        </row>
        <row r="1575">
          <cell r="L1575">
            <v>26850</v>
          </cell>
        </row>
        <row r="1576">
          <cell r="L1576">
            <v>31274.880000000001</v>
          </cell>
        </row>
        <row r="1577">
          <cell r="L1577">
            <v>3000</v>
          </cell>
        </row>
        <row r="1578">
          <cell r="L1578">
            <v>9000</v>
          </cell>
        </row>
        <row r="1579">
          <cell r="L1579">
            <v>31643</v>
          </cell>
        </row>
        <row r="1580">
          <cell r="L1580">
            <v>55579.5</v>
          </cell>
        </row>
        <row r="1581">
          <cell r="L1581">
            <v>24000</v>
          </cell>
        </row>
        <row r="1582">
          <cell r="L1582">
            <v>6800</v>
          </cell>
        </row>
        <row r="1583">
          <cell r="L1583">
            <v>14200</v>
          </cell>
        </row>
        <row r="1584">
          <cell r="L1584">
            <v>60922</v>
          </cell>
        </row>
        <row r="1585">
          <cell r="L1585">
            <v>41076.480000000003</v>
          </cell>
        </row>
        <row r="1586">
          <cell r="L1586">
            <v>3307.92</v>
          </cell>
        </row>
        <row r="1587">
          <cell r="L1587">
            <v>68207</v>
          </cell>
        </row>
        <row r="1588">
          <cell r="L1588">
            <v>16800</v>
          </cell>
        </row>
        <row r="1589">
          <cell r="L1589">
            <v>9020</v>
          </cell>
        </row>
        <row r="1590">
          <cell r="L1590">
            <v>4030</v>
          </cell>
        </row>
        <row r="1591">
          <cell r="L1591">
            <v>9000</v>
          </cell>
        </row>
        <row r="1592">
          <cell r="L1592">
            <v>30000</v>
          </cell>
        </row>
        <row r="1593">
          <cell r="L1593">
            <v>57347.13</v>
          </cell>
        </row>
        <row r="1594">
          <cell r="L1594">
            <v>2429.9299999999998</v>
          </cell>
        </row>
        <row r="1595">
          <cell r="L1595">
            <v>113850</v>
          </cell>
        </row>
        <row r="1596">
          <cell r="L1596">
            <v>51910</v>
          </cell>
        </row>
        <row r="1597">
          <cell r="L1597">
            <v>30000</v>
          </cell>
        </row>
        <row r="1598">
          <cell r="L1598">
            <v>8700</v>
          </cell>
        </row>
        <row r="1599">
          <cell r="L1599">
            <v>172557.81</v>
          </cell>
        </row>
        <row r="1600">
          <cell r="L1600">
            <v>43673</v>
          </cell>
        </row>
        <row r="1601">
          <cell r="L1601">
            <v>11520</v>
          </cell>
        </row>
        <row r="1602">
          <cell r="L1602">
            <v>43282.2</v>
          </cell>
        </row>
        <row r="1603">
          <cell r="L1603">
            <v>7800</v>
          </cell>
        </row>
        <row r="1604">
          <cell r="L1604">
            <v>33115</v>
          </cell>
        </row>
        <row r="1605">
          <cell r="L1605">
            <v>97284</v>
          </cell>
        </row>
        <row r="1606">
          <cell r="L1606">
            <v>134840.70000000001</v>
          </cell>
        </row>
        <row r="1607">
          <cell r="L1607">
            <v>41170</v>
          </cell>
        </row>
        <row r="1608">
          <cell r="L1608">
            <v>19243.400000000001</v>
          </cell>
        </row>
        <row r="1609">
          <cell r="L1609">
            <v>181472</v>
          </cell>
        </row>
        <row r="1610">
          <cell r="L1610">
            <v>7500</v>
          </cell>
        </row>
        <row r="1611">
          <cell r="L1611">
            <v>7969.08</v>
          </cell>
        </row>
        <row r="1612">
          <cell r="L1612">
            <v>34094.120000000003</v>
          </cell>
        </row>
        <row r="1613">
          <cell r="L1613">
            <v>15615</v>
          </cell>
        </row>
        <row r="1614">
          <cell r="L1614">
            <v>15610</v>
          </cell>
        </row>
        <row r="1615">
          <cell r="L1615">
            <v>44901.26</v>
          </cell>
        </row>
        <row r="1616">
          <cell r="L1616">
            <v>4811.5200000000004</v>
          </cell>
        </row>
        <row r="1617">
          <cell r="L1617">
            <v>68020</v>
          </cell>
        </row>
        <row r="1618">
          <cell r="L1618">
            <v>32220</v>
          </cell>
        </row>
        <row r="1619">
          <cell r="L1619">
            <v>58622.5</v>
          </cell>
        </row>
        <row r="1620">
          <cell r="L1620">
            <v>7831.25</v>
          </cell>
        </row>
        <row r="1621">
          <cell r="L1621">
            <v>2812500</v>
          </cell>
        </row>
        <row r="1622">
          <cell r="L1622">
            <v>12530</v>
          </cell>
        </row>
        <row r="1623">
          <cell r="L1623">
            <v>10740</v>
          </cell>
        </row>
        <row r="1624">
          <cell r="L1624">
            <v>63000</v>
          </cell>
        </row>
        <row r="1625">
          <cell r="L1625">
            <v>31973</v>
          </cell>
        </row>
        <row r="1626">
          <cell r="L1626">
            <v>2983.94</v>
          </cell>
        </row>
        <row r="1627">
          <cell r="L1627">
            <v>19516.37</v>
          </cell>
        </row>
        <row r="1628">
          <cell r="L1628">
            <v>1740.6</v>
          </cell>
        </row>
        <row r="1629">
          <cell r="L1629">
            <v>10740</v>
          </cell>
        </row>
        <row r="1630">
          <cell r="L1630">
            <v>29750</v>
          </cell>
        </row>
        <row r="1631">
          <cell r="L1631">
            <v>272208</v>
          </cell>
        </row>
        <row r="1632">
          <cell r="L1632">
            <v>7016.8</v>
          </cell>
        </row>
        <row r="1633">
          <cell r="L1633">
            <v>6520.08</v>
          </cell>
        </row>
        <row r="1634">
          <cell r="L1634">
            <v>9156</v>
          </cell>
        </row>
        <row r="1635">
          <cell r="L1635">
            <v>32667.5</v>
          </cell>
        </row>
        <row r="1636">
          <cell r="L1636">
            <v>15103.13</v>
          </cell>
        </row>
        <row r="1637">
          <cell r="L1637">
            <v>147675</v>
          </cell>
        </row>
        <row r="1638">
          <cell r="L1638">
            <v>76075</v>
          </cell>
        </row>
        <row r="1639">
          <cell r="L1639">
            <v>3622.96</v>
          </cell>
        </row>
        <row r="1640">
          <cell r="L1640">
            <v>5222.33</v>
          </cell>
        </row>
        <row r="1641">
          <cell r="L1641">
            <v>38248.720000000001</v>
          </cell>
        </row>
        <row r="1642">
          <cell r="L1642">
            <v>65895</v>
          </cell>
        </row>
        <row r="1643">
          <cell r="L1643">
            <v>39641</v>
          </cell>
        </row>
        <row r="1644">
          <cell r="L1644">
            <v>14321.79</v>
          </cell>
        </row>
        <row r="1645">
          <cell r="L1645">
            <v>110552</v>
          </cell>
        </row>
        <row r="1646">
          <cell r="L1646">
            <v>27052.27</v>
          </cell>
        </row>
        <row r="1647">
          <cell r="L1647">
            <v>98842</v>
          </cell>
        </row>
        <row r="1648">
          <cell r="L1648">
            <v>108209.08</v>
          </cell>
        </row>
        <row r="1649">
          <cell r="L1649">
            <v>21927.5</v>
          </cell>
        </row>
        <row r="1650">
          <cell r="L1650">
            <v>15750</v>
          </cell>
        </row>
        <row r="1651">
          <cell r="L1651">
            <v>22150</v>
          </cell>
        </row>
        <row r="1652">
          <cell r="L1652">
            <v>8950</v>
          </cell>
        </row>
        <row r="1653">
          <cell r="L1653">
            <v>77000</v>
          </cell>
        </row>
        <row r="1654">
          <cell r="L1654">
            <v>25000</v>
          </cell>
        </row>
        <row r="1655">
          <cell r="L1655">
            <v>59943.519999999997</v>
          </cell>
        </row>
        <row r="1656">
          <cell r="L1656">
            <v>35800</v>
          </cell>
        </row>
        <row r="1657">
          <cell r="L1657">
            <v>4475</v>
          </cell>
        </row>
        <row r="1658">
          <cell r="L1658">
            <v>6750</v>
          </cell>
        </row>
        <row r="1659">
          <cell r="L1659">
            <v>109473</v>
          </cell>
        </row>
        <row r="1660">
          <cell r="L1660">
            <v>-34094.120000000003</v>
          </cell>
        </row>
        <row r="1661">
          <cell r="L1661">
            <v>42864.24</v>
          </cell>
        </row>
        <row r="1662">
          <cell r="L1662">
            <v>5871.2</v>
          </cell>
        </row>
        <row r="1663">
          <cell r="L1663">
            <v>4811.5200000000004</v>
          </cell>
        </row>
        <row r="1664">
          <cell r="L1664">
            <v>53503.1</v>
          </cell>
        </row>
        <row r="1665">
          <cell r="L1665">
            <v>3597.9</v>
          </cell>
        </row>
        <row r="1666">
          <cell r="L1666">
            <v>10936.9</v>
          </cell>
        </row>
        <row r="1667">
          <cell r="L1667">
            <v>12000</v>
          </cell>
        </row>
        <row r="1668">
          <cell r="L1668">
            <v>85493.57</v>
          </cell>
        </row>
        <row r="1669">
          <cell r="L1669">
            <v>6240</v>
          </cell>
        </row>
        <row r="1670">
          <cell r="L1670">
            <v>83199.199999999997</v>
          </cell>
        </row>
        <row r="1671">
          <cell r="L1671">
            <v>2914285</v>
          </cell>
        </row>
        <row r="1672">
          <cell r="L1672">
            <v>3501.24</v>
          </cell>
        </row>
        <row r="1673">
          <cell r="L1673">
            <v>3000</v>
          </cell>
        </row>
        <row r="1674">
          <cell r="L1674">
            <v>7000</v>
          </cell>
        </row>
        <row r="1675">
          <cell r="L1675">
            <v>25890.560000000001</v>
          </cell>
        </row>
        <row r="1676">
          <cell r="L1676">
            <v>35500</v>
          </cell>
        </row>
        <row r="1677">
          <cell r="L1677">
            <v>1218</v>
          </cell>
        </row>
        <row r="1678">
          <cell r="L1678">
            <v>26158.79</v>
          </cell>
        </row>
        <row r="1679">
          <cell r="L1679">
            <v>22375</v>
          </cell>
        </row>
        <row r="1680">
          <cell r="L1680">
            <v>29593.18</v>
          </cell>
        </row>
        <row r="1681">
          <cell r="L1681">
            <v>41178.949999999997</v>
          </cell>
        </row>
        <row r="1682">
          <cell r="L1682">
            <v>34094.120000000003</v>
          </cell>
        </row>
        <row r="1683">
          <cell r="L1683">
            <v>4475</v>
          </cell>
        </row>
        <row r="1684">
          <cell r="L1684">
            <v>22106.5</v>
          </cell>
        </row>
        <row r="1685">
          <cell r="L1685">
            <v>13425</v>
          </cell>
        </row>
        <row r="1686">
          <cell r="L1686">
            <v>23365</v>
          </cell>
        </row>
        <row r="1687">
          <cell r="L1687">
            <v>4182.34</v>
          </cell>
        </row>
        <row r="1688">
          <cell r="L1688">
            <v>9758.19</v>
          </cell>
        </row>
        <row r="1689">
          <cell r="L1689">
            <v>4200</v>
          </cell>
        </row>
        <row r="1690">
          <cell r="L1690">
            <v>29750</v>
          </cell>
        </row>
        <row r="1691">
          <cell r="L1691">
            <v>-29750</v>
          </cell>
        </row>
        <row r="1692">
          <cell r="L1692">
            <v>11443.47</v>
          </cell>
        </row>
        <row r="1693">
          <cell r="L1693">
            <v>2000000</v>
          </cell>
        </row>
        <row r="1694">
          <cell r="L1694">
            <v>662400</v>
          </cell>
        </row>
        <row r="1695">
          <cell r="L1695">
            <v>3912.94</v>
          </cell>
        </row>
        <row r="1696">
          <cell r="L1696">
            <v>9129.9</v>
          </cell>
        </row>
        <row r="1697">
          <cell r="L1697">
            <v>22375</v>
          </cell>
        </row>
        <row r="1698">
          <cell r="L1698">
            <v>201667</v>
          </cell>
        </row>
        <row r="1699">
          <cell r="L1699">
            <v>20208.63</v>
          </cell>
        </row>
        <row r="1700">
          <cell r="L1700">
            <v>8949.99</v>
          </cell>
        </row>
        <row r="1701">
          <cell r="L1701">
            <v>6284</v>
          </cell>
        </row>
        <row r="1702">
          <cell r="L1702">
            <v>6408.2</v>
          </cell>
        </row>
        <row r="1703">
          <cell r="L1703">
            <v>32041</v>
          </cell>
        </row>
        <row r="1704">
          <cell r="L1704">
            <v>952381</v>
          </cell>
        </row>
        <row r="1705">
          <cell r="L1705">
            <v>1976.16</v>
          </cell>
        </row>
        <row r="1706">
          <cell r="L1706">
            <v>156000</v>
          </cell>
        </row>
        <row r="1707">
          <cell r="L1707">
            <v>27440.7</v>
          </cell>
        </row>
        <row r="1708">
          <cell r="L1708">
            <v>23666</v>
          </cell>
        </row>
        <row r="1709">
          <cell r="L1709">
            <v>23666</v>
          </cell>
        </row>
        <row r="1710">
          <cell r="L1710">
            <v>95000</v>
          </cell>
        </row>
        <row r="1711">
          <cell r="L1711">
            <v>4200</v>
          </cell>
        </row>
        <row r="1712">
          <cell r="L1712">
            <v>6300</v>
          </cell>
        </row>
        <row r="1713">
          <cell r="L1713">
            <v>5370</v>
          </cell>
        </row>
        <row r="1714">
          <cell r="L1714">
            <v>42960</v>
          </cell>
        </row>
        <row r="1715">
          <cell r="L1715">
            <v>7239.66</v>
          </cell>
        </row>
        <row r="1716">
          <cell r="L1716">
            <v>3217.53</v>
          </cell>
        </row>
        <row r="1717">
          <cell r="L1717">
            <v>24000</v>
          </cell>
        </row>
        <row r="1718">
          <cell r="L1718">
            <v>2835</v>
          </cell>
        </row>
        <row r="1719">
          <cell r="L1719">
            <v>3300</v>
          </cell>
        </row>
        <row r="1720">
          <cell r="L1720">
            <v>1342.5</v>
          </cell>
        </row>
        <row r="1721">
          <cell r="L1721">
            <v>41800</v>
          </cell>
        </row>
        <row r="1722">
          <cell r="L1722">
            <v>25418</v>
          </cell>
        </row>
        <row r="1723">
          <cell r="L1723">
            <v>61580</v>
          </cell>
        </row>
        <row r="1724">
          <cell r="L1724">
            <v>1374.72</v>
          </cell>
        </row>
        <row r="1725">
          <cell r="L1725">
            <v>15000</v>
          </cell>
        </row>
        <row r="1726">
          <cell r="L1726">
            <v>9666</v>
          </cell>
        </row>
        <row r="1727">
          <cell r="L1727">
            <v>3222</v>
          </cell>
        </row>
        <row r="1728">
          <cell r="L1728">
            <v>66702.559999999998</v>
          </cell>
        </row>
        <row r="1729">
          <cell r="L1729">
            <v>200000</v>
          </cell>
        </row>
        <row r="1730">
          <cell r="L1730">
            <v>333.81</v>
          </cell>
        </row>
        <row r="1731">
          <cell r="L1731">
            <v>7947.6</v>
          </cell>
        </row>
        <row r="1732">
          <cell r="L1732">
            <v>89500</v>
          </cell>
        </row>
        <row r="1733">
          <cell r="L1733">
            <v>60000</v>
          </cell>
        </row>
        <row r="1734">
          <cell r="L1734">
            <v>28986.01</v>
          </cell>
        </row>
        <row r="1735">
          <cell r="L1735">
            <v>27696.67</v>
          </cell>
        </row>
        <row r="1736">
          <cell r="L1736">
            <v>8950</v>
          </cell>
        </row>
        <row r="1737">
          <cell r="L1737">
            <v>89500</v>
          </cell>
        </row>
        <row r="1738">
          <cell r="L1738">
            <v>80000</v>
          </cell>
        </row>
        <row r="1739">
          <cell r="L1739">
            <v>15000</v>
          </cell>
        </row>
        <row r="1740">
          <cell r="L1740">
            <v>11840</v>
          </cell>
        </row>
        <row r="1741">
          <cell r="L1741">
            <v>30300</v>
          </cell>
        </row>
        <row r="1742">
          <cell r="L1742">
            <v>65475</v>
          </cell>
        </row>
        <row r="1743">
          <cell r="L1743">
            <v>32544</v>
          </cell>
        </row>
        <row r="1744">
          <cell r="L1744">
            <v>82825.119999999995</v>
          </cell>
        </row>
        <row r="1745">
          <cell r="L1745">
            <v>51993</v>
          </cell>
        </row>
        <row r="1746">
          <cell r="L1746">
            <v>12555</v>
          </cell>
        </row>
        <row r="1747">
          <cell r="L1747">
            <v>5889.1</v>
          </cell>
        </row>
        <row r="1748">
          <cell r="L1748">
            <v>29928.799999999999</v>
          </cell>
        </row>
        <row r="1749">
          <cell r="L1749">
            <v>80177.679999999993</v>
          </cell>
        </row>
        <row r="1750">
          <cell r="L1750">
            <v>18741.3</v>
          </cell>
        </row>
        <row r="1751">
          <cell r="L1751">
            <v>13810.66</v>
          </cell>
        </row>
        <row r="1752">
          <cell r="L1752">
            <v>10230.75</v>
          </cell>
        </row>
        <row r="1753">
          <cell r="L1753">
            <v>35800</v>
          </cell>
        </row>
        <row r="1754">
          <cell r="L1754">
            <v>3326</v>
          </cell>
        </row>
        <row r="1755">
          <cell r="L1755">
            <v>39439</v>
          </cell>
        </row>
        <row r="1756">
          <cell r="L1756">
            <v>448</v>
          </cell>
        </row>
        <row r="1757">
          <cell r="L1757">
            <v>1056</v>
          </cell>
        </row>
        <row r="1758">
          <cell r="L1758">
            <v>6600</v>
          </cell>
        </row>
        <row r="1759">
          <cell r="L1759">
            <v>672</v>
          </cell>
        </row>
        <row r="1760">
          <cell r="L1760">
            <v>1056</v>
          </cell>
        </row>
        <row r="1761">
          <cell r="L1761">
            <v>3000</v>
          </cell>
        </row>
        <row r="1762">
          <cell r="L1762">
            <v>5772</v>
          </cell>
        </row>
        <row r="1763">
          <cell r="L1763">
            <v>260</v>
          </cell>
        </row>
        <row r="1764">
          <cell r="L1764">
            <v>147916.66</v>
          </cell>
        </row>
        <row r="1765">
          <cell r="L1765">
            <v>9228.34</v>
          </cell>
        </row>
        <row r="1766">
          <cell r="L1766">
            <v>42041.73</v>
          </cell>
        </row>
        <row r="1767">
          <cell r="L1767">
            <v>66453.75</v>
          </cell>
        </row>
        <row r="1768">
          <cell r="L1768">
            <v>9988.2000000000007</v>
          </cell>
        </row>
        <row r="1769">
          <cell r="L1769">
            <v>54580.68</v>
          </cell>
        </row>
        <row r="1770">
          <cell r="L1770">
            <v>248400</v>
          </cell>
        </row>
        <row r="1771">
          <cell r="L1771">
            <v>1920</v>
          </cell>
        </row>
        <row r="1772">
          <cell r="L1772">
            <v>100598</v>
          </cell>
        </row>
        <row r="1773">
          <cell r="L1773">
            <v>33290.879999999997</v>
          </cell>
        </row>
        <row r="1774">
          <cell r="L1774">
            <v>309600</v>
          </cell>
        </row>
        <row r="1775">
          <cell r="L1775">
            <v>9666</v>
          </cell>
        </row>
        <row r="1776">
          <cell r="L1776">
            <v>12785.08</v>
          </cell>
        </row>
        <row r="1777">
          <cell r="L1777">
            <v>17840</v>
          </cell>
        </row>
        <row r="1778">
          <cell r="L1778">
            <v>5200</v>
          </cell>
        </row>
        <row r="1779">
          <cell r="L1779">
            <v>28168.400000000001</v>
          </cell>
        </row>
        <row r="1780">
          <cell r="L1780">
            <v>9666</v>
          </cell>
        </row>
        <row r="1781">
          <cell r="L1781">
            <v>30896</v>
          </cell>
        </row>
        <row r="1782">
          <cell r="L1782">
            <v>4954.3999999999996</v>
          </cell>
        </row>
        <row r="1783">
          <cell r="L1783">
            <v>388396.79999999999</v>
          </cell>
        </row>
        <row r="1784">
          <cell r="L1784">
            <v>65335</v>
          </cell>
        </row>
        <row r="1785">
          <cell r="L1785">
            <v>34189</v>
          </cell>
        </row>
        <row r="1786">
          <cell r="L1786">
            <v>28240</v>
          </cell>
        </row>
        <row r="1787">
          <cell r="L1787">
            <v>17900</v>
          </cell>
        </row>
        <row r="1788">
          <cell r="L1788">
            <v>889260.7</v>
          </cell>
        </row>
        <row r="1789">
          <cell r="L1789">
            <v>13284</v>
          </cell>
        </row>
        <row r="1790">
          <cell r="L1790">
            <v>76742</v>
          </cell>
        </row>
        <row r="1791">
          <cell r="L1791">
            <v>9520</v>
          </cell>
        </row>
        <row r="1792">
          <cell r="L1792">
            <v>9666</v>
          </cell>
        </row>
        <row r="1793">
          <cell r="L1793">
            <v>41000</v>
          </cell>
        </row>
        <row r="1794">
          <cell r="L1794">
            <v>79010</v>
          </cell>
        </row>
        <row r="1795">
          <cell r="L1795">
            <v>9020</v>
          </cell>
        </row>
        <row r="1796">
          <cell r="L1796">
            <v>17848.8</v>
          </cell>
        </row>
        <row r="1797">
          <cell r="L1797">
            <v>33800</v>
          </cell>
        </row>
        <row r="1798">
          <cell r="L1798">
            <v>7896</v>
          </cell>
        </row>
        <row r="1799">
          <cell r="L1799">
            <v>116000</v>
          </cell>
        </row>
        <row r="1800">
          <cell r="L1800">
            <v>-2835</v>
          </cell>
        </row>
        <row r="1801">
          <cell r="L1801">
            <v>102388</v>
          </cell>
        </row>
        <row r="1802">
          <cell r="L1802">
            <v>17175.05</v>
          </cell>
        </row>
        <row r="1803">
          <cell r="L1803">
            <v>10501.04</v>
          </cell>
        </row>
        <row r="1804">
          <cell r="L1804">
            <v>10501.04</v>
          </cell>
        </row>
        <row r="1805">
          <cell r="L1805">
            <v>35800</v>
          </cell>
        </row>
        <row r="1806">
          <cell r="L1806">
            <v>122919.3</v>
          </cell>
        </row>
        <row r="1807">
          <cell r="L1807">
            <v>31248</v>
          </cell>
        </row>
        <row r="1808">
          <cell r="L1808">
            <v>6930</v>
          </cell>
        </row>
        <row r="1809">
          <cell r="L1809">
            <v>6000</v>
          </cell>
        </row>
        <row r="1810">
          <cell r="L1810">
            <v>19960</v>
          </cell>
        </row>
        <row r="1811">
          <cell r="L1811">
            <v>23400</v>
          </cell>
        </row>
        <row r="1812">
          <cell r="L1812">
            <v>16000</v>
          </cell>
        </row>
        <row r="1813">
          <cell r="L1813">
            <v>61960</v>
          </cell>
        </row>
        <row r="1814">
          <cell r="L1814">
            <v>286848</v>
          </cell>
        </row>
        <row r="1815">
          <cell r="L1815">
            <v>116350</v>
          </cell>
        </row>
        <row r="1816">
          <cell r="L1816">
            <v>13600</v>
          </cell>
        </row>
        <row r="1817">
          <cell r="L1817">
            <v>7160</v>
          </cell>
        </row>
        <row r="1818">
          <cell r="L1818">
            <v>39000</v>
          </cell>
        </row>
        <row r="1819">
          <cell r="L1819">
            <v>5640</v>
          </cell>
        </row>
        <row r="1820">
          <cell r="L1820">
            <v>53700</v>
          </cell>
        </row>
        <row r="1821">
          <cell r="L1821">
            <v>13425</v>
          </cell>
        </row>
        <row r="1822">
          <cell r="L1822">
            <v>9000</v>
          </cell>
        </row>
        <row r="1823">
          <cell r="L1823">
            <v>1319313.8999999999</v>
          </cell>
        </row>
        <row r="1824">
          <cell r="L1824">
            <v>10000</v>
          </cell>
        </row>
        <row r="1825">
          <cell r="L1825">
            <v>32285</v>
          </cell>
        </row>
        <row r="1826">
          <cell r="L1826">
            <v>27745</v>
          </cell>
        </row>
        <row r="1827">
          <cell r="L1827">
            <v>1969</v>
          </cell>
        </row>
        <row r="1828">
          <cell r="L1828">
            <v>7553.8</v>
          </cell>
        </row>
        <row r="1829">
          <cell r="L1829">
            <v>17100</v>
          </cell>
        </row>
        <row r="1830">
          <cell r="L1830">
            <v>8464.32</v>
          </cell>
        </row>
        <row r="1831">
          <cell r="L1831">
            <v>4200</v>
          </cell>
        </row>
        <row r="1832">
          <cell r="L1832">
            <v>13377</v>
          </cell>
        </row>
        <row r="1833">
          <cell r="L1833">
            <v>4594</v>
          </cell>
        </row>
        <row r="1834">
          <cell r="L1834">
            <v>31325</v>
          </cell>
        </row>
        <row r="1835">
          <cell r="L1835">
            <v>29250</v>
          </cell>
        </row>
        <row r="1836">
          <cell r="L1836">
            <v>16993.96</v>
          </cell>
        </row>
        <row r="1837">
          <cell r="L1837">
            <v>17005</v>
          </cell>
        </row>
        <row r="1838">
          <cell r="L1838">
            <v>10740</v>
          </cell>
        </row>
        <row r="1839">
          <cell r="L1839">
            <v>31500</v>
          </cell>
        </row>
        <row r="1840">
          <cell r="L1840">
            <v>95215</v>
          </cell>
        </row>
        <row r="1841">
          <cell r="L1841">
            <v>12900</v>
          </cell>
        </row>
        <row r="1842">
          <cell r="L1842">
            <v>89500</v>
          </cell>
        </row>
        <row r="1843">
          <cell r="L1843">
            <v>50840</v>
          </cell>
        </row>
        <row r="1844">
          <cell r="L1844">
            <v>40000</v>
          </cell>
        </row>
        <row r="1845">
          <cell r="L1845">
            <v>28667</v>
          </cell>
        </row>
        <row r="1846">
          <cell r="L1846">
            <v>8950</v>
          </cell>
        </row>
        <row r="1847">
          <cell r="L1847">
            <v>230.26</v>
          </cell>
        </row>
        <row r="1848">
          <cell r="L1848">
            <v>6988.68</v>
          </cell>
        </row>
        <row r="1849">
          <cell r="L1849">
            <v>3223.67</v>
          </cell>
        </row>
        <row r="1850">
          <cell r="L1850">
            <v>740.13</v>
          </cell>
        </row>
        <row r="1851">
          <cell r="L1851">
            <v>1486.25</v>
          </cell>
        </row>
        <row r="1852">
          <cell r="L1852">
            <v>6108</v>
          </cell>
        </row>
        <row r="1853">
          <cell r="L1853">
            <v>179000</v>
          </cell>
        </row>
        <row r="1854">
          <cell r="L1854">
            <v>11360</v>
          </cell>
        </row>
        <row r="1855">
          <cell r="L1855">
            <v>6136.12</v>
          </cell>
        </row>
        <row r="1856">
          <cell r="L1856">
            <v>6136.12</v>
          </cell>
        </row>
        <row r="1857">
          <cell r="L1857">
            <v>3307.92</v>
          </cell>
        </row>
        <row r="1858">
          <cell r="L1858">
            <v>16754.400000000001</v>
          </cell>
        </row>
        <row r="1859">
          <cell r="L1859">
            <v>15080</v>
          </cell>
        </row>
        <row r="1860">
          <cell r="L1860">
            <v>17420</v>
          </cell>
        </row>
        <row r="1861">
          <cell r="L1861">
            <v>5980</v>
          </cell>
        </row>
        <row r="1862">
          <cell r="L1862">
            <v>29000</v>
          </cell>
        </row>
        <row r="1863">
          <cell r="L1863">
            <v>7833.49</v>
          </cell>
        </row>
        <row r="1864">
          <cell r="L1864">
            <v>2568.65</v>
          </cell>
        </row>
        <row r="1865">
          <cell r="L1865">
            <v>65895</v>
          </cell>
        </row>
        <row r="1866">
          <cell r="L1866">
            <v>11940</v>
          </cell>
        </row>
        <row r="1867">
          <cell r="L1867">
            <v>23881</v>
          </cell>
        </row>
        <row r="1868">
          <cell r="L1868">
            <v>11940</v>
          </cell>
        </row>
        <row r="1869">
          <cell r="L1869">
            <v>11940</v>
          </cell>
        </row>
        <row r="1870">
          <cell r="L1870">
            <v>748681</v>
          </cell>
        </row>
        <row r="1871">
          <cell r="L1871">
            <v>3330</v>
          </cell>
        </row>
        <row r="1872">
          <cell r="L1872">
            <v>8325</v>
          </cell>
        </row>
        <row r="1873">
          <cell r="L1873">
            <v>15394</v>
          </cell>
        </row>
        <row r="1874">
          <cell r="L1874">
            <v>8800</v>
          </cell>
        </row>
        <row r="1875">
          <cell r="L1875">
            <v>6075.26</v>
          </cell>
        </row>
        <row r="1876">
          <cell r="L1876">
            <v>10000</v>
          </cell>
        </row>
        <row r="1877">
          <cell r="L1877">
            <v>10455.39</v>
          </cell>
        </row>
        <row r="1878">
          <cell r="L1878">
            <v>24395.91</v>
          </cell>
        </row>
        <row r="1879">
          <cell r="L1879">
            <v>7790</v>
          </cell>
        </row>
        <row r="1880">
          <cell r="L1880">
            <v>114540</v>
          </cell>
        </row>
        <row r="1881">
          <cell r="L1881">
            <v>66565.63</v>
          </cell>
        </row>
        <row r="1882">
          <cell r="L1882">
            <v>2697</v>
          </cell>
        </row>
        <row r="1883">
          <cell r="L1883">
            <v>6125</v>
          </cell>
        </row>
        <row r="1884">
          <cell r="L1884">
            <v>1800000</v>
          </cell>
        </row>
        <row r="1885">
          <cell r="L1885">
            <v>9666</v>
          </cell>
        </row>
        <row r="1886">
          <cell r="L1886">
            <v>32428</v>
          </cell>
        </row>
        <row r="1887">
          <cell r="L1887">
            <v>62510</v>
          </cell>
        </row>
        <row r="1888">
          <cell r="L1888">
            <v>9782.35</v>
          </cell>
        </row>
        <row r="1889">
          <cell r="L1889">
            <v>13800</v>
          </cell>
        </row>
        <row r="1890">
          <cell r="L1890">
            <v>44389.760000000002</v>
          </cell>
        </row>
        <row r="1891">
          <cell r="L1891">
            <v>23198.400000000001</v>
          </cell>
        </row>
        <row r="1892">
          <cell r="L1892">
            <v>19300</v>
          </cell>
        </row>
        <row r="1893">
          <cell r="L1893">
            <v>12500</v>
          </cell>
        </row>
        <row r="1894">
          <cell r="L1894">
            <v>45000</v>
          </cell>
        </row>
        <row r="1895">
          <cell r="L1895">
            <v>16110</v>
          </cell>
        </row>
        <row r="1896">
          <cell r="L1896">
            <v>22824.29</v>
          </cell>
        </row>
        <row r="1897">
          <cell r="L1897">
            <v>66373.2</v>
          </cell>
        </row>
        <row r="1898">
          <cell r="L1898">
            <v>10680</v>
          </cell>
        </row>
        <row r="1899">
          <cell r="L1899">
            <v>16299.74</v>
          </cell>
        </row>
        <row r="1900">
          <cell r="L1900">
            <v>28488.75</v>
          </cell>
        </row>
        <row r="1901">
          <cell r="L1901">
            <v>13353.4</v>
          </cell>
        </row>
        <row r="1902">
          <cell r="L1902">
            <v>44392</v>
          </cell>
        </row>
        <row r="1903">
          <cell r="L1903">
            <v>40275</v>
          </cell>
        </row>
        <row r="1904">
          <cell r="L1904">
            <v>3300</v>
          </cell>
        </row>
        <row r="1905">
          <cell r="L1905">
            <v>31930</v>
          </cell>
        </row>
        <row r="1906">
          <cell r="L1906">
            <v>31930</v>
          </cell>
        </row>
        <row r="1907">
          <cell r="L1907">
            <v>4009.6</v>
          </cell>
        </row>
        <row r="1908">
          <cell r="L1908">
            <v>105610</v>
          </cell>
        </row>
        <row r="1909">
          <cell r="L1909">
            <v>2240000</v>
          </cell>
        </row>
        <row r="1910">
          <cell r="L1910">
            <v>6655</v>
          </cell>
        </row>
        <row r="1911">
          <cell r="L1911">
            <v>-68020</v>
          </cell>
        </row>
        <row r="1912">
          <cell r="L1912">
            <v>-32220</v>
          </cell>
        </row>
        <row r="1913">
          <cell r="L1913">
            <v>7831.25</v>
          </cell>
        </row>
        <row r="1914">
          <cell r="L1914">
            <v>74700</v>
          </cell>
        </row>
        <row r="1915">
          <cell r="L1915">
            <v>7650</v>
          </cell>
        </row>
        <row r="1916">
          <cell r="L1916">
            <v>117384.63</v>
          </cell>
        </row>
        <row r="1917">
          <cell r="L1917">
            <v>75000</v>
          </cell>
        </row>
        <row r="1918">
          <cell r="L1918">
            <v>10000</v>
          </cell>
        </row>
        <row r="1919">
          <cell r="L1919">
            <v>17363</v>
          </cell>
        </row>
        <row r="1920">
          <cell r="L1920">
            <v>58114.63</v>
          </cell>
        </row>
        <row r="1921">
          <cell r="L1921">
            <v>6701.76</v>
          </cell>
        </row>
        <row r="1922">
          <cell r="L1922">
            <v>84888.960000000006</v>
          </cell>
        </row>
        <row r="1923">
          <cell r="L1923">
            <v>9360</v>
          </cell>
        </row>
        <row r="1924">
          <cell r="L1924">
            <v>9600</v>
          </cell>
        </row>
        <row r="1925">
          <cell r="L1925">
            <v>36789.15</v>
          </cell>
        </row>
        <row r="1926">
          <cell r="L1926">
            <v>15939.2</v>
          </cell>
        </row>
        <row r="1927">
          <cell r="L1927">
            <v>37053</v>
          </cell>
        </row>
        <row r="1928">
          <cell r="L1928">
            <v>63290.879999999997</v>
          </cell>
        </row>
        <row r="1929">
          <cell r="L1929">
            <v>29821.4</v>
          </cell>
        </row>
        <row r="1930">
          <cell r="L1930">
            <v>63000</v>
          </cell>
        </row>
        <row r="1931">
          <cell r="L1931">
            <v>1156026.75</v>
          </cell>
        </row>
        <row r="1932">
          <cell r="L1932">
            <v>41076.480000000003</v>
          </cell>
        </row>
        <row r="1933">
          <cell r="L1933">
            <v>8100</v>
          </cell>
        </row>
        <row r="1934">
          <cell r="L1934">
            <v>33115</v>
          </cell>
        </row>
        <row r="1935">
          <cell r="L1935">
            <v>58622.5</v>
          </cell>
        </row>
        <row r="1936">
          <cell r="L1936">
            <v>49434</v>
          </cell>
        </row>
        <row r="1937">
          <cell r="L1937">
            <v>145200</v>
          </cell>
        </row>
        <row r="1938">
          <cell r="L1938">
            <v>19546.8</v>
          </cell>
        </row>
        <row r="1939">
          <cell r="L1939">
            <v>178207</v>
          </cell>
        </row>
        <row r="1940">
          <cell r="L1940">
            <v>136793</v>
          </cell>
        </row>
        <row r="1941">
          <cell r="L1941">
            <v>12998.12</v>
          </cell>
        </row>
        <row r="1942">
          <cell r="L1942">
            <v>50343.75</v>
          </cell>
        </row>
        <row r="1943">
          <cell r="L1943">
            <v>32112.6</v>
          </cell>
        </row>
        <row r="1944">
          <cell r="L1944">
            <v>23198.400000000001</v>
          </cell>
        </row>
        <row r="1945">
          <cell r="L1945">
            <v>40105</v>
          </cell>
        </row>
        <row r="1946">
          <cell r="L1946">
            <v>30736.09</v>
          </cell>
        </row>
        <row r="1947">
          <cell r="L1947">
            <v>14320</v>
          </cell>
        </row>
        <row r="1948">
          <cell r="L1948">
            <v>8950</v>
          </cell>
        </row>
        <row r="1949">
          <cell r="L1949">
            <v>11623.37</v>
          </cell>
        </row>
        <row r="1950">
          <cell r="L1950">
            <v>7700</v>
          </cell>
        </row>
        <row r="1951">
          <cell r="L1951">
            <v>33640.699999999997</v>
          </cell>
        </row>
        <row r="1952">
          <cell r="L1952">
            <v>-67281.399999999994</v>
          </cell>
        </row>
        <row r="1953">
          <cell r="L1953">
            <v>81001.08</v>
          </cell>
        </row>
        <row r="1954">
          <cell r="L1954">
            <v>114000</v>
          </cell>
        </row>
        <row r="1955">
          <cell r="L1955">
            <v>32100</v>
          </cell>
        </row>
        <row r="1956">
          <cell r="L1956">
            <v>114000</v>
          </cell>
        </row>
        <row r="1957">
          <cell r="L1957">
            <v>-61580</v>
          </cell>
        </row>
        <row r="1958">
          <cell r="L1958">
            <v>18902.400000000001</v>
          </cell>
        </row>
        <row r="1959">
          <cell r="L1959">
            <v>57280</v>
          </cell>
        </row>
        <row r="1960">
          <cell r="L1960">
            <v>20849.919999999998</v>
          </cell>
        </row>
        <row r="1961">
          <cell r="L1961">
            <v>873072.5</v>
          </cell>
        </row>
        <row r="1962">
          <cell r="L1962">
            <v>4350</v>
          </cell>
        </row>
        <row r="1963">
          <cell r="L1963">
            <v>78880</v>
          </cell>
        </row>
        <row r="1964">
          <cell r="L1964">
            <v>188438.39999999999</v>
          </cell>
        </row>
        <row r="1965">
          <cell r="L1965">
            <v>209376</v>
          </cell>
        </row>
        <row r="1966">
          <cell r="L1966">
            <v>-209376</v>
          </cell>
        </row>
        <row r="1967">
          <cell r="L1967">
            <v>28012</v>
          </cell>
        </row>
        <row r="1968">
          <cell r="L1968">
            <v>16588</v>
          </cell>
        </row>
        <row r="1969">
          <cell r="L1969">
            <v>25000</v>
          </cell>
        </row>
        <row r="1970">
          <cell r="L1970">
            <v>9500</v>
          </cell>
        </row>
        <row r="1971">
          <cell r="L1971">
            <v>117000</v>
          </cell>
        </row>
        <row r="1972">
          <cell r="L1972">
            <v>15518.41</v>
          </cell>
        </row>
        <row r="1973">
          <cell r="L1973">
            <v>17500</v>
          </cell>
        </row>
        <row r="1974">
          <cell r="L1974">
            <v>297000</v>
          </cell>
        </row>
        <row r="1975">
          <cell r="L1975">
            <v>11560</v>
          </cell>
        </row>
        <row r="1976">
          <cell r="L1976">
            <v>11560</v>
          </cell>
        </row>
        <row r="1977">
          <cell r="L1977">
            <v>11560</v>
          </cell>
        </row>
        <row r="1978">
          <cell r="L1978">
            <v>23119</v>
          </cell>
        </row>
        <row r="1979">
          <cell r="L1979">
            <v>6265</v>
          </cell>
        </row>
        <row r="1980">
          <cell r="L1980">
            <v>7200</v>
          </cell>
        </row>
        <row r="1981">
          <cell r="L1981">
            <v>10000</v>
          </cell>
        </row>
        <row r="1982">
          <cell r="L1982">
            <v>20466.669999999998</v>
          </cell>
        </row>
        <row r="1983">
          <cell r="L1983">
            <v>54000</v>
          </cell>
        </row>
        <row r="1984">
          <cell r="L1984">
            <v>4000</v>
          </cell>
        </row>
        <row r="1985">
          <cell r="L1985">
            <v>42240</v>
          </cell>
        </row>
        <row r="1986">
          <cell r="L1986">
            <v>114918</v>
          </cell>
        </row>
        <row r="1987">
          <cell r="L1987">
            <v>2237.5</v>
          </cell>
        </row>
        <row r="1988">
          <cell r="L1988">
            <v>1342.5</v>
          </cell>
        </row>
        <row r="1989">
          <cell r="L1989">
            <v>2237.5</v>
          </cell>
        </row>
        <row r="1990">
          <cell r="L1990">
            <v>716</v>
          </cell>
        </row>
        <row r="1991">
          <cell r="L1991">
            <v>805.5</v>
          </cell>
        </row>
        <row r="1992">
          <cell r="L1992">
            <v>57653</v>
          </cell>
        </row>
        <row r="1993">
          <cell r="L1993">
            <v>42347</v>
          </cell>
        </row>
        <row r="1994">
          <cell r="L1994">
            <v>98501</v>
          </cell>
        </row>
        <row r="1995">
          <cell r="L1995">
            <v>54516</v>
          </cell>
        </row>
        <row r="1996">
          <cell r="L1996">
            <v>2416.5</v>
          </cell>
        </row>
        <row r="1997">
          <cell r="L1997">
            <v>12845</v>
          </cell>
        </row>
        <row r="1998">
          <cell r="L1998">
            <v>4475</v>
          </cell>
        </row>
        <row r="1999">
          <cell r="L1999">
            <v>43831</v>
          </cell>
        </row>
        <row r="2000">
          <cell r="L2000">
            <v>36562</v>
          </cell>
        </row>
        <row r="2001">
          <cell r="L2001">
            <v>31146</v>
          </cell>
        </row>
        <row r="2002">
          <cell r="L2002">
            <v>3691.88</v>
          </cell>
        </row>
        <row r="2003">
          <cell r="L2003">
            <v>37492</v>
          </cell>
        </row>
        <row r="2004">
          <cell r="L2004">
            <v>10498</v>
          </cell>
        </row>
        <row r="2005">
          <cell r="L2005">
            <v>86924</v>
          </cell>
        </row>
        <row r="2006">
          <cell r="L2006">
            <v>23367</v>
          </cell>
        </row>
        <row r="2007">
          <cell r="L2007">
            <v>14210</v>
          </cell>
        </row>
        <row r="2008">
          <cell r="L2008">
            <v>20160</v>
          </cell>
        </row>
        <row r="2009">
          <cell r="L2009">
            <v>6000</v>
          </cell>
        </row>
        <row r="2010">
          <cell r="L2010">
            <v>30646.01</v>
          </cell>
        </row>
        <row r="2011">
          <cell r="L2011">
            <v>64257.78</v>
          </cell>
        </row>
        <row r="2012">
          <cell r="L2012">
            <v>10811.6</v>
          </cell>
        </row>
        <row r="2013">
          <cell r="L2013">
            <v>10000000</v>
          </cell>
        </row>
        <row r="2014">
          <cell r="L2014">
            <v>26850</v>
          </cell>
        </row>
        <row r="2015">
          <cell r="L2015">
            <v>7228.74</v>
          </cell>
        </row>
        <row r="2016">
          <cell r="L2016">
            <v>9733.1299999999992</v>
          </cell>
        </row>
        <row r="2017">
          <cell r="L2017">
            <v>6750</v>
          </cell>
        </row>
        <row r="2018">
          <cell r="L2018">
            <v>1342.5</v>
          </cell>
        </row>
        <row r="2019">
          <cell r="L2019">
            <v>83387</v>
          </cell>
        </row>
        <row r="2020">
          <cell r="L2020">
            <v>152000</v>
          </cell>
        </row>
        <row r="2021">
          <cell r="L2021">
            <v>2600</v>
          </cell>
        </row>
        <row r="2022">
          <cell r="L2022">
            <v>52567</v>
          </cell>
        </row>
        <row r="2023">
          <cell r="L2023">
            <v>28455</v>
          </cell>
        </row>
        <row r="2024">
          <cell r="L2024">
            <v>38850</v>
          </cell>
        </row>
        <row r="2025">
          <cell r="L2025">
            <v>24625</v>
          </cell>
        </row>
        <row r="2026">
          <cell r="L2026">
            <v>24158</v>
          </cell>
        </row>
        <row r="2027">
          <cell r="L2027">
            <v>33400</v>
          </cell>
        </row>
        <row r="2028">
          <cell r="L2028">
            <v>89500</v>
          </cell>
        </row>
        <row r="2029">
          <cell r="L2029">
            <v>32667.5</v>
          </cell>
        </row>
        <row r="2030">
          <cell r="L2030">
            <v>16613</v>
          </cell>
        </row>
        <row r="2031">
          <cell r="L2031">
            <v>7850</v>
          </cell>
        </row>
        <row r="2032">
          <cell r="L2032">
            <v>35045</v>
          </cell>
        </row>
        <row r="2033">
          <cell r="L2033">
            <v>6245</v>
          </cell>
        </row>
        <row r="2034">
          <cell r="L2034">
            <v>21893</v>
          </cell>
        </row>
        <row r="2035">
          <cell r="L2035">
            <v>38699.800000000003</v>
          </cell>
        </row>
        <row r="2036">
          <cell r="L2036">
            <v>35800</v>
          </cell>
        </row>
        <row r="2037">
          <cell r="L2037">
            <v>30000</v>
          </cell>
        </row>
        <row r="2038">
          <cell r="L2038">
            <v>81775</v>
          </cell>
        </row>
        <row r="2039">
          <cell r="L2039">
            <v>66629</v>
          </cell>
        </row>
        <row r="2040">
          <cell r="L2040">
            <v>101483</v>
          </cell>
        </row>
        <row r="2041">
          <cell r="L2041">
            <v>15042</v>
          </cell>
        </row>
        <row r="2042">
          <cell r="L2042">
            <v>12530</v>
          </cell>
        </row>
        <row r="2043">
          <cell r="L2043">
            <v>7893.9</v>
          </cell>
        </row>
        <row r="2044">
          <cell r="L2044">
            <v>7893.9</v>
          </cell>
        </row>
        <row r="2045">
          <cell r="L2045">
            <v>15787.8</v>
          </cell>
        </row>
        <row r="2046">
          <cell r="L2046">
            <v>51173.42</v>
          </cell>
        </row>
        <row r="2047">
          <cell r="L2047">
            <v>6401.94</v>
          </cell>
        </row>
        <row r="2048">
          <cell r="L2048">
            <v>80000</v>
          </cell>
        </row>
        <row r="2049">
          <cell r="L2049">
            <v>43461.2</v>
          </cell>
        </row>
        <row r="2050">
          <cell r="L2050">
            <v>54390</v>
          </cell>
        </row>
        <row r="2051">
          <cell r="L2051">
            <v>2500000</v>
          </cell>
        </row>
        <row r="2052">
          <cell r="L2052">
            <v>44168.25</v>
          </cell>
        </row>
        <row r="2053">
          <cell r="L2053">
            <v>234645.6</v>
          </cell>
        </row>
        <row r="2054">
          <cell r="L2054">
            <v>15215</v>
          </cell>
        </row>
        <row r="2055">
          <cell r="L2055">
            <v>8000</v>
          </cell>
        </row>
        <row r="2056">
          <cell r="L2056">
            <v>46898</v>
          </cell>
        </row>
        <row r="2057">
          <cell r="L2057">
            <v>330781.25</v>
          </cell>
        </row>
        <row r="2058">
          <cell r="L2058">
            <v>330781.25</v>
          </cell>
        </row>
        <row r="2059">
          <cell r="L2059">
            <v>240000</v>
          </cell>
        </row>
        <row r="2060">
          <cell r="L2060">
            <v>7969.08</v>
          </cell>
        </row>
        <row r="2061">
          <cell r="L2061">
            <v>10500</v>
          </cell>
        </row>
        <row r="2062">
          <cell r="L2062">
            <v>47446.64</v>
          </cell>
        </row>
        <row r="2063">
          <cell r="L2063">
            <v>33464.050000000003</v>
          </cell>
        </row>
        <row r="2064">
          <cell r="L2064">
            <v>6265</v>
          </cell>
        </row>
        <row r="2065">
          <cell r="L2065">
            <v>140000</v>
          </cell>
        </row>
        <row r="2066">
          <cell r="L2066">
            <v>900000</v>
          </cell>
        </row>
        <row r="2067">
          <cell r="L2067">
            <v>900000</v>
          </cell>
        </row>
        <row r="2068">
          <cell r="L2068">
            <v>1100000</v>
          </cell>
        </row>
        <row r="2069">
          <cell r="L2069">
            <v>2160000</v>
          </cell>
        </row>
        <row r="2070">
          <cell r="L2070">
            <v>750000</v>
          </cell>
        </row>
        <row r="2071">
          <cell r="L2071">
            <v>150000</v>
          </cell>
        </row>
        <row r="2072">
          <cell r="L2072">
            <v>740000</v>
          </cell>
        </row>
        <row r="2073">
          <cell r="L2073">
            <v>400000</v>
          </cell>
        </row>
        <row r="2074">
          <cell r="L2074">
            <v>9534500</v>
          </cell>
        </row>
        <row r="2075">
          <cell r="L2075">
            <v>66700</v>
          </cell>
        </row>
        <row r="2076">
          <cell r="L2076">
            <v>50000</v>
          </cell>
        </row>
        <row r="2077">
          <cell r="L2077">
            <v>66700</v>
          </cell>
        </row>
        <row r="2078">
          <cell r="L2078">
            <v>360000</v>
          </cell>
        </row>
        <row r="2079">
          <cell r="L2079">
            <v>3000</v>
          </cell>
        </row>
        <row r="2080">
          <cell r="L2080">
            <v>25000</v>
          </cell>
        </row>
        <row r="2081">
          <cell r="L2081">
            <v>700000</v>
          </cell>
        </row>
        <row r="2082">
          <cell r="L2082">
            <v>1000000</v>
          </cell>
        </row>
        <row r="2083">
          <cell r="L2083">
            <v>500000</v>
          </cell>
        </row>
        <row r="2084">
          <cell r="L2084">
            <v>1200</v>
          </cell>
        </row>
        <row r="2085">
          <cell r="L2085">
            <v>34000</v>
          </cell>
        </row>
        <row r="2086">
          <cell r="L2086">
            <v>1906900</v>
          </cell>
        </row>
        <row r="2087">
          <cell r="L2087">
            <v>20000</v>
          </cell>
        </row>
        <row r="2088">
          <cell r="L2088">
            <v>600000</v>
          </cell>
        </row>
        <row r="2089">
          <cell r="L2089">
            <v>1015452</v>
          </cell>
        </row>
        <row r="2090">
          <cell r="L2090">
            <v>90000</v>
          </cell>
        </row>
        <row r="2091">
          <cell r="L2091">
            <v>440000</v>
          </cell>
        </row>
        <row r="2092">
          <cell r="L2092">
            <v>1200</v>
          </cell>
        </row>
        <row r="2093">
          <cell r="L2093">
            <v>150000</v>
          </cell>
        </row>
        <row r="2094">
          <cell r="L2094">
            <v>35000</v>
          </cell>
        </row>
        <row r="2095">
          <cell r="L2095">
            <v>125000</v>
          </cell>
        </row>
        <row r="2096">
          <cell r="L2096">
            <v>125000</v>
          </cell>
        </row>
        <row r="2097">
          <cell r="L2097">
            <v>125000</v>
          </cell>
        </row>
        <row r="2098">
          <cell r="L2098">
            <v>125000</v>
          </cell>
        </row>
        <row r="2099">
          <cell r="L2099">
            <v>100000</v>
          </cell>
        </row>
        <row r="2100">
          <cell r="L2100">
            <v>38000</v>
          </cell>
        </row>
        <row r="2101">
          <cell r="L2101">
            <v>225000</v>
          </cell>
        </row>
        <row r="2102">
          <cell r="L2102">
            <v>50000</v>
          </cell>
        </row>
        <row r="2103">
          <cell r="L2103">
            <v>12500</v>
          </cell>
        </row>
        <row r="2104">
          <cell r="L2104">
            <v>25000</v>
          </cell>
        </row>
        <row r="2105">
          <cell r="L2105">
            <v>180000</v>
          </cell>
        </row>
        <row r="2106">
          <cell r="L2106">
            <v>12000</v>
          </cell>
        </row>
        <row r="2107">
          <cell r="L2107">
            <v>12500</v>
          </cell>
        </row>
        <row r="2108">
          <cell r="L2108">
            <v>135000</v>
          </cell>
        </row>
        <row r="2109">
          <cell r="L2109">
            <v>300000</v>
          </cell>
        </row>
        <row r="2110">
          <cell r="L2110">
            <v>1650000</v>
          </cell>
        </row>
        <row r="2111">
          <cell r="L2111">
            <v>75000</v>
          </cell>
        </row>
        <row r="2112">
          <cell r="L2112">
            <v>87500</v>
          </cell>
        </row>
        <row r="2113">
          <cell r="L2113">
            <v>75000</v>
          </cell>
        </row>
        <row r="2114">
          <cell r="L2114">
            <v>51000</v>
          </cell>
        </row>
        <row r="2115">
          <cell r="L2115">
            <v>200000</v>
          </cell>
        </row>
        <row r="2116">
          <cell r="L2116">
            <v>400000</v>
          </cell>
        </row>
        <row r="2117">
          <cell r="L2117">
            <v>250000</v>
          </cell>
        </row>
        <row r="2118">
          <cell r="L2118">
            <v>100000</v>
          </cell>
        </row>
        <row r="2119">
          <cell r="L2119">
            <v>250000</v>
          </cell>
        </row>
        <row r="2120">
          <cell r="L2120">
            <v>75000</v>
          </cell>
        </row>
        <row r="2121">
          <cell r="L2121">
            <v>75000</v>
          </cell>
        </row>
        <row r="2122">
          <cell r="L2122">
            <v>900000</v>
          </cell>
        </row>
        <row r="2123">
          <cell r="L2123">
            <v>374000</v>
          </cell>
        </row>
        <row r="2124">
          <cell r="L2124">
            <v>880000</v>
          </cell>
        </row>
        <row r="2125">
          <cell r="L2125">
            <v>153955</v>
          </cell>
        </row>
        <row r="2126">
          <cell r="L2126">
            <v>-625000</v>
          </cell>
        </row>
        <row r="2127">
          <cell r="L2127">
            <v>153955</v>
          </cell>
        </row>
        <row r="2128">
          <cell r="L2128">
            <v>2534400</v>
          </cell>
        </row>
        <row r="2129">
          <cell r="L2129">
            <v>30665</v>
          </cell>
        </row>
        <row r="2130">
          <cell r="L2130">
            <v>4296</v>
          </cell>
        </row>
        <row r="2131">
          <cell r="L2131">
            <v>14321.79</v>
          </cell>
        </row>
        <row r="2132">
          <cell r="L2132">
            <v>45336.23</v>
          </cell>
        </row>
        <row r="2133">
          <cell r="L2133">
            <v>18388.490000000002</v>
          </cell>
        </row>
        <row r="2134">
          <cell r="L2134">
            <v>10380</v>
          </cell>
        </row>
        <row r="2135">
          <cell r="L2135">
            <v>3938</v>
          </cell>
        </row>
        <row r="2136">
          <cell r="L2136">
            <v>19690</v>
          </cell>
        </row>
        <row r="2137">
          <cell r="L2137">
            <v>9451.2000000000007</v>
          </cell>
        </row>
        <row r="2138">
          <cell r="L2138">
            <v>8055</v>
          </cell>
        </row>
        <row r="2139">
          <cell r="L2139">
            <v>2835</v>
          </cell>
        </row>
        <row r="2140">
          <cell r="L2140">
            <v>3651.6</v>
          </cell>
        </row>
        <row r="2141">
          <cell r="L2141">
            <v>5451.25</v>
          </cell>
        </row>
        <row r="2142">
          <cell r="L2142">
            <v>45080</v>
          </cell>
        </row>
        <row r="2143">
          <cell r="L2143">
            <v>34768.959999999999</v>
          </cell>
        </row>
        <row r="2144">
          <cell r="L2144">
            <v>30079.16</v>
          </cell>
        </row>
        <row r="2145">
          <cell r="L2145">
            <v>40351.97</v>
          </cell>
        </row>
        <row r="2146">
          <cell r="L2146">
            <v>17175.05</v>
          </cell>
        </row>
        <row r="2147">
          <cell r="L2147">
            <v>50000</v>
          </cell>
        </row>
        <row r="2148">
          <cell r="L2148">
            <v>60363.28</v>
          </cell>
        </row>
        <row r="2149">
          <cell r="L2149">
            <v>45900</v>
          </cell>
        </row>
        <row r="2150">
          <cell r="L2150">
            <v>10000</v>
          </cell>
        </row>
        <row r="2151">
          <cell r="L2151">
            <v>4475</v>
          </cell>
        </row>
        <row r="2152">
          <cell r="L2152">
            <v>11000</v>
          </cell>
        </row>
        <row r="2153">
          <cell r="L2153">
            <v>15845</v>
          </cell>
        </row>
        <row r="2154">
          <cell r="L2154">
            <v>92885</v>
          </cell>
        </row>
        <row r="2155">
          <cell r="L2155">
            <v>16110</v>
          </cell>
        </row>
        <row r="2156">
          <cell r="L2156">
            <v>7825.88</v>
          </cell>
        </row>
        <row r="2157">
          <cell r="L2157">
            <v>2040</v>
          </cell>
        </row>
        <row r="2158">
          <cell r="L2158">
            <v>4475</v>
          </cell>
        </row>
        <row r="2159">
          <cell r="L2159">
            <v>30000</v>
          </cell>
        </row>
        <row r="2160">
          <cell r="L2160">
            <v>46442</v>
          </cell>
        </row>
        <row r="2161">
          <cell r="L2161">
            <v>9930</v>
          </cell>
        </row>
        <row r="2162">
          <cell r="L2162">
            <v>255768</v>
          </cell>
        </row>
        <row r="2163">
          <cell r="L2163">
            <v>6535.29</v>
          </cell>
        </row>
        <row r="2164">
          <cell r="L2164">
            <v>6500</v>
          </cell>
        </row>
        <row r="2165">
          <cell r="L2165">
            <v>27250</v>
          </cell>
        </row>
        <row r="2166">
          <cell r="L2166">
            <v>23065</v>
          </cell>
        </row>
        <row r="2167">
          <cell r="L2167">
            <v>25003</v>
          </cell>
        </row>
        <row r="2168">
          <cell r="L2168">
            <v>2685</v>
          </cell>
        </row>
        <row r="2169">
          <cell r="L2169">
            <v>6048.41</v>
          </cell>
        </row>
        <row r="2170">
          <cell r="L2170">
            <v>7800</v>
          </cell>
        </row>
        <row r="2171">
          <cell r="L2171">
            <v>13000</v>
          </cell>
        </row>
        <row r="2172">
          <cell r="L2172">
            <v>31325</v>
          </cell>
        </row>
        <row r="2173">
          <cell r="L2173">
            <v>150000</v>
          </cell>
        </row>
        <row r="2174">
          <cell r="L2174">
            <v>1031.04</v>
          </cell>
        </row>
        <row r="2175">
          <cell r="L2175">
            <v>1031.04</v>
          </cell>
        </row>
        <row r="2176">
          <cell r="L2176">
            <v>48000</v>
          </cell>
        </row>
        <row r="2177">
          <cell r="L2177">
            <v>157600</v>
          </cell>
        </row>
        <row r="2178">
          <cell r="L2178">
            <v>134562.79999999999</v>
          </cell>
        </row>
        <row r="2179">
          <cell r="L2179">
            <v>44750</v>
          </cell>
        </row>
        <row r="2180">
          <cell r="L2180">
            <v>35000</v>
          </cell>
        </row>
        <row r="2181">
          <cell r="L2181">
            <v>7876</v>
          </cell>
        </row>
        <row r="2182">
          <cell r="L2182">
            <v>35365.839999999997</v>
          </cell>
        </row>
        <row r="2183">
          <cell r="L2183">
            <v>30430</v>
          </cell>
        </row>
        <row r="2184">
          <cell r="L2184">
            <v>12530</v>
          </cell>
        </row>
        <row r="2185">
          <cell r="L2185">
            <v>36196.49</v>
          </cell>
        </row>
        <row r="2186">
          <cell r="L2186">
            <v>36695</v>
          </cell>
        </row>
        <row r="2187">
          <cell r="L2187">
            <v>2640</v>
          </cell>
        </row>
        <row r="2188">
          <cell r="L2188">
            <v>70470.509999999995</v>
          </cell>
        </row>
        <row r="2189">
          <cell r="L2189">
            <v>12294.42</v>
          </cell>
        </row>
        <row r="2190">
          <cell r="L2190">
            <v>13962</v>
          </cell>
        </row>
        <row r="2191">
          <cell r="L2191">
            <v>26134</v>
          </cell>
        </row>
        <row r="2192">
          <cell r="L2192">
            <v>13067</v>
          </cell>
        </row>
        <row r="2193">
          <cell r="L2193">
            <v>26600</v>
          </cell>
        </row>
        <row r="2194">
          <cell r="L2194">
            <v>11695.86</v>
          </cell>
        </row>
        <row r="2195">
          <cell r="L2195">
            <v>2200</v>
          </cell>
        </row>
        <row r="2196">
          <cell r="L2196">
            <v>2640</v>
          </cell>
        </row>
        <row r="2197">
          <cell r="L2197">
            <v>1320</v>
          </cell>
        </row>
        <row r="2198">
          <cell r="L2198">
            <v>1584</v>
          </cell>
        </row>
        <row r="2199">
          <cell r="L2199">
            <v>6042</v>
          </cell>
        </row>
        <row r="2200">
          <cell r="L2200">
            <v>2200</v>
          </cell>
        </row>
        <row r="2201">
          <cell r="L2201">
            <v>6977</v>
          </cell>
        </row>
        <row r="2202">
          <cell r="L2202">
            <v>67159</v>
          </cell>
        </row>
        <row r="2203">
          <cell r="L2203">
            <v>43060</v>
          </cell>
        </row>
        <row r="2204">
          <cell r="L2204">
            <v>31953</v>
          </cell>
        </row>
        <row r="2205">
          <cell r="L2205">
            <v>22458</v>
          </cell>
        </row>
        <row r="2206">
          <cell r="L2206">
            <v>58970</v>
          </cell>
        </row>
        <row r="2207">
          <cell r="L2207">
            <v>86176</v>
          </cell>
        </row>
        <row r="2208">
          <cell r="L2208">
            <v>14210</v>
          </cell>
        </row>
        <row r="2209">
          <cell r="L2209">
            <v>14806</v>
          </cell>
        </row>
        <row r="2210">
          <cell r="L2210">
            <v>15478</v>
          </cell>
        </row>
        <row r="2211">
          <cell r="L2211">
            <v>32960.870000000003</v>
          </cell>
        </row>
        <row r="2212">
          <cell r="L2212">
            <v>6650</v>
          </cell>
        </row>
        <row r="2213">
          <cell r="L2213">
            <v>10127</v>
          </cell>
        </row>
        <row r="2214">
          <cell r="L2214">
            <v>29794</v>
          </cell>
        </row>
        <row r="2215">
          <cell r="L2215">
            <v>19190</v>
          </cell>
        </row>
        <row r="2216">
          <cell r="L2216">
            <v>22375</v>
          </cell>
        </row>
        <row r="2217">
          <cell r="L2217">
            <v>11000</v>
          </cell>
        </row>
        <row r="2218">
          <cell r="L2218">
            <v>82823</v>
          </cell>
        </row>
        <row r="2219">
          <cell r="L2219">
            <v>67536</v>
          </cell>
        </row>
        <row r="2220">
          <cell r="L2220">
            <v>13823</v>
          </cell>
        </row>
        <row r="2221">
          <cell r="L2221">
            <v>9020</v>
          </cell>
        </row>
        <row r="2222">
          <cell r="L2222">
            <v>41764.71</v>
          </cell>
        </row>
        <row r="2223">
          <cell r="L2223">
            <v>32509.98</v>
          </cell>
        </row>
        <row r="2224">
          <cell r="L2224">
            <v>10245.959999999999</v>
          </cell>
        </row>
        <row r="2225">
          <cell r="L2225">
            <v>53680</v>
          </cell>
        </row>
        <row r="2226">
          <cell r="L2226">
            <v>18878</v>
          </cell>
        </row>
        <row r="2227">
          <cell r="L2227">
            <v>25239</v>
          </cell>
        </row>
        <row r="2228">
          <cell r="L2228">
            <v>12112</v>
          </cell>
        </row>
        <row r="2229">
          <cell r="L2229">
            <v>16324.8</v>
          </cell>
        </row>
        <row r="2230">
          <cell r="L2230">
            <v>8570.52</v>
          </cell>
        </row>
        <row r="2231">
          <cell r="L2231">
            <v>15308.98</v>
          </cell>
        </row>
        <row r="2232">
          <cell r="L2232">
            <v>17900</v>
          </cell>
        </row>
        <row r="2233">
          <cell r="L2233">
            <v>9873</v>
          </cell>
        </row>
        <row r="2234">
          <cell r="L2234">
            <v>2845.21</v>
          </cell>
        </row>
        <row r="2235">
          <cell r="L2235">
            <v>25264</v>
          </cell>
        </row>
        <row r="2236">
          <cell r="L2236">
            <v>150000</v>
          </cell>
        </row>
        <row r="2237">
          <cell r="L2237">
            <v>2845.21</v>
          </cell>
        </row>
        <row r="2238">
          <cell r="L2238">
            <v>17750</v>
          </cell>
        </row>
        <row r="2239">
          <cell r="L2239">
            <v>100000</v>
          </cell>
        </row>
        <row r="2240">
          <cell r="L2240">
            <v>33032</v>
          </cell>
        </row>
        <row r="2241">
          <cell r="L2241">
            <v>15581</v>
          </cell>
        </row>
        <row r="2242">
          <cell r="L2242">
            <v>4582.3999999999996</v>
          </cell>
        </row>
        <row r="2243">
          <cell r="L2243">
            <v>647.09</v>
          </cell>
        </row>
        <row r="2244">
          <cell r="L2244">
            <v>8699.4</v>
          </cell>
        </row>
        <row r="2245">
          <cell r="L2245">
            <v>79177</v>
          </cell>
        </row>
        <row r="2246">
          <cell r="L2246">
            <v>38400</v>
          </cell>
        </row>
        <row r="2247">
          <cell r="L2247">
            <v>2586.56</v>
          </cell>
        </row>
        <row r="2248">
          <cell r="L2248">
            <v>122919.3</v>
          </cell>
        </row>
        <row r="2249">
          <cell r="L2249">
            <v>8432</v>
          </cell>
        </row>
        <row r="2250">
          <cell r="L2250">
            <v>15032</v>
          </cell>
        </row>
        <row r="2251">
          <cell r="L2251">
            <v>115180</v>
          </cell>
        </row>
        <row r="2252">
          <cell r="L2252">
            <v>24057.599999999999</v>
          </cell>
        </row>
        <row r="2253">
          <cell r="L2253">
            <v>11380.82</v>
          </cell>
        </row>
        <row r="2254">
          <cell r="L2254">
            <v>6059.58</v>
          </cell>
        </row>
        <row r="2255">
          <cell r="L2255">
            <v>11635</v>
          </cell>
        </row>
        <row r="2256">
          <cell r="L2256">
            <v>13425</v>
          </cell>
        </row>
        <row r="2257">
          <cell r="L2257">
            <v>3969.63</v>
          </cell>
        </row>
        <row r="2258">
          <cell r="L2258">
            <v>11000</v>
          </cell>
        </row>
        <row r="2259">
          <cell r="L2259">
            <v>31932</v>
          </cell>
        </row>
        <row r="2260">
          <cell r="L2260">
            <v>25790</v>
          </cell>
        </row>
        <row r="2261">
          <cell r="L2261">
            <v>25377</v>
          </cell>
        </row>
        <row r="2262">
          <cell r="L2262">
            <v>8019.2</v>
          </cell>
        </row>
        <row r="2263">
          <cell r="L2263">
            <v>4009.6</v>
          </cell>
        </row>
        <row r="2264">
          <cell r="L2264">
            <v>42960</v>
          </cell>
        </row>
        <row r="2265">
          <cell r="L2265">
            <v>24830.880000000001</v>
          </cell>
        </row>
        <row r="2266">
          <cell r="L2266">
            <v>9932.7099999999991</v>
          </cell>
        </row>
        <row r="2267">
          <cell r="L2267">
            <v>13200</v>
          </cell>
        </row>
        <row r="2268">
          <cell r="L2268">
            <v>20340</v>
          </cell>
        </row>
        <row r="2269">
          <cell r="L2269">
            <v>95222</v>
          </cell>
        </row>
        <row r="2270">
          <cell r="L2270">
            <v>16392.560000000001</v>
          </cell>
        </row>
        <row r="2271">
          <cell r="L2271">
            <v>90000</v>
          </cell>
        </row>
        <row r="2272">
          <cell r="L2272">
            <v>45000</v>
          </cell>
        </row>
        <row r="2273">
          <cell r="L2273">
            <v>9845</v>
          </cell>
        </row>
        <row r="2274">
          <cell r="L2274">
            <v>20466.669999999998</v>
          </cell>
        </row>
        <row r="2275">
          <cell r="L2275">
            <v>4716.6499999999996</v>
          </cell>
        </row>
        <row r="2276">
          <cell r="L2276">
            <v>7680</v>
          </cell>
        </row>
        <row r="2277">
          <cell r="L2277">
            <v>60000</v>
          </cell>
        </row>
        <row r="2278">
          <cell r="L2278">
            <v>181472</v>
          </cell>
        </row>
        <row r="2279">
          <cell r="L2279">
            <v>11200</v>
          </cell>
        </row>
        <row r="2280">
          <cell r="L2280">
            <v>219187</v>
          </cell>
        </row>
        <row r="2281">
          <cell r="L2281">
            <v>36344.160000000003</v>
          </cell>
        </row>
        <row r="2282">
          <cell r="L2282">
            <v>85235.29</v>
          </cell>
        </row>
        <row r="2283">
          <cell r="L2283">
            <v>7616</v>
          </cell>
        </row>
        <row r="2284">
          <cell r="L2284">
            <v>33988</v>
          </cell>
        </row>
        <row r="2285">
          <cell r="L2285">
            <v>32667.5</v>
          </cell>
        </row>
        <row r="2286">
          <cell r="L2286">
            <v>49225</v>
          </cell>
        </row>
        <row r="2287">
          <cell r="L2287">
            <v>108819.6</v>
          </cell>
        </row>
        <row r="2288">
          <cell r="L2288">
            <v>75000</v>
          </cell>
        </row>
        <row r="2289">
          <cell r="L2289">
            <v>41076.480000000003</v>
          </cell>
        </row>
        <row r="2290">
          <cell r="L2290">
            <v>49531.07</v>
          </cell>
        </row>
        <row r="2291">
          <cell r="L2291">
            <v>64047</v>
          </cell>
        </row>
        <row r="2292">
          <cell r="L2292">
            <v>13425</v>
          </cell>
        </row>
        <row r="2293">
          <cell r="L2293">
            <v>33523.199999999997</v>
          </cell>
        </row>
        <row r="2294">
          <cell r="L2294">
            <v>30215.200000000001</v>
          </cell>
        </row>
        <row r="2295">
          <cell r="L2295">
            <v>24241</v>
          </cell>
        </row>
        <row r="2296">
          <cell r="L2296">
            <v>8064</v>
          </cell>
        </row>
        <row r="2297">
          <cell r="L2297">
            <v>29212.799999999999</v>
          </cell>
        </row>
        <row r="2298">
          <cell r="L2298">
            <v>63000</v>
          </cell>
        </row>
        <row r="2299">
          <cell r="L2299">
            <v>22500</v>
          </cell>
        </row>
        <row r="2300">
          <cell r="L2300">
            <v>15750</v>
          </cell>
        </row>
        <row r="2301">
          <cell r="L2301">
            <v>6645.38</v>
          </cell>
        </row>
        <row r="2302">
          <cell r="L2302">
            <v>14625</v>
          </cell>
        </row>
        <row r="2303">
          <cell r="L2303">
            <v>10000</v>
          </cell>
        </row>
        <row r="2304">
          <cell r="L2304">
            <v>12200</v>
          </cell>
        </row>
        <row r="2305">
          <cell r="L2305">
            <v>2864</v>
          </cell>
        </row>
        <row r="2306">
          <cell r="L2306">
            <v>35697</v>
          </cell>
        </row>
        <row r="2307">
          <cell r="L2307">
            <v>20167.66</v>
          </cell>
        </row>
        <row r="2308">
          <cell r="L2308">
            <v>21360</v>
          </cell>
        </row>
        <row r="2309">
          <cell r="L2309">
            <v>18900</v>
          </cell>
        </row>
        <row r="2310">
          <cell r="L2310">
            <v>20730</v>
          </cell>
        </row>
        <row r="2311">
          <cell r="L2311">
            <v>24165</v>
          </cell>
        </row>
        <row r="2312">
          <cell r="L2312">
            <v>16600</v>
          </cell>
        </row>
        <row r="2313">
          <cell r="L2313">
            <v>6750</v>
          </cell>
        </row>
        <row r="2314">
          <cell r="L2314">
            <v>165807.70000000001</v>
          </cell>
        </row>
        <row r="2315">
          <cell r="L2315">
            <v>3300</v>
          </cell>
        </row>
        <row r="2316">
          <cell r="L2316">
            <v>75000</v>
          </cell>
        </row>
        <row r="2317">
          <cell r="L2317">
            <v>300000</v>
          </cell>
        </row>
        <row r="2318">
          <cell r="L2318">
            <v>3307.92</v>
          </cell>
        </row>
        <row r="2319">
          <cell r="L2319">
            <v>18472.8</v>
          </cell>
        </row>
        <row r="2320">
          <cell r="L2320">
            <v>29000</v>
          </cell>
        </row>
        <row r="2321">
          <cell r="L2321">
            <v>140000</v>
          </cell>
        </row>
        <row r="2322">
          <cell r="L2322">
            <v>12630.24</v>
          </cell>
        </row>
        <row r="2323">
          <cell r="L2323">
            <v>3170.09</v>
          </cell>
        </row>
        <row r="2324">
          <cell r="L2324">
            <v>12630.24</v>
          </cell>
        </row>
        <row r="2325">
          <cell r="L2325">
            <v>5430.86</v>
          </cell>
        </row>
        <row r="2326">
          <cell r="L2326">
            <v>162378</v>
          </cell>
        </row>
        <row r="2327">
          <cell r="L2327">
            <v>19350</v>
          </cell>
        </row>
        <row r="2328">
          <cell r="L2328">
            <v>5370</v>
          </cell>
        </row>
        <row r="2329">
          <cell r="L2329">
            <v>32891.25</v>
          </cell>
        </row>
        <row r="2330">
          <cell r="L2330">
            <v>123938.71</v>
          </cell>
        </row>
        <row r="2331">
          <cell r="L2331">
            <v>110174.5</v>
          </cell>
        </row>
        <row r="2332">
          <cell r="L2332">
            <v>6766.2</v>
          </cell>
        </row>
        <row r="2333">
          <cell r="L2333">
            <v>9540</v>
          </cell>
        </row>
        <row r="2334">
          <cell r="L2334">
            <v>7831.25</v>
          </cell>
        </row>
        <row r="2335">
          <cell r="L2335">
            <v>39825</v>
          </cell>
        </row>
        <row r="2336">
          <cell r="L2336">
            <v>3645.34</v>
          </cell>
        </row>
        <row r="2337">
          <cell r="L2337">
            <v>11993</v>
          </cell>
        </row>
        <row r="2338">
          <cell r="L2338">
            <v>4000.65</v>
          </cell>
        </row>
        <row r="2339">
          <cell r="L2339">
            <v>6887.03</v>
          </cell>
        </row>
        <row r="2340">
          <cell r="L2340">
            <v>4900</v>
          </cell>
        </row>
        <row r="2341">
          <cell r="L2341">
            <v>17810.5</v>
          </cell>
        </row>
        <row r="2342">
          <cell r="L2342">
            <v>32948</v>
          </cell>
        </row>
        <row r="2343">
          <cell r="L2343">
            <v>13425</v>
          </cell>
        </row>
        <row r="2344">
          <cell r="L2344">
            <v>7610</v>
          </cell>
        </row>
        <row r="2345">
          <cell r="L2345">
            <v>7790</v>
          </cell>
        </row>
        <row r="2346">
          <cell r="L2346">
            <v>13953</v>
          </cell>
        </row>
        <row r="2347">
          <cell r="L2347">
            <v>5012</v>
          </cell>
        </row>
        <row r="2348">
          <cell r="L2348">
            <v>20088.28</v>
          </cell>
        </row>
        <row r="2349">
          <cell r="L2349">
            <v>11355.76</v>
          </cell>
        </row>
        <row r="2350">
          <cell r="L2350">
            <v>2535.54</v>
          </cell>
        </row>
        <row r="2351">
          <cell r="L2351">
            <v>5925</v>
          </cell>
        </row>
        <row r="2352">
          <cell r="L2352">
            <v>28924.61</v>
          </cell>
        </row>
        <row r="2353">
          <cell r="L2353">
            <v>17363</v>
          </cell>
        </row>
        <row r="2354">
          <cell r="L2354">
            <v>71600</v>
          </cell>
        </row>
        <row r="2355">
          <cell r="L2355">
            <v>16993.96</v>
          </cell>
        </row>
        <row r="2356">
          <cell r="L2356">
            <v>118688</v>
          </cell>
        </row>
        <row r="2357">
          <cell r="L2357">
            <v>20695</v>
          </cell>
        </row>
        <row r="2358">
          <cell r="L2358">
            <v>26850</v>
          </cell>
        </row>
        <row r="2359">
          <cell r="L2359">
            <v>954.07</v>
          </cell>
        </row>
        <row r="2360">
          <cell r="L2360">
            <v>6607.5</v>
          </cell>
        </row>
        <row r="2361">
          <cell r="L2361">
            <v>81000</v>
          </cell>
        </row>
        <row r="2362">
          <cell r="L2362">
            <v>19243.400000000001</v>
          </cell>
        </row>
        <row r="2363">
          <cell r="L2363">
            <v>5869.41</v>
          </cell>
        </row>
        <row r="2364">
          <cell r="L2364">
            <v>2058.5</v>
          </cell>
        </row>
        <row r="2365">
          <cell r="L2365">
            <v>3759</v>
          </cell>
        </row>
        <row r="2366">
          <cell r="L2366">
            <v>4475</v>
          </cell>
        </row>
        <row r="2367">
          <cell r="L2367">
            <v>1969</v>
          </cell>
        </row>
        <row r="2368">
          <cell r="L2368">
            <v>4475</v>
          </cell>
        </row>
        <row r="2369">
          <cell r="L2369">
            <v>447.5</v>
          </cell>
        </row>
        <row r="2370">
          <cell r="L2370">
            <v>1700.5</v>
          </cell>
        </row>
        <row r="2371">
          <cell r="L2371">
            <v>56750</v>
          </cell>
        </row>
        <row r="2372">
          <cell r="L2372">
            <v>93115.8</v>
          </cell>
        </row>
        <row r="2373">
          <cell r="L2373">
            <v>2067.4499999999998</v>
          </cell>
        </row>
        <row r="2374">
          <cell r="L2374">
            <v>13694.4</v>
          </cell>
        </row>
        <row r="2375">
          <cell r="L2375">
            <v>4475</v>
          </cell>
        </row>
        <row r="2376">
          <cell r="L2376">
            <v>92885</v>
          </cell>
        </row>
        <row r="2377">
          <cell r="L2377">
            <v>9779.67</v>
          </cell>
        </row>
        <row r="2378">
          <cell r="L2378">
            <v>28250</v>
          </cell>
        </row>
        <row r="2379">
          <cell r="L2379">
            <v>4900.13</v>
          </cell>
        </row>
        <row r="2380">
          <cell r="L2380">
            <v>65000</v>
          </cell>
        </row>
        <row r="2381">
          <cell r="L2381">
            <v>1342.5</v>
          </cell>
        </row>
        <row r="2382">
          <cell r="L2382">
            <v>2265.6999999999998</v>
          </cell>
        </row>
        <row r="2383">
          <cell r="L2383">
            <v>204.5</v>
          </cell>
        </row>
        <row r="2384">
          <cell r="L2384">
            <v>173.03</v>
          </cell>
        </row>
        <row r="2385">
          <cell r="L2385">
            <v>37053</v>
          </cell>
        </row>
        <row r="2386">
          <cell r="L2386">
            <v>26169.8</v>
          </cell>
        </row>
        <row r="2387">
          <cell r="L2387">
            <v>51734.58</v>
          </cell>
        </row>
        <row r="2388">
          <cell r="L2388">
            <v>30000</v>
          </cell>
        </row>
        <row r="2389">
          <cell r="L2389">
            <v>53401.68</v>
          </cell>
        </row>
        <row r="2390">
          <cell r="L2390">
            <v>115344</v>
          </cell>
        </row>
        <row r="2391">
          <cell r="L2391">
            <v>85725</v>
          </cell>
        </row>
        <row r="2392">
          <cell r="L2392">
            <v>44901.26</v>
          </cell>
        </row>
        <row r="2393">
          <cell r="L2393">
            <v>3023</v>
          </cell>
        </row>
        <row r="2394">
          <cell r="L2394">
            <v>6047</v>
          </cell>
        </row>
        <row r="2395">
          <cell r="L2395">
            <v>13944</v>
          </cell>
        </row>
        <row r="2396">
          <cell r="L2396">
            <v>45000</v>
          </cell>
        </row>
        <row r="2397">
          <cell r="L2397">
            <v>1500000</v>
          </cell>
        </row>
        <row r="2398">
          <cell r="L2398">
            <v>630000</v>
          </cell>
        </row>
        <row r="2399">
          <cell r="L2399">
            <v>1800000</v>
          </cell>
        </row>
        <row r="2400">
          <cell r="L2400">
            <v>2148</v>
          </cell>
        </row>
        <row r="2401">
          <cell r="L2401">
            <v>873072.5</v>
          </cell>
        </row>
        <row r="2402">
          <cell r="L2402">
            <v>23881</v>
          </cell>
        </row>
        <row r="2403">
          <cell r="L2403">
            <v>11940</v>
          </cell>
        </row>
        <row r="2404">
          <cell r="L2404">
            <v>10000</v>
          </cell>
        </row>
        <row r="2405">
          <cell r="L2405">
            <v>14463.2</v>
          </cell>
        </row>
        <row r="2406">
          <cell r="L2406">
            <v>29758.75</v>
          </cell>
        </row>
        <row r="2407">
          <cell r="L2407">
            <v>19936.13</v>
          </cell>
        </row>
        <row r="2408">
          <cell r="L2408">
            <v>22375</v>
          </cell>
        </row>
        <row r="2409">
          <cell r="L2409">
            <v>46611.6</v>
          </cell>
        </row>
        <row r="2410">
          <cell r="L2410">
            <v>26850</v>
          </cell>
        </row>
        <row r="2411">
          <cell r="L2411">
            <v>38419.199999999997</v>
          </cell>
        </row>
        <row r="2412">
          <cell r="L2412">
            <v>39000</v>
          </cell>
        </row>
        <row r="2413">
          <cell r="L2413">
            <v>23431.1</v>
          </cell>
        </row>
        <row r="2414">
          <cell r="L2414">
            <v>37411</v>
          </cell>
        </row>
        <row r="2415">
          <cell r="L2415">
            <v>76312</v>
          </cell>
        </row>
        <row r="2416">
          <cell r="L2416">
            <v>12000</v>
          </cell>
        </row>
        <row r="2417">
          <cell r="L2417">
            <v>5985</v>
          </cell>
        </row>
        <row r="2418">
          <cell r="L2418">
            <v>6273.06</v>
          </cell>
        </row>
        <row r="2419">
          <cell r="L2419">
            <v>14637.73</v>
          </cell>
        </row>
        <row r="2420">
          <cell r="L2420">
            <v>330781.25</v>
          </cell>
        </row>
        <row r="2421">
          <cell r="L2421">
            <v>4200</v>
          </cell>
        </row>
        <row r="2422">
          <cell r="L2422">
            <v>182445.75</v>
          </cell>
        </row>
        <row r="2423">
          <cell r="L2423">
            <v>3875</v>
          </cell>
        </row>
        <row r="2424">
          <cell r="L2424">
            <v>11560</v>
          </cell>
        </row>
        <row r="2425">
          <cell r="L2425">
            <v>23119</v>
          </cell>
        </row>
        <row r="2426">
          <cell r="L2426">
            <v>15036</v>
          </cell>
        </row>
        <row r="2427">
          <cell r="L2427">
            <v>16110</v>
          </cell>
        </row>
        <row r="2428">
          <cell r="L2428">
            <v>9733.1299999999992</v>
          </cell>
        </row>
        <row r="2429">
          <cell r="L2429">
            <v>3479.76</v>
          </cell>
        </row>
        <row r="2430">
          <cell r="L2430">
            <v>21900</v>
          </cell>
        </row>
        <row r="2431">
          <cell r="L2431">
            <v>108500</v>
          </cell>
        </row>
        <row r="2432">
          <cell r="L2432">
            <v>134250</v>
          </cell>
        </row>
        <row r="2433">
          <cell r="L2433">
            <v>22419.75</v>
          </cell>
        </row>
        <row r="2434">
          <cell r="L2434">
            <v>48831.199999999997</v>
          </cell>
        </row>
        <row r="2435">
          <cell r="L2435">
            <v>48831.199999999997</v>
          </cell>
        </row>
        <row r="2436">
          <cell r="L2436">
            <v>48831.199999999997</v>
          </cell>
        </row>
        <row r="2437">
          <cell r="L2437">
            <v>48831.199999999997</v>
          </cell>
        </row>
        <row r="2438">
          <cell r="L2438">
            <v>7969.08</v>
          </cell>
        </row>
        <row r="2439">
          <cell r="L2439">
            <v>15000</v>
          </cell>
        </row>
        <row r="2440">
          <cell r="L2440">
            <v>18521.13</v>
          </cell>
        </row>
        <row r="2441">
          <cell r="L2441">
            <v>10560</v>
          </cell>
        </row>
        <row r="2442">
          <cell r="L2442">
            <v>48831.199999999997</v>
          </cell>
        </row>
        <row r="2443">
          <cell r="L2443">
            <v>17175.05</v>
          </cell>
        </row>
        <row r="2444">
          <cell r="L2444">
            <v>15400</v>
          </cell>
        </row>
        <row r="2445">
          <cell r="L2445">
            <v>12485.25</v>
          </cell>
        </row>
        <row r="2446">
          <cell r="L2446">
            <v>1980</v>
          </cell>
        </row>
        <row r="2447">
          <cell r="L2447">
            <v>9856</v>
          </cell>
        </row>
        <row r="2448">
          <cell r="L2448">
            <v>2420</v>
          </cell>
        </row>
        <row r="2449">
          <cell r="L2449">
            <v>358000</v>
          </cell>
        </row>
        <row r="2450">
          <cell r="L2450">
            <v>3490.5</v>
          </cell>
        </row>
        <row r="2451">
          <cell r="L2451">
            <v>196900</v>
          </cell>
        </row>
        <row r="2452">
          <cell r="L2452">
            <v>125813.73</v>
          </cell>
        </row>
        <row r="2453">
          <cell r="L2453">
            <v>378000</v>
          </cell>
        </row>
        <row r="2454">
          <cell r="L2454">
            <v>14364.75</v>
          </cell>
        </row>
        <row r="2455">
          <cell r="L2455">
            <v>1500000</v>
          </cell>
        </row>
        <row r="2456">
          <cell r="L2456">
            <v>15792</v>
          </cell>
        </row>
        <row r="2457">
          <cell r="L2457">
            <v>50120</v>
          </cell>
        </row>
        <row r="2458">
          <cell r="L2458">
            <v>5631.34</v>
          </cell>
        </row>
        <row r="2459">
          <cell r="L2459">
            <v>62650</v>
          </cell>
        </row>
        <row r="2460">
          <cell r="L2460">
            <v>17001.45</v>
          </cell>
        </row>
        <row r="2461">
          <cell r="L2461">
            <v>12979</v>
          </cell>
        </row>
        <row r="2462">
          <cell r="L2462">
            <v>8950</v>
          </cell>
        </row>
        <row r="2463">
          <cell r="L2463">
            <v>46461.24</v>
          </cell>
        </row>
        <row r="2464">
          <cell r="L2464">
            <v>19911.96</v>
          </cell>
        </row>
        <row r="2465">
          <cell r="L2465">
            <v>6935.89</v>
          </cell>
        </row>
        <row r="2466">
          <cell r="L2466">
            <v>6265</v>
          </cell>
        </row>
        <row r="2467">
          <cell r="L2467">
            <v>6590</v>
          </cell>
        </row>
        <row r="2468">
          <cell r="L2468">
            <v>70470.509999999995</v>
          </cell>
        </row>
        <row r="2469">
          <cell r="L2469">
            <v>35000</v>
          </cell>
        </row>
        <row r="2470">
          <cell r="L2470">
            <v>8255.48</v>
          </cell>
        </row>
        <row r="2471">
          <cell r="L2471">
            <v>6191.61</v>
          </cell>
        </row>
        <row r="2472">
          <cell r="L2472">
            <v>12383.22</v>
          </cell>
        </row>
        <row r="2473">
          <cell r="L2473">
            <v>7446.4</v>
          </cell>
        </row>
        <row r="2474">
          <cell r="L2474">
            <v>79730</v>
          </cell>
        </row>
        <row r="2475">
          <cell r="L2475">
            <v>250000</v>
          </cell>
        </row>
        <row r="2476">
          <cell r="L2476">
            <v>360000</v>
          </cell>
        </row>
        <row r="2477">
          <cell r="L2477">
            <v>400000</v>
          </cell>
        </row>
        <row r="2478">
          <cell r="L2478">
            <v>3000000</v>
          </cell>
        </row>
        <row r="2479">
          <cell r="L2479">
            <v>380000</v>
          </cell>
        </row>
        <row r="2480">
          <cell r="L2480">
            <v>2000000</v>
          </cell>
        </row>
        <row r="2481">
          <cell r="L2481">
            <v>7893.9</v>
          </cell>
        </row>
        <row r="2482">
          <cell r="L2482">
            <v>15787.8</v>
          </cell>
        </row>
        <row r="2483">
          <cell r="L2483">
            <v>7893.9</v>
          </cell>
        </row>
        <row r="2484">
          <cell r="L2484">
            <v>30673.439999999999</v>
          </cell>
        </row>
        <row r="2485">
          <cell r="L2485">
            <v>11164.23</v>
          </cell>
        </row>
        <row r="2486">
          <cell r="L2486">
            <v>18800</v>
          </cell>
        </row>
        <row r="2487">
          <cell r="L2487">
            <v>38127</v>
          </cell>
        </row>
        <row r="2488">
          <cell r="L2488">
            <v>28500</v>
          </cell>
        </row>
        <row r="2489">
          <cell r="L2489">
            <v>1848</v>
          </cell>
        </row>
        <row r="2490">
          <cell r="L2490">
            <v>5720</v>
          </cell>
        </row>
        <row r="2491">
          <cell r="L2491">
            <v>11656</v>
          </cell>
        </row>
        <row r="2492">
          <cell r="L2492">
            <v>135166</v>
          </cell>
        </row>
        <row r="2493">
          <cell r="L2493">
            <v>39147.300000000003</v>
          </cell>
        </row>
        <row r="2494">
          <cell r="L2494">
            <v>8400</v>
          </cell>
        </row>
        <row r="2495">
          <cell r="L2495">
            <v>270332</v>
          </cell>
        </row>
        <row r="2496">
          <cell r="L2496">
            <v>10000</v>
          </cell>
        </row>
        <row r="2497">
          <cell r="L2497">
            <v>11456</v>
          </cell>
        </row>
        <row r="2498">
          <cell r="L2498">
            <v>111875</v>
          </cell>
        </row>
        <row r="2499">
          <cell r="L2499">
            <v>56200</v>
          </cell>
        </row>
        <row r="2500">
          <cell r="L2500">
            <v>100000</v>
          </cell>
        </row>
        <row r="2501">
          <cell r="L2501">
            <v>93800</v>
          </cell>
        </row>
        <row r="2502">
          <cell r="L2502">
            <v>7000</v>
          </cell>
        </row>
        <row r="2503">
          <cell r="L2503">
            <v>93250</v>
          </cell>
        </row>
        <row r="2504">
          <cell r="L2504">
            <v>5875</v>
          </cell>
        </row>
        <row r="2505">
          <cell r="L2505">
            <v>440000</v>
          </cell>
        </row>
        <row r="2506">
          <cell r="L2506">
            <v>200000</v>
          </cell>
        </row>
        <row r="2507">
          <cell r="L2507">
            <v>8681.5</v>
          </cell>
        </row>
        <row r="2508">
          <cell r="L2508">
            <v>63365.9</v>
          </cell>
        </row>
        <row r="2509">
          <cell r="L2509">
            <v>6050</v>
          </cell>
        </row>
        <row r="2510">
          <cell r="L2510">
            <v>223750</v>
          </cell>
        </row>
        <row r="2511">
          <cell r="L2511">
            <v>16000</v>
          </cell>
        </row>
        <row r="2512">
          <cell r="L2512">
            <v>43282.720000000001</v>
          </cell>
        </row>
        <row r="2513">
          <cell r="L2513">
            <v>28129.3</v>
          </cell>
        </row>
        <row r="2514">
          <cell r="L2514">
            <v>1544318</v>
          </cell>
        </row>
        <row r="2515">
          <cell r="L2515">
            <v>250000</v>
          </cell>
        </row>
        <row r="2516">
          <cell r="L2516">
            <v>802500</v>
          </cell>
        </row>
        <row r="2517">
          <cell r="L2517">
            <v>112000</v>
          </cell>
        </row>
        <row r="2518">
          <cell r="L2518">
            <v>1488000</v>
          </cell>
        </row>
        <row r="2519">
          <cell r="L2519">
            <v>2250000</v>
          </cell>
        </row>
        <row r="2520">
          <cell r="L2520">
            <v>40000</v>
          </cell>
        </row>
        <row r="2521">
          <cell r="L2521">
            <v>10740</v>
          </cell>
        </row>
        <row r="2522">
          <cell r="L2522">
            <v>25060</v>
          </cell>
        </row>
        <row r="2523">
          <cell r="L2523">
            <v>19152</v>
          </cell>
        </row>
        <row r="2524">
          <cell r="L2524">
            <v>37433</v>
          </cell>
        </row>
        <row r="2525">
          <cell r="L2525">
            <v>330000</v>
          </cell>
        </row>
        <row r="2526">
          <cell r="L2526">
            <v>13500</v>
          </cell>
        </row>
        <row r="2527">
          <cell r="L2527">
            <v>31500</v>
          </cell>
        </row>
        <row r="2528">
          <cell r="L2528">
            <v>26870.7</v>
          </cell>
        </row>
        <row r="2529">
          <cell r="L2529">
            <v>44750</v>
          </cell>
        </row>
        <row r="2530">
          <cell r="L2530">
            <v>19582.599999999999</v>
          </cell>
        </row>
        <row r="2531">
          <cell r="L2531">
            <v>66308.759999999995</v>
          </cell>
        </row>
        <row r="2532">
          <cell r="L2532">
            <v>26715.75</v>
          </cell>
        </row>
        <row r="2533">
          <cell r="L2533">
            <v>14518.22</v>
          </cell>
        </row>
        <row r="2534">
          <cell r="L2534">
            <v>25709.94</v>
          </cell>
        </row>
        <row r="2535">
          <cell r="L2535">
            <v>152000</v>
          </cell>
        </row>
        <row r="2536">
          <cell r="L2536">
            <v>12530</v>
          </cell>
        </row>
        <row r="2537">
          <cell r="L2537">
            <v>79137.69</v>
          </cell>
        </row>
        <row r="2538">
          <cell r="L2538">
            <v>5875</v>
          </cell>
        </row>
        <row r="2539">
          <cell r="L2539">
            <v>13944</v>
          </cell>
        </row>
        <row r="2540">
          <cell r="L2540">
            <v>155000</v>
          </cell>
        </row>
        <row r="2541">
          <cell r="L2541">
            <v>175000</v>
          </cell>
        </row>
        <row r="2542">
          <cell r="L2542">
            <v>200000</v>
          </cell>
        </row>
        <row r="2543">
          <cell r="L2543">
            <v>81795.839999999997</v>
          </cell>
        </row>
        <row r="2544">
          <cell r="L2544">
            <v>16120</v>
          </cell>
        </row>
        <row r="2545">
          <cell r="L2545">
            <v>35000</v>
          </cell>
        </row>
        <row r="2546">
          <cell r="L2546">
            <v>2315949</v>
          </cell>
        </row>
        <row r="2547">
          <cell r="L2547">
            <v>26463.360000000001</v>
          </cell>
        </row>
        <row r="2548">
          <cell r="L2548">
            <v>3268750</v>
          </cell>
        </row>
        <row r="2549">
          <cell r="L2549">
            <v>4250000</v>
          </cell>
        </row>
        <row r="2550">
          <cell r="L2550">
            <v>26134</v>
          </cell>
        </row>
        <row r="2551">
          <cell r="L2551">
            <v>2606.2399999999998</v>
          </cell>
        </row>
        <row r="2552">
          <cell r="L2552">
            <v>28250</v>
          </cell>
        </row>
        <row r="2553">
          <cell r="L2553">
            <v>40482.639999999999</v>
          </cell>
        </row>
        <row r="2554">
          <cell r="L2554">
            <v>420000</v>
          </cell>
        </row>
        <row r="2555">
          <cell r="L2555">
            <v>14544.11</v>
          </cell>
        </row>
        <row r="2556">
          <cell r="L2556">
            <v>12000</v>
          </cell>
        </row>
        <row r="2557">
          <cell r="L2557">
            <v>1400000</v>
          </cell>
        </row>
        <row r="2558">
          <cell r="L2558">
            <v>840000</v>
          </cell>
        </row>
        <row r="2559">
          <cell r="L2559">
            <v>13067</v>
          </cell>
        </row>
        <row r="2560">
          <cell r="L2560">
            <v>56743</v>
          </cell>
        </row>
        <row r="2561">
          <cell r="L2561">
            <v>14320</v>
          </cell>
        </row>
        <row r="2562">
          <cell r="L2562">
            <v>6059.58</v>
          </cell>
        </row>
        <row r="2563">
          <cell r="L2563">
            <v>2375000</v>
          </cell>
        </row>
        <row r="2564">
          <cell r="L2564">
            <v>9228.34</v>
          </cell>
        </row>
        <row r="2565">
          <cell r="L2565">
            <v>9228.34</v>
          </cell>
        </row>
        <row r="2566">
          <cell r="L2566">
            <v>92884</v>
          </cell>
        </row>
        <row r="2567">
          <cell r="L2567">
            <v>42041.73</v>
          </cell>
        </row>
        <row r="2568">
          <cell r="L2568">
            <v>42041.73</v>
          </cell>
        </row>
        <row r="2569">
          <cell r="L2569">
            <v>795000</v>
          </cell>
        </row>
        <row r="2570">
          <cell r="L2570">
            <v>31146</v>
          </cell>
        </row>
        <row r="2571">
          <cell r="L2571">
            <v>5280</v>
          </cell>
        </row>
        <row r="2572">
          <cell r="L2572">
            <v>450000</v>
          </cell>
        </row>
        <row r="2573">
          <cell r="L2573">
            <v>112535.07</v>
          </cell>
        </row>
        <row r="2574">
          <cell r="L2574">
            <v>10825.92</v>
          </cell>
        </row>
        <row r="2575">
          <cell r="L2575">
            <v>810000</v>
          </cell>
        </row>
        <row r="2576">
          <cell r="L2576">
            <v>550000</v>
          </cell>
        </row>
        <row r="2577">
          <cell r="L2577">
            <v>23921.56</v>
          </cell>
        </row>
        <row r="2578">
          <cell r="L2578">
            <v>14850</v>
          </cell>
        </row>
        <row r="2579">
          <cell r="L2579">
            <v>22375</v>
          </cell>
        </row>
        <row r="2580">
          <cell r="L2580">
            <v>22000</v>
          </cell>
        </row>
        <row r="2581">
          <cell r="L2581">
            <v>22000</v>
          </cell>
        </row>
        <row r="2582">
          <cell r="L2582">
            <v>7225000</v>
          </cell>
        </row>
        <row r="2583">
          <cell r="L2583">
            <v>1969</v>
          </cell>
        </row>
        <row r="2584">
          <cell r="L2584">
            <v>49019</v>
          </cell>
        </row>
        <row r="2585">
          <cell r="L2585">
            <v>125000</v>
          </cell>
        </row>
        <row r="2586">
          <cell r="L2586">
            <v>851053</v>
          </cell>
        </row>
        <row r="2587">
          <cell r="L2587">
            <v>350000</v>
          </cell>
        </row>
        <row r="2588">
          <cell r="L2588">
            <v>4150</v>
          </cell>
        </row>
        <row r="2589">
          <cell r="L2589">
            <v>48320</v>
          </cell>
        </row>
        <row r="2590">
          <cell r="L2590">
            <v>600000</v>
          </cell>
        </row>
        <row r="2591">
          <cell r="L2591">
            <v>14463.2</v>
          </cell>
        </row>
        <row r="2592">
          <cell r="L2592">
            <v>130375</v>
          </cell>
        </row>
        <row r="2593">
          <cell r="L2593">
            <v>26850</v>
          </cell>
        </row>
        <row r="2594">
          <cell r="L2594">
            <v>10740</v>
          </cell>
        </row>
        <row r="2595">
          <cell r="L2595">
            <v>11491.8</v>
          </cell>
        </row>
        <row r="2596">
          <cell r="L2596">
            <v>3181</v>
          </cell>
        </row>
        <row r="2597">
          <cell r="L2597">
            <v>3181</v>
          </cell>
        </row>
        <row r="2598">
          <cell r="L2598">
            <v>20295</v>
          </cell>
        </row>
        <row r="2599">
          <cell r="L2599">
            <v>10560</v>
          </cell>
        </row>
        <row r="2600">
          <cell r="L2600">
            <v>16993.96</v>
          </cell>
        </row>
        <row r="2601">
          <cell r="L2601">
            <v>1200000</v>
          </cell>
        </row>
        <row r="2602">
          <cell r="L2602">
            <v>978368</v>
          </cell>
        </row>
        <row r="2603">
          <cell r="L2603">
            <v>63743</v>
          </cell>
        </row>
        <row r="2604">
          <cell r="L2604">
            <v>29950</v>
          </cell>
        </row>
        <row r="2605">
          <cell r="L2605">
            <v>41512</v>
          </cell>
        </row>
        <row r="2606">
          <cell r="L2606">
            <v>13786</v>
          </cell>
        </row>
        <row r="2607">
          <cell r="L2607">
            <v>14786</v>
          </cell>
        </row>
        <row r="2608">
          <cell r="L2608">
            <v>24673</v>
          </cell>
        </row>
        <row r="2609">
          <cell r="L2609">
            <v>17750</v>
          </cell>
        </row>
        <row r="2610">
          <cell r="L2610">
            <v>1582</v>
          </cell>
        </row>
        <row r="2611">
          <cell r="L2611">
            <v>94718</v>
          </cell>
        </row>
        <row r="2612">
          <cell r="L2612">
            <v>11456</v>
          </cell>
        </row>
        <row r="2613">
          <cell r="L2613">
            <v>10024</v>
          </cell>
        </row>
        <row r="2614">
          <cell r="L2614">
            <v>128205</v>
          </cell>
        </row>
        <row r="2615">
          <cell r="L2615">
            <v>32342</v>
          </cell>
        </row>
        <row r="2616">
          <cell r="L2616">
            <v>99079</v>
          </cell>
        </row>
        <row r="2617">
          <cell r="L2617">
            <v>1500000</v>
          </cell>
        </row>
        <row r="2618">
          <cell r="L2618">
            <v>374000</v>
          </cell>
        </row>
        <row r="2619">
          <cell r="L2619">
            <v>200000</v>
          </cell>
        </row>
        <row r="2620">
          <cell r="L2620">
            <v>38058.81</v>
          </cell>
        </row>
        <row r="2621">
          <cell r="L2621">
            <v>36508</v>
          </cell>
        </row>
        <row r="2622">
          <cell r="L2622">
            <v>40000</v>
          </cell>
        </row>
        <row r="2623">
          <cell r="L2623">
            <v>18043.2</v>
          </cell>
        </row>
        <row r="2624">
          <cell r="L2624">
            <v>23120</v>
          </cell>
        </row>
        <row r="2625">
          <cell r="L2625">
            <v>23221</v>
          </cell>
        </row>
        <row r="2626">
          <cell r="L2626">
            <v>2324</v>
          </cell>
        </row>
        <row r="2627">
          <cell r="L2627">
            <v>4960</v>
          </cell>
        </row>
        <row r="2628">
          <cell r="L2628">
            <v>20048</v>
          </cell>
        </row>
        <row r="2629">
          <cell r="L2629">
            <v>35000</v>
          </cell>
        </row>
        <row r="2630">
          <cell r="L2630">
            <v>41551411</v>
          </cell>
        </row>
        <row r="2631">
          <cell r="L2631">
            <v>11764305</v>
          </cell>
        </row>
        <row r="2632">
          <cell r="L2632">
            <v>11764271</v>
          </cell>
        </row>
        <row r="2633">
          <cell r="L2633">
            <v>8564000</v>
          </cell>
        </row>
        <row r="2634">
          <cell r="L2634">
            <v>6533231</v>
          </cell>
        </row>
        <row r="2635">
          <cell r="L2635">
            <v>6533231</v>
          </cell>
        </row>
        <row r="2636">
          <cell r="L2636">
            <v>6200000</v>
          </cell>
        </row>
        <row r="2637">
          <cell r="L2637">
            <v>5806250</v>
          </cell>
        </row>
        <row r="2638">
          <cell r="L2638">
            <v>5112500</v>
          </cell>
        </row>
        <row r="2639">
          <cell r="L2639">
            <v>5068800</v>
          </cell>
        </row>
        <row r="2640">
          <cell r="L2640">
            <v>4760250</v>
          </cell>
        </row>
        <row r="2641">
          <cell r="L2641">
            <v>3750000</v>
          </cell>
        </row>
        <row r="2642">
          <cell r="L2642">
            <v>3630000</v>
          </cell>
        </row>
        <row r="2643">
          <cell r="L2643">
            <v>3476047.37</v>
          </cell>
        </row>
        <row r="2644">
          <cell r="L2644">
            <v>3330240</v>
          </cell>
        </row>
        <row r="2645">
          <cell r="L2645">
            <v>2860350</v>
          </cell>
        </row>
        <row r="2646">
          <cell r="L2646">
            <v>2328000</v>
          </cell>
        </row>
        <row r="2647">
          <cell r="L2647">
            <v>2205000</v>
          </cell>
        </row>
        <row r="2648">
          <cell r="L2648">
            <v>1920000</v>
          </cell>
        </row>
        <row r="2649">
          <cell r="L2649">
            <v>1900000</v>
          </cell>
        </row>
        <row r="2650">
          <cell r="L2650">
            <v>1900000</v>
          </cell>
        </row>
        <row r="2651">
          <cell r="L2651">
            <v>1847342</v>
          </cell>
        </row>
        <row r="2652">
          <cell r="L2652">
            <v>1839509</v>
          </cell>
        </row>
        <row r="2653">
          <cell r="L2653">
            <v>1833300</v>
          </cell>
        </row>
        <row r="2654">
          <cell r="L2654">
            <v>1781250</v>
          </cell>
        </row>
        <row r="2655">
          <cell r="L2655">
            <v>1768000</v>
          </cell>
        </row>
        <row r="2656">
          <cell r="L2656">
            <v>1750000</v>
          </cell>
        </row>
        <row r="2657">
          <cell r="L2657">
            <v>1545000</v>
          </cell>
        </row>
        <row r="2658">
          <cell r="L2658">
            <v>1500000</v>
          </cell>
        </row>
        <row r="2659">
          <cell r="L2659">
            <v>1500000</v>
          </cell>
        </row>
        <row r="2660">
          <cell r="L2660">
            <v>1447468</v>
          </cell>
        </row>
        <row r="2661">
          <cell r="L2661">
            <v>1365000</v>
          </cell>
        </row>
        <row r="2662">
          <cell r="L2662">
            <v>1320000</v>
          </cell>
        </row>
        <row r="2663">
          <cell r="L2663">
            <v>1250000</v>
          </cell>
        </row>
        <row r="2664">
          <cell r="L2664">
            <v>1200000</v>
          </cell>
        </row>
        <row r="2665">
          <cell r="L2665">
            <v>1200000</v>
          </cell>
        </row>
        <row r="2666">
          <cell r="L2666">
            <v>1100000</v>
          </cell>
        </row>
        <row r="2667">
          <cell r="L2667">
            <v>960000</v>
          </cell>
        </row>
        <row r="2668">
          <cell r="L2668">
            <v>935000</v>
          </cell>
        </row>
        <row r="2669">
          <cell r="L2669">
            <v>935000</v>
          </cell>
        </row>
        <row r="2670">
          <cell r="L2670">
            <v>927450</v>
          </cell>
        </row>
        <row r="2671">
          <cell r="L2671">
            <v>900000</v>
          </cell>
        </row>
        <row r="2672">
          <cell r="L2672">
            <v>900000</v>
          </cell>
        </row>
        <row r="2673">
          <cell r="L2673">
            <v>873072.5</v>
          </cell>
        </row>
        <row r="2674">
          <cell r="L2674">
            <v>873072.5</v>
          </cell>
        </row>
        <row r="2675">
          <cell r="L2675">
            <v>840000</v>
          </cell>
        </row>
        <row r="2676">
          <cell r="L2676">
            <v>834217</v>
          </cell>
        </row>
        <row r="2677">
          <cell r="L2677">
            <v>810000</v>
          </cell>
        </row>
        <row r="2678">
          <cell r="L2678">
            <v>750000</v>
          </cell>
        </row>
        <row r="2679">
          <cell r="L2679">
            <v>731251</v>
          </cell>
        </row>
        <row r="2680">
          <cell r="L2680">
            <v>702448</v>
          </cell>
        </row>
        <row r="2681">
          <cell r="L2681">
            <v>700000</v>
          </cell>
        </row>
        <row r="2682">
          <cell r="L2682">
            <v>682500</v>
          </cell>
        </row>
        <row r="2683">
          <cell r="L2683">
            <v>645000</v>
          </cell>
        </row>
        <row r="2684">
          <cell r="L2684">
            <v>630000</v>
          </cell>
        </row>
        <row r="2685">
          <cell r="L2685">
            <v>550000</v>
          </cell>
        </row>
        <row r="2686">
          <cell r="L2686">
            <v>540000</v>
          </cell>
        </row>
        <row r="2687">
          <cell r="L2687">
            <v>530000</v>
          </cell>
        </row>
        <row r="2688">
          <cell r="L2688">
            <v>500000</v>
          </cell>
        </row>
        <row r="2689">
          <cell r="L2689">
            <v>500000</v>
          </cell>
        </row>
        <row r="2690">
          <cell r="L2690">
            <v>400000</v>
          </cell>
        </row>
        <row r="2691">
          <cell r="L2691">
            <v>400000</v>
          </cell>
        </row>
        <row r="2692">
          <cell r="L2692">
            <v>400000</v>
          </cell>
        </row>
        <row r="2693">
          <cell r="L2693">
            <v>396550</v>
          </cell>
        </row>
        <row r="2694">
          <cell r="L2694">
            <v>375000</v>
          </cell>
        </row>
        <row r="2695">
          <cell r="L2695">
            <v>374000</v>
          </cell>
        </row>
        <row r="2696">
          <cell r="L2696">
            <v>360000</v>
          </cell>
        </row>
        <row r="2697">
          <cell r="L2697">
            <v>360000</v>
          </cell>
        </row>
        <row r="2698">
          <cell r="L2698">
            <v>350000</v>
          </cell>
        </row>
        <row r="2699">
          <cell r="L2699">
            <v>337782</v>
          </cell>
        </row>
        <row r="2700">
          <cell r="L2700">
            <v>330781.25</v>
          </cell>
        </row>
        <row r="2701">
          <cell r="L2701">
            <v>330781.25</v>
          </cell>
        </row>
        <row r="2702">
          <cell r="L2702">
            <v>330000</v>
          </cell>
        </row>
        <row r="2703">
          <cell r="L2703">
            <v>313819.21999999997</v>
          </cell>
        </row>
        <row r="2704">
          <cell r="L2704">
            <v>309600</v>
          </cell>
        </row>
        <row r="2705">
          <cell r="L2705">
            <v>300000</v>
          </cell>
        </row>
        <row r="2706">
          <cell r="L2706">
            <v>300000</v>
          </cell>
        </row>
        <row r="2707">
          <cell r="L2707">
            <v>297600</v>
          </cell>
        </row>
        <row r="2708">
          <cell r="L2708">
            <v>270333</v>
          </cell>
        </row>
        <row r="2709">
          <cell r="L2709">
            <v>270260</v>
          </cell>
        </row>
        <row r="2710">
          <cell r="L2710">
            <v>270000</v>
          </cell>
        </row>
        <row r="2711">
          <cell r="L2711">
            <v>270000</v>
          </cell>
        </row>
        <row r="2712">
          <cell r="L2712">
            <v>269305.5</v>
          </cell>
        </row>
        <row r="2713">
          <cell r="L2713">
            <v>254083</v>
          </cell>
        </row>
        <row r="2714">
          <cell r="L2714">
            <v>254083</v>
          </cell>
        </row>
        <row r="2715">
          <cell r="L2715">
            <v>250682</v>
          </cell>
        </row>
        <row r="2716">
          <cell r="L2716">
            <v>250000</v>
          </cell>
        </row>
        <row r="2717">
          <cell r="L2717">
            <v>248704.39</v>
          </cell>
        </row>
        <row r="2718">
          <cell r="L2718">
            <v>240000</v>
          </cell>
        </row>
        <row r="2719">
          <cell r="L2719">
            <v>239731.5</v>
          </cell>
        </row>
        <row r="2720">
          <cell r="L2720">
            <v>225000</v>
          </cell>
        </row>
        <row r="2721">
          <cell r="L2721">
            <v>222500</v>
          </cell>
        </row>
        <row r="2722">
          <cell r="L2722">
            <v>220000</v>
          </cell>
        </row>
        <row r="2723">
          <cell r="L2723">
            <v>213750</v>
          </cell>
        </row>
        <row r="2724">
          <cell r="L2724">
            <v>200000</v>
          </cell>
        </row>
        <row r="2725">
          <cell r="L2725">
            <v>200000</v>
          </cell>
        </row>
        <row r="2726">
          <cell r="L2726">
            <v>191340</v>
          </cell>
        </row>
        <row r="2727">
          <cell r="L2727">
            <v>191340</v>
          </cell>
        </row>
        <row r="2728">
          <cell r="L2728">
            <v>190097.71</v>
          </cell>
        </row>
        <row r="2729">
          <cell r="L2729">
            <v>187500</v>
          </cell>
        </row>
        <row r="2730">
          <cell r="L2730">
            <v>186710</v>
          </cell>
        </row>
        <row r="2731">
          <cell r="L2731">
            <v>174525</v>
          </cell>
        </row>
        <row r="2732">
          <cell r="L2732">
            <v>168797</v>
          </cell>
        </row>
        <row r="2733">
          <cell r="L2733">
            <v>168203.5</v>
          </cell>
        </row>
        <row r="2734">
          <cell r="L2734">
            <v>164347.07</v>
          </cell>
        </row>
        <row r="2735">
          <cell r="L2735">
            <v>163229.4</v>
          </cell>
        </row>
        <row r="2736">
          <cell r="L2736">
            <v>161756.04</v>
          </cell>
        </row>
        <row r="2737">
          <cell r="L2737">
            <v>161756.04</v>
          </cell>
        </row>
        <row r="2738">
          <cell r="L2738">
            <v>160000</v>
          </cell>
        </row>
        <row r="2739">
          <cell r="L2739">
            <v>160000</v>
          </cell>
        </row>
        <row r="2740">
          <cell r="L2740">
            <v>159500</v>
          </cell>
        </row>
        <row r="2741">
          <cell r="L2741">
            <v>156125</v>
          </cell>
        </row>
        <row r="2742">
          <cell r="L2742">
            <v>150000</v>
          </cell>
        </row>
        <row r="2743">
          <cell r="L2743">
            <v>150000</v>
          </cell>
        </row>
        <row r="2744">
          <cell r="L2744">
            <v>149000</v>
          </cell>
        </row>
        <row r="2745">
          <cell r="L2745">
            <v>141734.39000000001</v>
          </cell>
        </row>
        <row r="2746">
          <cell r="L2746">
            <v>139691.6</v>
          </cell>
        </row>
        <row r="2747">
          <cell r="L2747">
            <v>136989.4</v>
          </cell>
        </row>
        <row r="2748">
          <cell r="L2748">
            <v>135166</v>
          </cell>
        </row>
        <row r="2749">
          <cell r="L2749">
            <v>135166</v>
          </cell>
        </row>
        <row r="2750">
          <cell r="L2750">
            <v>134250</v>
          </cell>
        </row>
        <row r="2751">
          <cell r="L2751">
            <v>132785.78</v>
          </cell>
        </row>
        <row r="2752">
          <cell r="L2752">
            <v>130782</v>
          </cell>
        </row>
        <row r="2753">
          <cell r="L2753">
            <v>128000</v>
          </cell>
        </row>
        <row r="2754">
          <cell r="L2754">
            <v>127885</v>
          </cell>
        </row>
        <row r="2755">
          <cell r="L2755">
            <v>127884</v>
          </cell>
        </row>
        <row r="2756">
          <cell r="L2756">
            <v>126000</v>
          </cell>
        </row>
        <row r="2757">
          <cell r="L2757">
            <v>125000</v>
          </cell>
        </row>
        <row r="2758">
          <cell r="L2758">
            <v>125000</v>
          </cell>
        </row>
        <row r="2759">
          <cell r="L2759">
            <v>125000</v>
          </cell>
        </row>
        <row r="2760">
          <cell r="L2760">
            <v>122919.3</v>
          </cell>
        </row>
        <row r="2761">
          <cell r="L2761">
            <v>122919.3</v>
          </cell>
        </row>
        <row r="2762">
          <cell r="L2762">
            <v>120034</v>
          </cell>
        </row>
        <row r="2763">
          <cell r="L2763">
            <v>117544</v>
          </cell>
        </row>
        <row r="2764">
          <cell r="L2764">
            <v>117118</v>
          </cell>
        </row>
        <row r="2765">
          <cell r="L2765">
            <v>116546.9</v>
          </cell>
        </row>
        <row r="2766">
          <cell r="L2766">
            <v>115895</v>
          </cell>
        </row>
        <row r="2767">
          <cell r="L2767">
            <v>115455</v>
          </cell>
        </row>
        <row r="2768">
          <cell r="L2768">
            <v>114202</v>
          </cell>
        </row>
        <row r="2769">
          <cell r="L2769">
            <v>109443.29</v>
          </cell>
        </row>
        <row r="2770">
          <cell r="L2770">
            <v>109190</v>
          </cell>
        </row>
        <row r="2771">
          <cell r="L2771">
            <v>100000</v>
          </cell>
        </row>
        <row r="2772">
          <cell r="L2772">
            <v>95414</v>
          </cell>
        </row>
        <row r="2773">
          <cell r="L2773">
            <v>93000</v>
          </cell>
        </row>
        <row r="2774">
          <cell r="L2774">
            <v>93000</v>
          </cell>
        </row>
        <row r="2775">
          <cell r="L2775">
            <v>92632.5</v>
          </cell>
        </row>
        <row r="2776">
          <cell r="L2776">
            <v>92632.5</v>
          </cell>
        </row>
        <row r="2777">
          <cell r="L2777">
            <v>92220.800000000003</v>
          </cell>
        </row>
        <row r="2778">
          <cell r="L2778">
            <v>90393.21</v>
          </cell>
        </row>
        <row r="2779">
          <cell r="L2779">
            <v>89500</v>
          </cell>
        </row>
        <row r="2780">
          <cell r="L2780">
            <v>89481</v>
          </cell>
        </row>
        <row r="2781">
          <cell r="L2781">
            <v>89424</v>
          </cell>
        </row>
        <row r="2782">
          <cell r="L2782">
            <v>89200</v>
          </cell>
        </row>
        <row r="2783">
          <cell r="L2783">
            <v>86004</v>
          </cell>
        </row>
        <row r="2784">
          <cell r="L2784">
            <v>79650</v>
          </cell>
        </row>
        <row r="2785">
          <cell r="L2785">
            <v>77908.899999999994</v>
          </cell>
        </row>
        <row r="2786">
          <cell r="L2786">
            <v>77665</v>
          </cell>
        </row>
        <row r="2787">
          <cell r="L2787">
            <v>76912</v>
          </cell>
        </row>
        <row r="2788">
          <cell r="L2788">
            <v>75000</v>
          </cell>
        </row>
        <row r="2789">
          <cell r="L2789">
            <v>75000</v>
          </cell>
        </row>
        <row r="2790">
          <cell r="L2790">
            <v>73533.2</v>
          </cell>
        </row>
        <row r="2791">
          <cell r="L2791">
            <v>73323</v>
          </cell>
        </row>
        <row r="2792">
          <cell r="L2792">
            <v>72600</v>
          </cell>
        </row>
        <row r="2793">
          <cell r="L2793">
            <v>71929</v>
          </cell>
        </row>
        <row r="2794">
          <cell r="L2794">
            <v>71600</v>
          </cell>
        </row>
        <row r="2795">
          <cell r="L2795">
            <v>70749.75</v>
          </cell>
        </row>
        <row r="2796">
          <cell r="L2796">
            <v>70000</v>
          </cell>
        </row>
        <row r="2797">
          <cell r="L2797">
            <v>69664</v>
          </cell>
        </row>
        <row r="2798">
          <cell r="L2798">
            <v>69553.179999999993</v>
          </cell>
        </row>
        <row r="2799">
          <cell r="L2799">
            <v>68152</v>
          </cell>
        </row>
        <row r="2800">
          <cell r="L2800">
            <v>67583</v>
          </cell>
        </row>
        <row r="2801">
          <cell r="L2801">
            <v>67282</v>
          </cell>
        </row>
        <row r="2802">
          <cell r="L2802">
            <v>67125</v>
          </cell>
        </row>
        <row r="2803">
          <cell r="L2803">
            <v>66586</v>
          </cell>
        </row>
        <row r="2804">
          <cell r="L2804">
            <v>66375</v>
          </cell>
        </row>
        <row r="2805">
          <cell r="L2805">
            <v>65895</v>
          </cell>
        </row>
        <row r="2806">
          <cell r="L2806">
            <v>65475</v>
          </cell>
        </row>
        <row r="2807">
          <cell r="L2807">
            <v>65000</v>
          </cell>
        </row>
        <row r="2808">
          <cell r="L2808">
            <v>64798.2</v>
          </cell>
        </row>
        <row r="2809">
          <cell r="L2809">
            <v>63768.75</v>
          </cell>
        </row>
        <row r="2810">
          <cell r="L2810">
            <v>63480</v>
          </cell>
        </row>
        <row r="2811">
          <cell r="L2811">
            <v>63365.9</v>
          </cell>
        </row>
        <row r="2812">
          <cell r="L2812">
            <v>62828</v>
          </cell>
        </row>
        <row r="2813">
          <cell r="L2813">
            <v>62500</v>
          </cell>
        </row>
        <row r="2814">
          <cell r="L2814">
            <v>62500</v>
          </cell>
        </row>
        <row r="2815">
          <cell r="L2815">
            <v>61691.46</v>
          </cell>
        </row>
        <row r="2816">
          <cell r="L2816">
            <v>61218</v>
          </cell>
        </row>
        <row r="2817">
          <cell r="L2817">
            <v>60770.5</v>
          </cell>
        </row>
        <row r="2818">
          <cell r="L2818">
            <v>59300</v>
          </cell>
        </row>
        <row r="2819">
          <cell r="L2819">
            <v>58143.23</v>
          </cell>
        </row>
        <row r="2820">
          <cell r="L2820">
            <v>57922</v>
          </cell>
        </row>
        <row r="2821">
          <cell r="L2821">
            <v>57032</v>
          </cell>
        </row>
        <row r="2822">
          <cell r="L2822">
            <v>56208</v>
          </cell>
        </row>
        <row r="2823">
          <cell r="L2823">
            <v>56170.2</v>
          </cell>
        </row>
        <row r="2824">
          <cell r="L2824">
            <v>56050</v>
          </cell>
        </row>
        <row r="2825">
          <cell r="L2825">
            <v>55350</v>
          </cell>
        </row>
        <row r="2826">
          <cell r="L2826">
            <v>54944.95</v>
          </cell>
        </row>
        <row r="2827">
          <cell r="L2827">
            <v>54779</v>
          </cell>
        </row>
        <row r="2828">
          <cell r="L2828">
            <v>54250</v>
          </cell>
        </row>
        <row r="2829">
          <cell r="L2829">
            <v>53996</v>
          </cell>
        </row>
        <row r="2830">
          <cell r="L2830">
            <v>53245.34</v>
          </cell>
        </row>
        <row r="2831">
          <cell r="L2831">
            <v>53016</v>
          </cell>
        </row>
        <row r="2832">
          <cell r="L2832">
            <v>52357.5</v>
          </cell>
        </row>
        <row r="2833">
          <cell r="L2833">
            <v>52124.800000000003</v>
          </cell>
        </row>
        <row r="2834">
          <cell r="L2834">
            <v>51693.41</v>
          </cell>
        </row>
        <row r="2835">
          <cell r="L2835">
            <v>51637</v>
          </cell>
        </row>
        <row r="2836">
          <cell r="L2836">
            <v>51552</v>
          </cell>
        </row>
        <row r="2837">
          <cell r="L2837">
            <v>51141.18</v>
          </cell>
        </row>
        <row r="2838">
          <cell r="L2838">
            <v>50815.8</v>
          </cell>
        </row>
        <row r="2839">
          <cell r="L2839">
            <v>50622.1</v>
          </cell>
        </row>
        <row r="2840">
          <cell r="L2840">
            <v>50057.1</v>
          </cell>
        </row>
        <row r="2841">
          <cell r="L2841">
            <v>50000</v>
          </cell>
        </row>
        <row r="2842">
          <cell r="L2842">
            <v>50000</v>
          </cell>
        </row>
        <row r="2843">
          <cell r="L2843">
            <v>49434</v>
          </cell>
        </row>
        <row r="2844">
          <cell r="L2844">
            <v>49000</v>
          </cell>
        </row>
        <row r="2845">
          <cell r="L2845">
            <v>48894</v>
          </cell>
        </row>
        <row r="2846">
          <cell r="L2846">
            <v>47861</v>
          </cell>
        </row>
        <row r="2847">
          <cell r="L2847">
            <v>47673.97</v>
          </cell>
        </row>
        <row r="2848">
          <cell r="L2848">
            <v>47673.97</v>
          </cell>
        </row>
        <row r="2849">
          <cell r="L2849">
            <v>47520</v>
          </cell>
        </row>
        <row r="2850">
          <cell r="L2850">
            <v>46786</v>
          </cell>
        </row>
        <row r="2851">
          <cell r="L2851">
            <v>46780</v>
          </cell>
        </row>
        <row r="2852">
          <cell r="L2852">
            <v>46055</v>
          </cell>
        </row>
        <row r="2853">
          <cell r="L2853">
            <v>45945</v>
          </cell>
        </row>
        <row r="2854">
          <cell r="L2854">
            <v>45336.23</v>
          </cell>
        </row>
        <row r="2855">
          <cell r="L2855">
            <v>45093.599999999999</v>
          </cell>
        </row>
        <row r="2856">
          <cell r="L2856">
            <v>45000</v>
          </cell>
        </row>
        <row r="2857">
          <cell r="L2857">
            <v>45000</v>
          </cell>
        </row>
        <row r="2858">
          <cell r="L2858">
            <v>45000</v>
          </cell>
        </row>
        <row r="2859">
          <cell r="L2859">
            <v>44850</v>
          </cell>
        </row>
        <row r="2860">
          <cell r="L2860">
            <v>44750</v>
          </cell>
        </row>
        <row r="2861">
          <cell r="L2861">
            <v>44750</v>
          </cell>
        </row>
        <row r="2862">
          <cell r="L2862">
            <v>44750</v>
          </cell>
        </row>
        <row r="2863">
          <cell r="L2863">
            <v>44547</v>
          </cell>
        </row>
        <row r="2864">
          <cell r="L2864">
            <v>44265.81</v>
          </cell>
        </row>
        <row r="2865">
          <cell r="L2865">
            <v>44209.43</v>
          </cell>
        </row>
        <row r="2866">
          <cell r="L2866">
            <v>44038.48</v>
          </cell>
        </row>
        <row r="2867">
          <cell r="L2867">
            <v>43711.8</v>
          </cell>
        </row>
        <row r="2868">
          <cell r="L2868">
            <v>43460.160000000003</v>
          </cell>
        </row>
        <row r="2869">
          <cell r="L2869">
            <v>43040.55</v>
          </cell>
        </row>
        <row r="2870">
          <cell r="L2870">
            <v>42968.95</v>
          </cell>
        </row>
        <row r="2871">
          <cell r="L2871">
            <v>42193.95</v>
          </cell>
        </row>
        <row r="2872">
          <cell r="L2872">
            <v>42041.73</v>
          </cell>
        </row>
        <row r="2873">
          <cell r="L2873">
            <v>41832</v>
          </cell>
        </row>
        <row r="2874">
          <cell r="L2874">
            <v>40381.96</v>
          </cell>
        </row>
        <row r="2875">
          <cell r="L2875">
            <v>40320</v>
          </cell>
        </row>
        <row r="2876">
          <cell r="L2876">
            <v>40306.050000000003</v>
          </cell>
        </row>
        <row r="2877">
          <cell r="L2877">
            <v>40275</v>
          </cell>
        </row>
        <row r="2878">
          <cell r="L2878">
            <v>40000</v>
          </cell>
        </row>
        <row r="2879">
          <cell r="L2879">
            <v>40000</v>
          </cell>
        </row>
        <row r="2880">
          <cell r="L2880">
            <v>39943.85</v>
          </cell>
        </row>
        <row r="2881">
          <cell r="L2881">
            <v>38793.1</v>
          </cell>
        </row>
        <row r="2882">
          <cell r="L2882">
            <v>38478.21</v>
          </cell>
        </row>
        <row r="2883">
          <cell r="L2883">
            <v>38304</v>
          </cell>
        </row>
        <row r="2884">
          <cell r="L2884">
            <v>38253.269999999997</v>
          </cell>
        </row>
        <row r="2885">
          <cell r="L2885">
            <v>37929.21</v>
          </cell>
        </row>
        <row r="2886">
          <cell r="L2886">
            <v>37504</v>
          </cell>
        </row>
        <row r="2887">
          <cell r="L2887">
            <v>37446.800000000003</v>
          </cell>
        </row>
        <row r="2888">
          <cell r="L2888">
            <v>37062.5</v>
          </cell>
        </row>
        <row r="2889">
          <cell r="L2889">
            <v>37053</v>
          </cell>
        </row>
        <row r="2890">
          <cell r="L2890">
            <v>36838.199999999997</v>
          </cell>
        </row>
        <row r="2891">
          <cell r="L2891">
            <v>36238</v>
          </cell>
        </row>
        <row r="2892">
          <cell r="L2892">
            <v>35800</v>
          </cell>
        </row>
        <row r="2893">
          <cell r="L2893">
            <v>35071.47</v>
          </cell>
        </row>
        <row r="2894">
          <cell r="L2894">
            <v>35071.47</v>
          </cell>
        </row>
        <row r="2895">
          <cell r="L2895">
            <v>35000</v>
          </cell>
        </row>
        <row r="2896">
          <cell r="L2896">
            <v>34905</v>
          </cell>
        </row>
        <row r="2897">
          <cell r="L2897">
            <v>34820</v>
          </cell>
        </row>
        <row r="2898">
          <cell r="L2898">
            <v>34382.32</v>
          </cell>
        </row>
        <row r="2899">
          <cell r="L2899">
            <v>34382.32</v>
          </cell>
        </row>
        <row r="2900">
          <cell r="L2900">
            <v>34228</v>
          </cell>
        </row>
        <row r="2901">
          <cell r="L2901">
            <v>34103.089999999997</v>
          </cell>
        </row>
        <row r="2902">
          <cell r="L2902">
            <v>33680.639999999999</v>
          </cell>
        </row>
        <row r="2903">
          <cell r="L2903">
            <v>33294</v>
          </cell>
        </row>
        <row r="2904">
          <cell r="L2904">
            <v>33195.33</v>
          </cell>
        </row>
        <row r="2905">
          <cell r="L2905">
            <v>33124</v>
          </cell>
        </row>
        <row r="2906">
          <cell r="L2906">
            <v>33000</v>
          </cell>
        </row>
        <row r="2907">
          <cell r="L2907">
            <v>32757</v>
          </cell>
        </row>
        <row r="2908">
          <cell r="L2908">
            <v>32667.5</v>
          </cell>
        </row>
        <row r="2909">
          <cell r="L2909">
            <v>32612</v>
          </cell>
        </row>
        <row r="2910">
          <cell r="L2910">
            <v>31800</v>
          </cell>
        </row>
        <row r="2911">
          <cell r="L2911">
            <v>31500</v>
          </cell>
        </row>
        <row r="2912">
          <cell r="L2912">
            <v>31500</v>
          </cell>
        </row>
        <row r="2913">
          <cell r="L2913">
            <v>31325</v>
          </cell>
        </row>
        <row r="2914">
          <cell r="L2914">
            <v>31325</v>
          </cell>
        </row>
        <row r="2915">
          <cell r="L2915">
            <v>31200</v>
          </cell>
        </row>
        <row r="2916">
          <cell r="L2916">
            <v>30877.5</v>
          </cell>
        </row>
        <row r="2917">
          <cell r="L2917">
            <v>30698.5</v>
          </cell>
        </row>
        <row r="2918">
          <cell r="L2918">
            <v>30430</v>
          </cell>
        </row>
        <row r="2919">
          <cell r="L2919">
            <v>30419</v>
          </cell>
        </row>
        <row r="2920">
          <cell r="L2920">
            <v>30192</v>
          </cell>
        </row>
        <row r="2921">
          <cell r="L2921">
            <v>30096</v>
          </cell>
        </row>
        <row r="2922">
          <cell r="L2922">
            <v>30000</v>
          </cell>
        </row>
        <row r="2923">
          <cell r="L2923">
            <v>30000</v>
          </cell>
        </row>
        <row r="2924">
          <cell r="L2924">
            <v>29921.64</v>
          </cell>
        </row>
        <row r="2925">
          <cell r="L2925">
            <v>29262</v>
          </cell>
        </row>
        <row r="2926">
          <cell r="L2926">
            <v>29234.28</v>
          </cell>
        </row>
        <row r="2927">
          <cell r="L2927">
            <v>28724</v>
          </cell>
        </row>
        <row r="2928">
          <cell r="L2928">
            <v>28648.95</v>
          </cell>
        </row>
        <row r="2929">
          <cell r="L2929">
            <v>28550.5</v>
          </cell>
        </row>
        <row r="2930">
          <cell r="L2930">
            <v>28550.5</v>
          </cell>
        </row>
        <row r="2931">
          <cell r="L2931">
            <v>28250</v>
          </cell>
        </row>
        <row r="2932">
          <cell r="L2932">
            <v>28114</v>
          </cell>
        </row>
        <row r="2933">
          <cell r="L2933">
            <v>28077.95</v>
          </cell>
        </row>
        <row r="2934">
          <cell r="L2934">
            <v>28050</v>
          </cell>
        </row>
        <row r="2935">
          <cell r="L2935">
            <v>27907</v>
          </cell>
        </row>
        <row r="2936">
          <cell r="L2936">
            <v>27800</v>
          </cell>
        </row>
        <row r="2937">
          <cell r="L2937">
            <v>27286.76</v>
          </cell>
        </row>
        <row r="2938">
          <cell r="L2938">
            <v>27223.040000000001</v>
          </cell>
        </row>
        <row r="2939">
          <cell r="L2939">
            <v>27043.32</v>
          </cell>
        </row>
        <row r="2940">
          <cell r="L2940">
            <v>26951.14</v>
          </cell>
        </row>
        <row r="2941">
          <cell r="L2941">
            <v>26850</v>
          </cell>
        </row>
        <row r="2942">
          <cell r="L2942">
            <v>26850</v>
          </cell>
        </row>
        <row r="2943">
          <cell r="L2943">
            <v>26850</v>
          </cell>
        </row>
        <row r="2944">
          <cell r="L2944">
            <v>26850</v>
          </cell>
        </row>
        <row r="2945">
          <cell r="L2945">
            <v>26626.25</v>
          </cell>
        </row>
        <row r="2946">
          <cell r="L2946">
            <v>26044.5</v>
          </cell>
        </row>
        <row r="2947">
          <cell r="L2947">
            <v>25637</v>
          </cell>
        </row>
        <row r="2948">
          <cell r="L2948">
            <v>25491</v>
          </cell>
        </row>
        <row r="2949">
          <cell r="L2949">
            <v>25418</v>
          </cell>
        </row>
        <row r="2950">
          <cell r="L2950">
            <v>25133.4</v>
          </cell>
        </row>
        <row r="2951">
          <cell r="L2951">
            <v>25088.400000000001</v>
          </cell>
        </row>
        <row r="2952">
          <cell r="L2952">
            <v>25088.400000000001</v>
          </cell>
        </row>
        <row r="2953">
          <cell r="L2953">
            <v>25000</v>
          </cell>
        </row>
        <row r="2954">
          <cell r="L2954">
            <v>24970.5</v>
          </cell>
        </row>
        <row r="2955">
          <cell r="L2955">
            <v>24821</v>
          </cell>
        </row>
        <row r="2956">
          <cell r="L2956">
            <v>24791.5</v>
          </cell>
        </row>
        <row r="2957">
          <cell r="L2957">
            <v>24214</v>
          </cell>
        </row>
        <row r="2958">
          <cell r="L2958">
            <v>24165</v>
          </cell>
        </row>
        <row r="2959">
          <cell r="L2959">
            <v>24057</v>
          </cell>
        </row>
        <row r="2960">
          <cell r="L2960">
            <v>23830</v>
          </cell>
        </row>
        <row r="2961">
          <cell r="L2961">
            <v>23790</v>
          </cell>
        </row>
        <row r="2962">
          <cell r="L2962">
            <v>23742.560000000001</v>
          </cell>
        </row>
        <row r="2963">
          <cell r="L2963">
            <v>23686</v>
          </cell>
        </row>
        <row r="2964">
          <cell r="L2964">
            <v>23681.7</v>
          </cell>
        </row>
        <row r="2965">
          <cell r="L2965">
            <v>23496</v>
          </cell>
        </row>
        <row r="2966">
          <cell r="L2966">
            <v>23493.75</v>
          </cell>
        </row>
        <row r="2967">
          <cell r="L2967">
            <v>23221</v>
          </cell>
        </row>
        <row r="2968">
          <cell r="L2968">
            <v>23164</v>
          </cell>
        </row>
        <row r="2969">
          <cell r="L2969">
            <v>23139.33</v>
          </cell>
        </row>
        <row r="2970">
          <cell r="L2970">
            <v>22941</v>
          </cell>
        </row>
        <row r="2971">
          <cell r="L2971">
            <v>22940.639999999999</v>
          </cell>
        </row>
        <row r="2972">
          <cell r="L2972">
            <v>22940</v>
          </cell>
        </row>
        <row r="2973">
          <cell r="L2973">
            <v>22880</v>
          </cell>
        </row>
        <row r="2974">
          <cell r="L2974">
            <v>22700</v>
          </cell>
        </row>
        <row r="2975">
          <cell r="L2975">
            <v>22507.01</v>
          </cell>
        </row>
        <row r="2976">
          <cell r="L2976">
            <v>22500</v>
          </cell>
        </row>
        <row r="2977">
          <cell r="L2977">
            <v>22400</v>
          </cell>
        </row>
        <row r="2978">
          <cell r="L2978">
            <v>22375</v>
          </cell>
        </row>
        <row r="2979">
          <cell r="L2979">
            <v>22375</v>
          </cell>
        </row>
        <row r="2980">
          <cell r="L2980">
            <v>22375</v>
          </cell>
        </row>
        <row r="2981">
          <cell r="L2981">
            <v>22375</v>
          </cell>
        </row>
        <row r="2982">
          <cell r="L2982">
            <v>22375</v>
          </cell>
        </row>
        <row r="2983">
          <cell r="L2983">
            <v>22321</v>
          </cell>
        </row>
        <row r="2984">
          <cell r="L2984">
            <v>22025</v>
          </cell>
        </row>
        <row r="2985">
          <cell r="L2985">
            <v>22000</v>
          </cell>
        </row>
        <row r="2986">
          <cell r="L2986">
            <v>21935</v>
          </cell>
        </row>
        <row r="2987">
          <cell r="L2987">
            <v>21927.5</v>
          </cell>
        </row>
        <row r="2988">
          <cell r="L2988">
            <v>21811</v>
          </cell>
        </row>
        <row r="2989">
          <cell r="L2989">
            <v>21672</v>
          </cell>
        </row>
        <row r="2990">
          <cell r="L2990">
            <v>21500</v>
          </cell>
        </row>
        <row r="2991">
          <cell r="L2991">
            <v>21480</v>
          </cell>
        </row>
        <row r="2992">
          <cell r="L2992">
            <v>21450</v>
          </cell>
        </row>
        <row r="2993">
          <cell r="L2993">
            <v>21418</v>
          </cell>
        </row>
        <row r="2994">
          <cell r="L2994">
            <v>21336.799999999999</v>
          </cell>
        </row>
        <row r="2995">
          <cell r="L2995">
            <v>21251.82</v>
          </cell>
        </row>
        <row r="2996">
          <cell r="L2996">
            <v>21144.38</v>
          </cell>
        </row>
        <row r="2997">
          <cell r="L2997">
            <v>21122</v>
          </cell>
        </row>
        <row r="2998">
          <cell r="L2998">
            <v>20904.34</v>
          </cell>
        </row>
        <row r="2999">
          <cell r="L2999">
            <v>20700</v>
          </cell>
        </row>
        <row r="3000">
          <cell r="L3000">
            <v>20700</v>
          </cell>
        </row>
        <row r="3001">
          <cell r="L3001">
            <v>20691.96</v>
          </cell>
        </row>
        <row r="3002">
          <cell r="L3002">
            <v>20628.68</v>
          </cell>
        </row>
        <row r="3003">
          <cell r="L3003">
            <v>20500</v>
          </cell>
        </row>
        <row r="3004">
          <cell r="L3004">
            <v>20466.66</v>
          </cell>
        </row>
        <row r="3005">
          <cell r="L3005">
            <v>20423.009999999998</v>
          </cell>
        </row>
        <row r="3006">
          <cell r="L3006">
            <v>20340</v>
          </cell>
        </row>
        <row r="3007">
          <cell r="L3007">
            <v>20325</v>
          </cell>
        </row>
        <row r="3008">
          <cell r="L3008">
            <v>20250</v>
          </cell>
        </row>
        <row r="3009">
          <cell r="L3009">
            <v>20240</v>
          </cell>
        </row>
        <row r="3010">
          <cell r="L3010">
            <v>20160</v>
          </cell>
        </row>
        <row r="3011">
          <cell r="L3011">
            <v>20000</v>
          </cell>
        </row>
        <row r="3012">
          <cell r="L3012">
            <v>19845</v>
          </cell>
        </row>
        <row r="3013">
          <cell r="L3013">
            <v>19565</v>
          </cell>
        </row>
        <row r="3014">
          <cell r="L3014">
            <v>19320</v>
          </cell>
        </row>
        <row r="3015">
          <cell r="L3015">
            <v>19255.93</v>
          </cell>
        </row>
        <row r="3016">
          <cell r="L3016">
            <v>19119</v>
          </cell>
        </row>
        <row r="3017">
          <cell r="L3017">
            <v>19005</v>
          </cell>
        </row>
        <row r="3018">
          <cell r="L3018">
            <v>18974</v>
          </cell>
        </row>
        <row r="3019">
          <cell r="L3019">
            <v>18900</v>
          </cell>
        </row>
        <row r="3020">
          <cell r="L3020">
            <v>18900</v>
          </cell>
        </row>
        <row r="3021">
          <cell r="L3021">
            <v>18705.5</v>
          </cell>
        </row>
        <row r="3022">
          <cell r="L3022">
            <v>18705.5</v>
          </cell>
        </row>
        <row r="3023">
          <cell r="L3023">
            <v>18616</v>
          </cell>
        </row>
        <row r="3024">
          <cell r="L3024">
            <v>18291.29</v>
          </cell>
        </row>
        <row r="3025">
          <cell r="L3025">
            <v>18168</v>
          </cell>
        </row>
        <row r="3026">
          <cell r="L3026">
            <v>18000</v>
          </cell>
        </row>
        <row r="3027">
          <cell r="L3027">
            <v>17989.5</v>
          </cell>
        </row>
        <row r="3028">
          <cell r="L3028">
            <v>17989.5</v>
          </cell>
        </row>
        <row r="3029">
          <cell r="L3029">
            <v>17975</v>
          </cell>
        </row>
        <row r="3030">
          <cell r="L3030">
            <v>17900</v>
          </cell>
        </row>
        <row r="3031">
          <cell r="L3031">
            <v>17900</v>
          </cell>
        </row>
        <row r="3032">
          <cell r="L3032">
            <v>17900</v>
          </cell>
        </row>
        <row r="3033">
          <cell r="L3033">
            <v>17900</v>
          </cell>
        </row>
        <row r="3034">
          <cell r="L3034">
            <v>17900</v>
          </cell>
        </row>
        <row r="3035">
          <cell r="L3035">
            <v>17770</v>
          </cell>
        </row>
        <row r="3036">
          <cell r="L3036">
            <v>17750</v>
          </cell>
        </row>
        <row r="3037">
          <cell r="L3037">
            <v>17721</v>
          </cell>
        </row>
        <row r="3038">
          <cell r="L3038">
            <v>17600</v>
          </cell>
        </row>
        <row r="3039">
          <cell r="L3039">
            <v>17500</v>
          </cell>
        </row>
        <row r="3040">
          <cell r="L3040">
            <v>17410</v>
          </cell>
        </row>
        <row r="3041">
          <cell r="L3041">
            <v>17389</v>
          </cell>
        </row>
        <row r="3042">
          <cell r="L3042">
            <v>17354.95</v>
          </cell>
        </row>
        <row r="3043">
          <cell r="L3043">
            <v>17243</v>
          </cell>
        </row>
        <row r="3044">
          <cell r="L3044">
            <v>17228.75</v>
          </cell>
        </row>
        <row r="3045">
          <cell r="L3045">
            <v>17212.64</v>
          </cell>
        </row>
        <row r="3046">
          <cell r="L3046">
            <v>17193.099999999999</v>
          </cell>
        </row>
        <row r="3047">
          <cell r="L3047">
            <v>17191.16</v>
          </cell>
        </row>
        <row r="3048">
          <cell r="L3048">
            <v>17175.05</v>
          </cell>
        </row>
        <row r="3049">
          <cell r="L3049">
            <v>17175.05</v>
          </cell>
        </row>
        <row r="3050">
          <cell r="L3050">
            <v>17100</v>
          </cell>
        </row>
        <row r="3051">
          <cell r="L3051">
            <v>17000</v>
          </cell>
        </row>
        <row r="3052">
          <cell r="L3052">
            <v>17000</v>
          </cell>
        </row>
        <row r="3053">
          <cell r="L3053">
            <v>16993.96</v>
          </cell>
        </row>
        <row r="3054">
          <cell r="L3054">
            <v>16725.759999999998</v>
          </cell>
        </row>
        <row r="3055">
          <cell r="L3055">
            <v>16562</v>
          </cell>
        </row>
        <row r="3056">
          <cell r="L3056">
            <v>16500</v>
          </cell>
        </row>
        <row r="3057">
          <cell r="L3057">
            <v>16407.14</v>
          </cell>
        </row>
        <row r="3058">
          <cell r="L3058">
            <v>16324.8</v>
          </cell>
        </row>
        <row r="3059">
          <cell r="L3059">
            <v>16163.7</v>
          </cell>
        </row>
        <row r="3060">
          <cell r="L3060">
            <v>16110</v>
          </cell>
        </row>
        <row r="3061">
          <cell r="L3061">
            <v>15931</v>
          </cell>
        </row>
        <row r="3062">
          <cell r="L3062">
            <v>15832.8</v>
          </cell>
        </row>
        <row r="3063">
          <cell r="L3063">
            <v>15803.67</v>
          </cell>
        </row>
        <row r="3064">
          <cell r="L3064">
            <v>15792</v>
          </cell>
        </row>
        <row r="3065">
          <cell r="L3065">
            <v>15750</v>
          </cell>
        </row>
        <row r="3066">
          <cell r="L3066">
            <v>15675</v>
          </cell>
        </row>
        <row r="3067">
          <cell r="L3067">
            <v>15600</v>
          </cell>
        </row>
        <row r="3068">
          <cell r="L3068">
            <v>15449</v>
          </cell>
        </row>
        <row r="3069">
          <cell r="L3069">
            <v>15414.76</v>
          </cell>
        </row>
        <row r="3070">
          <cell r="L3070">
            <v>15215</v>
          </cell>
        </row>
        <row r="3071">
          <cell r="L3071">
            <v>15049</v>
          </cell>
        </row>
        <row r="3072">
          <cell r="L3072">
            <v>15000</v>
          </cell>
        </row>
        <row r="3073">
          <cell r="L3073">
            <v>14880</v>
          </cell>
        </row>
        <row r="3074">
          <cell r="L3074">
            <v>14847</v>
          </cell>
        </row>
        <row r="3075">
          <cell r="L3075">
            <v>14795.42</v>
          </cell>
        </row>
        <row r="3076">
          <cell r="L3076">
            <v>14740.5</v>
          </cell>
        </row>
        <row r="3077">
          <cell r="L3077">
            <v>14730</v>
          </cell>
        </row>
        <row r="3078">
          <cell r="L3078">
            <v>14518.22</v>
          </cell>
        </row>
        <row r="3079">
          <cell r="L3079">
            <v>14518.22</v>
          </cell>
        </row>
        <row r="3080">
          <cell r="L3080">
            <v>14474.68</v>
          </cell>
        </row>
        <row r="3081">
          <cell r="L3081">
            <v>14457.47</v>
          </cell>
        </row>
        <row r="3082">
          <cell r="L3082">
            <v>14364.75</v>
          </cell>
        </row>
        <row r="3083">
          <cell r="L3083">
            <v>14364.75</v>
          </cell>
        </row>
        <row r="3084">
          <cell r="L3084">
            <v>14320</v>
          </cell>
        </row>
        <row r="3085">
          <cell r="L3085">
            <v>14275.25</v>
          </cell>
        </row>
        <row r="3086">
          <cell r="L3086">
            <v>14250</v>
          </cell>
        </row>
        <row r="3087">
          <cell r="L3087">
            <v>14210</v>
          </cell>
        </row>
        <row r="3088">
          <cell r="L3088">
            <v>14036</v>
          </cell>
        </row>
        <row r="3089">
          <cell r="L3089">
            <v>13975</v>
          </cell>
        </row>
        <row r="3090">
          <cell r="L3090">
            <v>13800</v>
          </cell>
        </row>
        <row r="3091">
          <cell r="L3091">
            <v>13611.52</v>
          </cell>
        </row>
        <row r="3092">
          <cell r="L3092">
            <v>13500</v>
          </cell>
        </row>
        <row r="3093">
          <cell r="L3093">
            <v>13450</v>
          </cell>
        </row>
        <row r="3094">
          <cell r="L3094">
            <v>13450</v>
          </cell>
        </row>
        <row r="3095">
          <cell r="L3095">
            <v>13425</v>
          </cell>
        </row>
        <row r="3096">
          <cell r="L3096">
            <v>13425</v>
          </cell>
        </row>
        <row r="3097">
          <cell r="L3097">
            <v>13380.25</v>
          </cell>
        </row>
        <row r="3098">
          <cell r="L3098">
            <v>13380.25</v>
          </cell>
        </row>
        <row r="3099">
          <cell r="L3099">
            <v>13230</v>
          </cell>
        </row>
        <row r="3100">
          <cell r="L3100">
            <v>13214</v>
          </cell>
        </row>
        <row r="3101">
          <cell r="L3101">
            <v>13200</v>
          </cell>
        </row>
        <row r="3102">
          <cell r="L3102">
            <v>12977.5</v>
          </cell>
        </row>
        <row r="3103">
          <cell r="L3103">
            <v>12900</v>
          </cell>
        </row>
        <row r="3104">
          <cell r="L3104">
            <v>12530</v>
          </cell>
        </row>
        <row r="3105">
          <cell r="L3105">
            <v>12530</v>
          </cell>
        </row>
        <row r="3106">
          <cell r="L3106">
            <v>12500</v>
          </cell>
        </row>
        <row r="3107">
          <cell r="L3107">
            <v>12400</v>
          </cell>
        </row>
        <row r="3108">
          <cell r="L3108">
            <v>12200</v>
          </cell>
        </row>
        <row r="3109">
          <cell r="L3109">
            <v>12200</v>
          </cell>
        </row>
        <row r="3110">
          <cell r="L3110">
            <v>12112</v>
          </cell>
        </row>
        <row r="3111">
          <cell r="L3111">
            <v>12093</v>
          </cell>
        </row>
        <row r="3112">
          <cell r="L3112">
            <v>12028.8</v>
          </cell>
        </row>
        <row r="3113">
          <cell r="L3113">
            <v>12000</v>
          </cell>
        </row>
        <row r="3114">
          <cell r="L3114">
            <v>11940</v>
          </cell>
        </row>
        <row r="3115">
          <cell r="L3115">
            <v>11940</v>
          </cell>
        </row>
        <row r="3116">
          <cell r="L3116">
            <v>11773.32</v>
          </cell>
        </row>
        <row r="3117">
          <cell r="L3117">
            <v>11764.36</v>
          </cell>
        </row>
        <row r="3118">
          <cell r="L3118">
            <v>11764.36</v>
          </cell>
        </row>
        <row r="3119">
          <cell r="L3119">
            <v>11764.36</v>
          </cell>
        </row>
        <row r="3120">
          <cell r="L3120">
            <v>11750</v>
          </cell>
        </row>
        <row r="3121">
          <cell r="L3121">
            <v>11704</v>
          </cell>
        </row>
        <row r="3122">
          <cell r="L3122">
            <v>11704</v>
          </cell>
        </row>
        <row r="3123">
          <cell r="L3123">
            <v>11635</v>
          </cell>
        </row>
        <row r="3124">
          <cell r="L3124">
            <v>11549.98</v>
          </cell>
        </row>
        <row r="3125">
          <cell r="L3125">
            <v>11496</v>
          </cell>
        </row>
        <row r="3126">
          <cell r="L3126">
            <v>11402.3</v>
          </cell>
        </row>
        <row r="3127">
          <cell r="L3127">
            <v>11366.5</v>
          </cell>
        </row>
        <row r="3128">
          <cell r="L3128">
            <v>11360</v>
          </cell>
        </row>
        <row r="3129">
          <cell r="L3129">
            <v>11277</v>
          </cell>
        </row>
        <row r="3130">
          <cell r="L3130">
            <v>11180</v>
          </cell>
        </row>
        <row r="3131">
          <cell r="L3131">
            <v>11180</v>
          </cell>
        </row>
        <row r="3132">
          <cell r="L3132">
            <v>11174.08</v>
          </cell>
        </row>
        <row r="3133">
          <cell r="L3133">
            <v>11164.23</v>
          </cell>
        </row>
        <row r="3134">
          <cell r="L3134">
            <v>11164.23</v>
          </cell>
        </row>
        <row r="3135">
          <cell r="L3135">
            <v>11098</v>
          </cell>
        </row>
        <row r="3136">
          <cell r="L3136">
            <v>11036</v>
          </cell>
        </row>
        <row r="3137">
          <cell r="L3137">
            <v>11008.5</v>
          </cell>
        </row>
        <row r="3138">
          <cell r="L3138">
            <v>11000</v>
          </cell>
        </row>
        <row r="3139">
          <cell r="L3139">
            <v>11000</v>
          </cell>
        </row>
        <row r="3140">
          <cell r="L3140">
            <v>11000</v>
          </cell>
        </row>
        <row r="3141">
          <cell r="L3141">
            <v>10880</v>
          </cell>
        </row>
        <row r="3142">
          <cell r="L3142">
            <v>10740</v>
          </cell>
        </row>
        <row r="3143">
          <cell r="L3143">
            <v>10740</v>
          </cell>
        </row>
        <row r="3144">
          <cell r="L3144">
            <v>10711.36</v>
          </cell>
        </row>
        <row r="3145">
          <cell r="L3145">
            <v>10560</v>
          </cell>
        </row>
        <row r="3146">
          <cell r="L3146">
            <v>10526.1</v>
          </cell>
        </row>
        <row r="3147">
          <cell r="L3147">
            <v>10342.620000000001</v>
          </cell>
        </row>
        <row r="3148">
          <cell r="L3148">
            <v>10292.5</v>
          </cell>
        </row>
        <row r="3149">
          <cell r="L3149">
            <v>10292.5</v>
          </cell>
        </row>
        <row r="3150">
          <cell r="L3150">
            <v>10230.75</v>
          </cell>
        </row>
        <row r="3151">
          <cell r="L3151">
            <v>10225</v>
          </cell>
        </row>
        <row r="3152">
          <cell r="L3152">
            <v>10068.75</v>
          </cell>
        </row>
        <row r="3153">
          <cell r="L3153">
            <v>10054.34</v>
          </cell>
        </row>
        <row r="3154">
          <cell r="L3154">
            <v>10024</v>
          </cell>
        </row>
        <row r="3155">
          <cell r="L3155">
            <v>10000</v>
          </cell>
        </row>
        <row r="3156">
          <cell r="L3156">
            <v>10000</v>
          </cell>
        </row>
        <row r="3157">
          <cell r="L3157">
            <v>10000</v>
          </cell>
        </row>
        <row r="3158">
          <cell r="L3158">
            <v>10000</v>
          </cell>
        </row>
        <row r="3159">
          <cell r="L3159">
            <v>9880.7999999999993</v>
          </cell>
        </row>
        <row r="3160">
          <cell r="L3160">
            <v>9875</v>
          </cell>
        </row>
        <row r="3161">
          <cell r="L3161">
            <v>9800</v>
          </cell>
        </row>
        <row r="3162">
          <cell r="L3162">
            <v>9733.1299999999992</v>
          </cell>
        </row>
        <row r="3163">
          <cell r="L3163">
            <v>9733.1299999999992</v>
          </cell>
        </row>
        <row r="3164">
          <cell r="L3164">
            <v>9720</v>
          </cell>
        </row>
        <row r="3165">
          <cell r="L3165">
            <v>9500</v>
          </cell>
        </row>
        <row r="3166">
          <cell r="L3166">
            <v>9472.68</v>
          </cell>
        </row>
        <row r="3167">
          <cell r="L3167">
            <v>9451.2000000000007</v>
          </cell>
        </row>
        <row r="3168">
          <cell r="L3168">
            <v>9397.5</v>
          </cell>
        </row>
        <row r="3169">
          <cell r="L3169">
            <v>9397.5</v>
          </cell>
        </row>
        <row r="3170">
          <cell r="L3170">
            <v>9382</v>
          </cell>
        </row>
        <row r="3171">
          <cell r="L3171">
            <v>9240</v>
          </cell>
        </row>
        <row r="3172">
          <cell r="L3172">
            <v>9228.34</v>
          </cell>
        </row>
        <row r="3173">
          <cell r="L3173">
            <v>9200</v>
          </cell>
        </row>
        <row r="3174">
          <cell r="L3174">
            <v>9142.42</v>
          </cell>
        </row>
        <row r="3175">
          <cell r="L3175">
            <v>9115</v>
          </cell>
        </row>
        <row r="3176">
          <cell r="L3176">
            <v>9104.66</v>
          </cell>
        </row>
        <row r="3177">
          <cell r="L3177">
            <v>9008</v>
          </cell>
        </row>
        <row r="3178">
          <cell r="L3178">
            <v>9000</v>
          </cell>
        </row>
        <row r="3179">
          <cell r="L3179">
            <v>8950</v>
          </cell>
        </row>
        <row r="3180">
          <cell r="L3180">
            <v>8950</v>
          </cell>
        </row>
        <row r="3181">
          <cell r="L3181">
            <v>8840</v>
          </cell>
        </row>
        <row r="3182">
          <cell r="L3182">
            <v>8827.39</v>
          </cell>
        </row>
        <row r="3183">
          <cell r="L3183">
            <v>8773</v>
          </cell>
        </row>
        <row r="3184">
          <cell r="L3184">
            <v>8773</v>
          </cell>
        </row>
        <row r="3185">
          <cell r="L3185">
            <v>8695</v>
          </cell>
        </row>
        <row r="3186">
          <cell r="L3186">
            <v>8695</v>
          </cell>
        </row>
        <row r="3187">
          <cell r="L3187">
            <v>8550</v>
          </cell>
        </row>
        <row r="3188">
          <cell r="L3188">
            <v>8550</v>
          </cell>
        </row>
        <row r="3189">
          <cell r="L3189">
            <v>8502.5</v>
          </cell>
        </row>
        <row r="3190">
          <cell r="L3190">
            <v>8287.7000000000007</v>
          </cell>
        </row>
        <row r="3191">
          <cell r="L3191">
            <v>8220.75</v>
          </cell>
        </row>
        <row r="3192">
          <cell r="L3192">
            <v>8196.2800000000007</v>
          </cell>
        </row>
        <row r="3193">
          <cell r="L3193">
            <v>8162.4</v>
          </cell>
        </row>
        <row r="3194">
          <cell r="L3194">
            <v>8000</v>
          </cell>
        </row>
        <row r="3195">
          <cell r="L3195">
            <v>7969.08</v>
          </cell>
        </row>
        <row r="3196">
          <cell r="L3196">
            <v>7969.08</v>
          </cell>
        </row>
        <row r="3197">
          <cell r="L3197">
            <v>7893.9</v>
          </cell>
        </row>
        <row r="3198">
          <cell r="L3198">
            <v>7893.9</v>
          </cell>
        </row>
        <row r="3199">
          <cell r="L3199">
            <v>7893.9</v>
          </cell>
        </row>
        <row r="3200">
          <cell r="L3200">
            <v>7880</v>
          </cell>
        </row>
        <row r="3201">
          <cell r="L3201">
            <v>7876</v>
          </cell>
        </row>
        <row r="3202">
          <cell r="L3202">
            <v>7876</v>
          </cell>
        </row>
        <row r="3203">
          <cell r="L3203">
            <v>7862.58</v>
          </cell>
        </row>
        <row r="3204">
          <cell r="L3204">
            <v>7818.72</v>
          </cell>
        </row>
        <row r="3205">
          <cell r="L3205">
            <v>7818.72</v>
          </cell>
        </row>
        <row r="3206">
          <cell r="L3206">
            <v>7790</v>
          </cell>
        </row>
        <row r="3207">
          <cell r="L3207">
            <v>7707.38</v>
          </cell>
        </row>
        <row r="3208">
          <cell r="L3208">
            <v>7518</v>
          </cell>
        </row>
        <row r="3209">
          <cell r="L3209">
            <v>7518</v>
          </cell>
        </row>
        <row r="3210">
          <cell r="L3210">
            <v>7506</v>
          </cell>
        </row>
        <row r="3211">
          <cell r="L3211">
            <v>7500</v>
          </cell>
        </row>
        <row r="3212">
          <cell r="L3212">
            <v>7394.49</v>
          </cell>
        </row>
        <row r="3213">
          <cell r="L3213">
            <v>7392</v>
          </cell>
        </row>
        <row r="3214">
          <cell r="L3214">
            <v>7392</v>
          </cell>
        </row>
        <row r="3215">
          <cell r="L3215">
            <v>7160</v>
          </cell>
        </row>
        <row r="3216">
          <cell r="L3216">
            <v>7120</v>
          </cell>
        </row>
        <row r="3217">
          <cell r="L3217">
            <v>7031.84</v>
          </cell>
        </row>
        <row r="3218">
          <cell r="L3218">
            <v>7000</v>
          </cell>
        </row>
        <row r="3219">
          <cell r="L3219">
            <v>6995</v>
          </cell>
        </row>
        <row r="3220">
          <cell r="L3220">
            <v>6981</v>
          </cell>
        </row>
        <row r="3221">
          <cell r="L3221">
            <v>6912</v>
          </cell>
        </row>
        <row r="3222">
          <cell r="L3222">
            <v>6890</v>
          </cell>
        </row>
        <row r="3223">
          <cell r="L3223">
            <v>6750</v>
          </cell>
        </row>
        <row r="3224">
          <cell r="L3224">
            <v>6461.9</v>
          </cell>
        </row>
        <row r="3225">
          <cell r="L3225">
            <v>6431.47</v>
          </cell>
        </row>
        <row r="3226">
          <cell r="L3226">
            <v>6362</v>
          </cell>
        </row>
        <row r="3227">
          <cell r="L3227">
            <v>6319</v>
          </cell>
        </row>
        <row r="3228">
          <cell r="L3228">
            <v>6265</v>
          </cell>
        </row>
        <row r="3229">
          <cell r="L3229">
            <v>6265</v>
          </cell>
        </row>
        <row r="3230">
          <cell r="L3230">
            <v>6214</v>
          </cell>
        </row>
        <row r="3231">
          <cell r="L3231">
            <v>6139.7</v>
          </cell>
        </row>
        <row r="3232">
          <cell r="L3232">
            <v>6048</v>
          </cell>
        </row>
        <row r="3233">
          <cell r="L3233">
            <v>6041.25</v>
          </cell>
        </row>
        <row r="3234">
          <cell r="L3234">
            <v>6014.4</v>
          </cell>
        </row>
        <row r="3235">
          <cell r="L3235">
            <v>6014.4</v>
          </cell>
        </row>
        <row r="3236">
          <cell r="L3236">
            <v>6000</v>
          </cell>
        </row>
        <row r="3237">
          <cell r="L3237">
            <v>6000</v>
          </cell>
        </row>
        <row r="3238">
          <cell r="L3238">
            <v>5985</v>
          </cell>
        </row>
        <row r="3239">
          <cell r="L3239">
            <v>5967</v>
          </cell>
        </row>
        <row r="3240">
          <cell r="L3240">
            <v>5875</v>
          </cell>
        </row>
        <row r="3241">
          <cell r="L3241">
            <v>5799.6</v>
          </cell>
        </row>
        <row r="3242">
          <cell r="L3242">
            <v>5778</v>
          </cell>
        </row>
        <row r="3243">
          <cell r="L3243">
            <v>5720</v>
          </cell>
        </row>
        <row r="3244">
          <cell r="L3244">
            <v>5664</v>
          </cell>
        </row>
        <row r="3245">
          <cell r="L3245">
            <v>5660</v>
          </cell>
        </row>
        <row r="3246">
          <cell r="L3246">
            <v>5638.5</v>
          </cell>
        </row>
        <row r="3247">
          <cell r="L3247">
            <v>5549</v>
          </cell>
        </row>
        <row r="3248">
          <cell r="L3248">
            <v>5440.19</v>
          </cell>
        </row>
        <row r="3249">
          <cell r="L3249">
            <v>5370</v>
          </cell>
        </row>
        <row r="3250">
          <cell r="L3250">
            <v>5370</v>
          </cell>
        </row>
        <row r="3251">
          <cell r="L3251">
            <v>5235</v>
          </cell>
        </row>
        <row r="3252">
          <cell r="L3252">
            <v>5155.2</v>
          </cell>
        </row>
        <row r="3253">
          <cell r="L3253">
            <v>5040</v>
          </cell>
        </row>
        <row r="3254">
          <cell r="L3254">
            <v>5025</v>
          </cell>
        </row>
        <row r="3255">
          <cell r="L3255">
            <v>5000</v>
          </cell>
        </row>
        <row r="3256">
          <cell r="L3256">
            <v>5000</v>
          </cell>
        </row>
        <row r="3257">
          <cell r="L3257">
            <v>5000</v>
          </cell>
        </row>
        <row r="3258">
          <cell r="L3258">
            <v>4840</v>
          </cell>
        </row>
        <row r="3259">
          <cell r="L3259">
            <v>4840</v>
          </cell>
        </row>
        <row r="3260">
          <cell r="L3260">
            <v>4833</v>
          </cell>
        </row>
        <row r="3261">
          <cell r="L3261">
            <v>4677.2700000000004</v>
          </cell>
        </row>
        <row r="3262">
          <cell r="L3262">
            <v>4663.8500000000004</v>
          </cell>
        </row>
        <row r="3263">
          <cell r="L3263">
            <v>4510.8</v>
          </cell>
        </row>
        <row r="3264">
          <cell r="L3264">
            <v>4500</v>
          </cell>
        </row>
        <row r="3265">
          <cell r="L3265">
            <v>4475</v>
          </cell>
        </row>
        <row r="3266">
          <cell r="L3266">
            <v>4475</v>
          </cell>
        </row>
        <row r="3267">
          <cell r="L3267">
            <v>4475</v>
          </cell>
        </row>
        <row r="3268">
          <cell r="L3268">
            <v>4475</v>
          </cell>
        </row>
        <row r="3269">
          <cell r="L3269">
            <v>4475</v>
          </cell>
        </row>
        <row r="3270">
          <cell r="L3270">
            <v>4430.25</v>
          </cell>
        </row>
        <row r="3271">
          <cell r="L3271">
            <v>4200</v>
          </cell>
        </row>
        <row r="3272">
          <cell r="L3272">
            <v>4200</v>
          </cell>
        </row>
        <row r="3273">
          <cell r="L3273">
            <v>4130</v>
          </cell>
        </row>
        <row r="3274">
          <cell r="L3274">
            <v>4125</v>
          </cell>
        </row>
        <row r="3275">
          <cell r="L3275">
            <v>4116.91</v>
          </cell>
        </row>
        <row r="3276">
          <cell r="L3276">
            <v>4018.55</v>
          </cell>
        </row>
        <row r="3277">
          <cell r="L3277">
            <v>4000</v>
          </cell>
        </row>
        <row r="3278">
          <cell r="L3278">
            <v>3993.94</v>
          </cell>
        </row>
        <row r="3279">
          <cell r="L3279">
            <v>3960</v>
          </cell>
        </row>
        <row r="3280">
          <cell r="L3280">
            <v>3938</v>
          </cell>
        </row>
        <row r="3281">
          <cell r="L3281">
            <v>3759</v>
          </cell>
        </row>
        <row r="3282">
          <cell r="L3282">
            <v>3696</v>
          </cell>
        </row>
        <row r="3283">
          <cell r="L3283">
            <v>3580</v>
          </cell>
        </row>
        <row r="3284">
          <cell r="L3284">
            <v>3580</v>
          </cell>
        </row>
        <row r="3285">
          <cell r="L3285">
            <v>3511</v>
          </cell>
        </row>
        <row r="3286">
          <cell r="L3286">
            <v>3445.75</v>
          </cell>
        </row>
        <row r="3287">
          <cell r="L3287">
            <v>3445.75</v>
          </cell>
        </row>
        <row r="3288">
          <cell r="L3288">
            <v>3414.6</v>
          </cell>
        </row>
        <row r="3289">
          <cell r="L3289">
            <v>3408.16</v>
          </cell>
        </row>
        <row r="3290">
          <cell r="L3290">
            <v>3307.92</v>
          </cell>
        </row>
        <row r="3291">
          <cell r="L3291">
            <v>3307.92</v>
          </cell>
        </row>
        <row r="3292">
          <cell r="L3292">
            <v>3300</v>
          </cell>
        </row>
        <row r="3293">
          <cell r="L3293">
            <v>3222</v>
          </cell>
        </row>
        <row r="3294">
          <cell r="L3294">
            <v>3186.92</v>
          </cell>
        </row>
        <row r="3295">
          <cell r="L3295">
            <v>3181</v>
          </cell>
        </row>
        <row r="3296">
          <cell r="L3296">
            <v>3170.09</v>
          </cell>
        </row>
        <row r="3297">
          <cell r="L3297">
            <v>3132.5</v>
          </cell>
        </row>
        <row r="3298">
          <cell r="L3298">
            <v>3132.5</v>
          </cell>
        </row>
        <row r="3299">
          <cell r="L3299">
            <v>3132.5</v>
          </cell>
        </row>
        <row r="3300">
          <cell r="L3300">
            <v>3074.4</v>
          </cell>
        </row>
        <row r="3301">
          <cell r="L3301">
            <v>2997</v>
          </cell>
        </row>
        <row r="3302">
          <cell r="L3302">
            <v>2820</v>
          </cell>
        </row>
        <row r="3303">
          <cell r="L3303">
            <v>2756.6</v>
          </cell>
        </row>
        <row r="3304">
          <cell r="L3304">
            <v>2752.26</v>
          </cell>
        </row>
        <row r="3305">
          <cell r="L3305">
            <v>2750</v>
          </cell>
        </row>
        <row r="3306">
          <cell r="L3306">
            <v>2685</v>
          </cell>
        </row>
        <row r="3307">
          <cell r="L3307">
            <v>2631.3</v>
          </cell>
        </row>
        <row r="3308">
          <cell r="L3308">
            <v>2583</v>
          </cell>
        </row>
        <row r="3309">
          <cell r="L3309">
            <v>2506</v>
          </cell>
        </row>
        <row r="3310">
          <cell r="L3310">
            <v>2420</v>
          </cell>
        </row>
        <row r="3311">
          <cell r="L3311">
            <v>2420</v>
          </cell>
        </row>
        <row r="3312">
          <cell r="L3312">
            <v>2416.5</v>
          </cell>
        </row>
        <row r="3313">
          <cell r="L3313">
            <v>2362.8000000000002</v>
          </cell>
        </row>
        <row r="3314">
          <cell r="L3314">
            <v>2212</v>
          </cell>
        </row>
        <row r="3315">
          <cell r="L3315">
            <v>1999.25</v>
          </cell>
        </row>
        <row r="3316">
          <cell r="L3316">
            <v>1969</v>
          </cell>
        </row>
        <row r="3317">
          <cell r="L3317">
            <v>1904</v>
          </cell>
        </row>
        <row r="3318">
          <cell r="L3318">
            <v>1879.5</v>
          </cell>
        </row>
        <row r="3319">
          <cell r="L3319">
            <v>1790</v>
          </cell>
        </row>
        <row r="3320">
          <cell r="L3320">
            <v>1790</v>
          </cell>
        </row>
        <row r="3321">
          <cell r="L3321">
            <v>1790</v>
          </cell>
        </row>
        <row r="3322">
          <cell r="L3322">
            <v>1790</v>
          </cell>
        </row>
        <row r="3323">
          <cell r="L3323">
            <v>1718.4</v>
          </cell>
        </row>
        <row r="3324">
          <cell r="L3324">
            <v>1700.5</v>
          </cell>
        </row>
        <row r="3325">
          <cell r="L3325">
            <v>1700.5</v>
          </cell>
        </row>
        <row r="3326">
          <cell r="L3326">
            <v>1500</v>
          </cell>
        </row>
        <row r="3327">
          <cell r="L3327">
            <v>1432</v>
          </cell>
        </row>
        <row r="3328">
          <cell r="L3328">
            <v>1432</v>
          </cell>
        </row>
        <row r="3329">
          <cell r="L3329">
            <v>1425</v>
          </cell>
        </row>
        <row r="3330">
          <cell r="L3330">
            <v>1417</v>
          </cell>
        </row>
        <row r="3331">
          <cell r="L3331">
            <v>1408</v>
          </cell>
        </row>
        <row r="3332">
          <cell r="L3332">
            <v>1400</v>
          </cell>
        </row>
        <row r="3333">
          <cell r="L3333">
            <v>1342.5</v>
          </cell>
        </row>
        <row r="3334">
          <cell r="L3334">
            <v>1342.5</v>
          </cell>
        </row>
        <row r="3335">
          <cell r="L3335">
            <v>1315.65</v>
          </cell>
        </row>
        <row r="3336">
          <cell r="L3336">
            <v>1200</v>
          </cell>
        </row>
        <row r="3337">
          <cell r="L3337">
            <v>1181.4000000000001</v>
          </cell>
        </row>
        <row r="3338">
          <cell r="L3338">
            <v>1057</v>
          </cell>
        </row>
        <row r="3339">
          <cell r="L3339">
            <v>984.5</v>
          </cell>
        </row>
        <row r="3340">
          <cell r="L3340">
            <v>907.5</v>
          </cell>
        </row>
        <row r="3341">
          <cell r="L3341">
            <v>895</v>
          </cell>
        </row>
        <row r="3342">
          <cell r="L3342">
            <v>895</v>
          </cell>
        </row>
        <row r="3343">
          <cell r="L3343">
            <v>890.53</v>
          </cell>
        </row>
        <row r="3344">
          <cell r="L3344">
            <v>805.5</v>
          </cell>
        </row>
        <row r="3345">
          <cell r="L3345">
            <v>796.55</v>
          </cell>
        </row>
        <row r="3346">
          <cell r="L3346">
            <v>787.6</v>
          </cell>
        </row>
        <row r="3347">
          <cell r="L3347">
            <v>707.05</v>
          </cell>
        </row>
        <row r="3348">
          <cell r="L3348">
            <v>635.45000000000005</v>
          </cell>
        </row>
        <row r="3349">
          <cell r="L3349">
            <v>608.6</v>
          </cell>
        </row>
        <row r="3350">
          <cell r="L3350">
            <v>545.95000000000005</v>
          </cell>
        </row>
        <row r="3351">
          <cell r="L3351">
            <v>537</v>
          </cell>
        </row>
        <row r="3352">
          <cell r="L3352">
            <v>494.04</v>
          </cell>
        </row>
        <row r="3353">
          <cell r="L3353">
            <v>393.8</v>
          </cell>
        </row>
        <row r="3354">
          <cell r="L3354">
            <v>358</v>
          </cell>
        </row>
        <row r="3355">
          <cell r="L3355">
            <v>219.28</v>
          </cell>
        </row>
        <row r="3356">
          <cell r="L3356">
            <v>-4833</v>
          </cell>
        </row>
        <row r="3357">
          <cell r="L3357">
            <v>-10024</v>
          </cell>
        </row>
        <row r="3358">
          <cell r="L3358">
            <v>-125000</v>
          </cell>
        </row>
        <row r="3359">
          <cell r="L3359">
            <v>-254083</v>
          </cell>
        </row>
        <row r="3360">
          <cell r="L3360">
            <v>-6533231</v>
          </cell>
        </row>
        <row r="3361">
          <cell r="L3361">
            <v>22542.116382346867</v>
          </cell>
        </row>
        <row r="3362">
          <cell r="L3362">
            <v>315563.90999999997</v>
          </cell>
        </row>
        <row r="3363">
          <cell r="L3363">
            <v>8787654.5651524588</v>
          </cell>
        </row>
        <row r="3364">
          <cell r="L3364">
            <v>11953614.699999999</v>
          </cell>
        </row>
        <row r="3365">
          <cell r="L3365">
            <v>68949.552864605561</v>
          </cell>
        </row>
        <row r="3366">
          <cell r="L3366">
            <v>16794.669999999925</v>
          </cell>
        </row>
        <row r="3367">
          <cell r="L3367">
            <v>3003567.2234457852</v>
          </cell>
        </row>
        <row r="3368">
          <cell r="L3368">
            <v>450253.82</v>
          </cell>
        </row>
        <row r="3369">
          <cell r="L3369">
            <v>1370130.2899369432</v>
          </cell>
        </row>
        <row r="3370">
          <cell r="L3370">
            <v>153683.29</v>
          </cell>
        </row>
        <row r="3371">
          <cell r="L3371">
            <v>10588801.116116509</v>
          </cell>
        </row>
        <row r="3372">
          <cell r="L3372">
            <v>510036.86497975979</v>
          </cell>
        </row>
        <row r="3373">
          <cell r="L3373">
            <v>461367.86851012032</v>
          </cell>
        </row>
        <row r="3374">
          <cell r="L3374">
            <v>237695.82</v>
          </cell>
        </row>
        <row r="3375">
          <cell r="L3375">
            <v>75000</v>
          </cell>
        </row>
        <row r="3376">
          <cell r="L3376">
            <v>74900</v>
          </cell>
        </row>
        <row r="3377">
          <cell r="L3377">
            <v>841660.29879839346</v>
          </cell>
        </row>
        <row r="3378">
          <cell r="L3378">
            <v>1651685.9574844232</v>
          </cell>
        </row>
        <row r="3379">
          <cell r="L3379">
            <v>15603.320146078215</v>
          </cell>
        </row>
        <row r="3380">
          <cell r="L3380">
            <v>2043788.4514543056</v>
          </cell>
        </row>
        <row r="3381">
          <cell r="L3381">
            <v>1195397.8795316569</v>
          </cell>
        </row>
        <row r="3382">
          <cell r="L3382">
            <v>7737.9343048912706</v>
          </cell>
        </row>
        <row r="3383">
          <cell r="L3383">
            <v>9923.76</v>
          </cell>
        </row>
        <row r="3384">
          <cell r="L3384">
            <v>16324.852460185764</v>
          </cell>
        </row>
        <row r="3385">
          <cell r="L3385">
            <v>136000</v>
          </cell>
        </row>
        <row r="3386">
          <cell r="L3386">
            <v>54876.224483095459</v>
          </cell>
        </row>
        <row r="3387">
          <cell r="L3387">
            <v>697118.62906663492</v>
          </cell>
        </row>
        <row r="3388">
          <cell r="L3388">
            <v>1019692.4225341016</v>
          </cell>
        </row>
        <row r="3389">
          <cell r="L3389">
            <v>98273.363237928483</v>
          </cell>
        </row>
        <row r="3390">
          <cell r="L3390">
            <v>70630.474547358855</v>
          </cell>
        </row>
        <row r="3391">
          <cell r="L3391">
            <v>14806.66314455471</v>
          </cell>
        </row>
        <row r="3392">
          <cell r="L3392">
            <v>147585.29999999999</v>
          </cell>
        </row>
        <row r="3393">
          <cell r="L3393">
            <v>151685.58597017743</v>
          </cell>
        </row>
        <row r="3394">
          <cell r="L3394">
            <v>2214306.9665031247</v>
          </cell>
        </row>
        <row r="3395">
          <cell r="L3395">
            <v>1084.8695781160513</v>
          </cell>
        </row>
        <row r="3396">
          <cell r="L3396">
            <v>1209548.5474079382</v>
          </cell>
        </row>
        <row r="3397">
          <cell r="L3397">
            <v>5000674.6775162583</v>
          </cell>
        </row>
        <row r="3398">
          <cell r="L3398">
            <v>10903.965035091154</v>
          </cell>
        </row>
        <row r="3399">
          <cell r="L3399">
            <v>822011.65978960786</v>
          </cell>
        </row>
        <row r="3400">
          <cell r="L3400">
            <v>21250.957177312492</v>
          </cell>
        </row>
        <row r="3401">
          <cell r="L3401">
            <v>10596.35</v>
          </cell>
        </row>
        <row r="3402">
          <cell r="L3402">
            <v>1295341.1100000001</v>
          </cell>
        </row>
        <row r="3403">
          <cell r="L3403">
            <v>1779278.3760766815</v>
          </cell>
        </row>
        <row r="3404">
          <cell r="L3404">
            <v>21826.69</v>
          </cell>
        </row>
        <row r="3405">
          <cell r="L3405">
            <v>80577.77</v>
          </cell>
        </row>
        <row r="3406">
          <cell r="L3406">
            <v>15605.34</v>
          </cell>
        </row>
        <row r="3407">
          <cell r="L3407">
            <v>21471775.91</v>
          </cell>
        </row>
        <row r="3408">
          <cell r="L3408">
            <v>3171431.0029525338</v>
          </cell>
        </row>
        <row r="3409">
          <cell r="L3409">
            <v>2664000</v>
          </cell>
        </row>
        <row r="3410">
          <cell r="L3410">
            <v>574881.71</v>
          </cell>
        </row>
        <row r="3411">
          <cell r="L3411">
            <v>55943.199999999997</v>
          </cell>
        </row>
        <row r="3412">
          <cell r="L3412">
            <v>54952</v>
          </cell>
        </row>
        <row r="3413">
          <cell r="L3413">
            <v>12875.45</v>
          </cell>
        </row>
        <row r="3414">
          <cell r="L3414">
            <v>118933.41</v>
          </cell>
        </row>
        <row r="3415">
          <cell r="L3415">
            <v>772995.49</v>
          </cell>
        </row>
        <row r="3416">
          <cell r="L3416">
            <v>998878.57</v>
          </cell>
        </row>
        <row r="3417">
          <cell r="L3417">
            <v>118134.5</v>
          </cell>
        </row>
        <row r="3418">
          <cell r="L3418">
            <v>1576948.17</v>
          </cell>
        </row>
        <row r="3419">
          <cell r="L3419">
            <v>1770481.93</v>
          </cell>
        </row>
        <row r="3420">
          <cell r="L3420">
            <v>617607.56000000006</v>
          </cell>
        </row>
        <row r="3421">
          <cell r="L3421">
            <v>24612.49</v>
          </cell>
        </row>
        <row r="3422">
          <cell r="L3422">
            <v>34143.19</v>
          </cell>
        </row>
        <row r="3423">
          <cell r="L3423">
            <v>82692.95</v>
          </cell>
        </row>
        <row r="3424">
          <cell r="L3424">
            <v>3477.5400000000373</v>
          </cell>
        </row>
        <row r="3425">
          <cell r="L3425">
            <v>476839.32</v>
          </cell>
        </row>
        <row r="3426">
          <cell r="L3426">
            <v>15575135.640000001</v>
          </cell>
        </row>
        <row r="3427">
          <cell r="L3427">
            <v>129220.25</v>
          </cell>
        </row>
        <row r="3428">
          <cell r="L3428">
            <v>117146.16</v>
          </cell>
        </row>
        <row r="3429">
          <cell r="L3429">
            <v>1791.5400000000081</v>
          </cell>
        </row>
        <row r="3430">
          <cell r="L3430">
            <v>1186852.69</v>
          </cell>
        </row>
        <row r="3431">
          <cell r="L3431">
            <v>3137.96</v>
          </cell>
        </row>
        <row r="3432">
          <cell r="L3432">
            <v>32791.660000000003</v>
          </cell>
        </row>
        <row r="3433">
          <cell r="L3433">
            <v>1026.43</v>
          </cell>
        </row>
        <row r="3434">
          <cell r="L3434">
            <v>2079723.22</v>
          </cell>
        </row>
        <row r="3435">
          <cell r="L3435">
            <v>2773.5100000000093</v>
          </cell>
        </row>
        <row r="3436">
          <cell r="L3436">
            <v>52849.91</v>
          </cell>
        </row>
        <row r="3437">
          <cell r="L3437">
            <v>245324.4</v>
          </cell>
        </row>
        <row r="3438">
          <cell r="L3438">
            <v>71.410000000003492</v>
          </cell>
        </row>
        <row r="3439">
          <cell r="L3439">
            <v>82025.89</v>
          </cell>
        </row>
        <row r="3440">
          <cell r="L3440">
            <v>64786.25</v>
          </cell>
        </row>
        <row r="3441">
          <cell r="L3441">
            <v>1046311.91</v>
          </cell>
        </row>
        <row r="3442">
          <cell r="L3442">
            <v>8640030.8800000027</v>
          </cell>
        </row>
        <row r="3443">
          <cell r="L3443">
            <v>1041800.71</v>
          </cell>
        </row>
        <row r="3444">
          <cell r="L3444">
            <v>17438.900000000001</v>
          </cell>
        </row>
        <row r="3445">
          <cell r="L3445">
            <v>10188711.290000003</v>
          </cell>
        </row>
        <row r="3446">
          <cell r="L3446">
            <v>10695.12</v>
          </cell>
        </row>
        <row r="3447">
          <cell r="L3447">
            <v>3907.21</v>
          </cell>
        </row>
        <row r="3448">
          <cell r="L3448">
            <v>35000</v>
          </cell>
        </row>
        <row r="3449">
          <cell r="L3449">
            <v>96685.68</v>
          </cell>
        </row>
        <row r="3450">
          <cell r="L3450">
            <v>4542.9199999999255</v>
          </cell>
        </row>
        <row r="3451">
          <cell r="L3451">
            <v>18853.28</v>
          </cell>
        </row>
        <row r="3452">
          <cell r="L3452">
            <v>2846.33</v>
          </cell>
        </row>
        <row r="3453">
          <cell r="L3453">
            <v>4653.2199999999939</v>
          </cell>
        </row>
        <row r="3454">
          <cell r="L3454">
            <v>389.33</v>
          </cell>
        </row>
        <row r="3455">
          <cell r="L3455">
            <v>1271.79</v>
          </cell>
        </row>
        <row r="3456">
          <cell r="L3456">
            <v>78312.490000000005</v>
          </cell>
        </row>
        <row r="3457">
          <cell r="L3457">
            <v>447857.25</v>
          </cell>
        </row>
        <row r="3458">
          <cell r="L3458">
            <v>7416.78</v>
          </cell>
        </row>
        <row r="3459">
          <cell r="L3459">
            <v>87571.29</v>
          </cell>
        </row>
        <row r="3460">
          <cell r="L3460">
            <v>110038.71</v>
          </cell>
        </row>
        <row r="3461">
          <cell r="L3461">
            <v>239731.5</v>
          </cell>
        </row>
        <row r="3462">
          <cell r="L3462">
            <v>1700451.23</v>
          </cell>
        </row>
        <row r="3463">
          <cell r="L3463">
            <v>16721.91</v>
          </cell>
        </row>
        <row r="3464">
          <cell r="L3464">
            <v>429102.61</v>
          </cell>
        </row>
        <row r="3465">
          <cell r="L3465">
            <v>10372.02</v>
          </cell>
        </row>
        <row r="3466">
          <cell r="L3466">
            <v>2416840.91</v>
          </cell>
        </row>
        <row r="3467">
          <cell r="L3467">
            <v>9987756</v>
          </cell>
        </row>
        <row r="3468">
          <cell r="L3468">
            <v>5366.95</v>
          </cell>
        </row>
        <row r="3469">
          <cell r="L3469">
            <v>7027.31</v>
          </cell>
        </row>
        <row r="3470">
          <cell r="L3470">
            <v>1055459.22</v>
          </cell>
        </row>
        <row r="3471">
          <cell r="L3471">
            <v>3310.8700000001118</v>
          </cell>
        </row>
        <row r="3472">
          <cell r="L3472">
            <v>6650.0100000000093</v>
          </cell>
        </row>
        <row r="3473">
          <cell r="L3473">
            <v>197547.56</v>
          </cell>
        </row>
        <row r="3474">
          <cell r="L3474">
            <v>5838.13</v>
          </cell>
        </row>
        <row r="3475">
          <cell r="L3475">
            <v>37127.11</v>
          </cell>
        </row>
        <row r="3476">
          <cell r="L3476">
            <v>391720.48999999836</v>
          </cell>
        </row>
        <row r="3477">
          <cell r="L3477">
            <v>12962.74</v>
          </cell>
        </row>
        <row r="3478">
          <cell r="L3478">
            <v>34915.839999999997</v>
          </cell>
        </row>
        <row r="3479">
          <cell r="L3479">
            <v>28919.119999999999</v>
          </cell>
        </row>
        <row r="3480">
          <cell r="L3480">
            <v>8330.93</v>
          </cell>
        </row>
        <row r="3481">
          <cell r="L3481">
            <v>886.16999999999825</v>
          </cell>
        </row>
        <row r="3482">
          <cell r="L3482">
            <v>8781.0199999999895</v>
          </cell>
        </row>
        <row r="3483">
          <cell r="L3483">
            <v>151620.54999999999</v>
          </cell>
        </row>
        <row r="3484">
          <cell r="L3484">
            <v>41511.660000000003</v>
          </cell>
        </row>
        <row r="3485">
          <cell r="L3485">
            <v>1277.75</v>
          </cell>
        </row>
        <row r="3486">
          <cell r="L3486">
            <v>3021.9500000000116</v>
          </cell>
        </row>
        <row r="3487">
          <cell r="L3487">
            <v>18526.5</v>
          </cell>
        </row>
        <row r="3488">
          <cell r="L3488">
            <v>1917.0100000000093</v>
          </cell>
        </row>
        <row r="3489">
          <cell r="L3489">
            <v>2255.17</v>
          </cell>
        </row>
        <row r="3490">
          <cell r="L3490">
            <v>3899.8</v>
          </cell>
        </row>
        <row r="3491">
          <cell r="L3491">
            <v>15809.42</v>
          </cell>
        </row>
        <row r="3492">
          <cell r="L3492">
            <v>12681</v>
          </cell>
        </row>
        <row r="3493">
          <cell r="L3493">
            <v>22719</v>
          </cell>
        </row>
        <row r="3494">
          <cell r="L3494">
            <v>104300</v>
          </cell>
        </row>
        <row r="3495">
          <cell r="L3495">
            <v>6884.8</v>
          </cell>
        </row>
        <row r="3496">
          <cell r="L3496">
            <v>1949.31</v>
          </cell>
        </row>
        <row r="3497">
          <cell r="L3497">
            <v>16483.689999999999</v>
          </cell>
        </row>
        <row r="3498">
          <cell r="L3498">
            <v>16511.8</v>
          </cell>
        </row>
        <row r="3499">
          <cell r="L3499">
            <v>1190.04</v>
          </cell>
        </row>
        <row r="3500">
          <cell r="L3500">
            <v>8229.2999999999884</v>
          </cell>
        </row>
        <row r="3501">
          <cell r="L3501">
            <v>3984.02</v>
          </cell>
        </row>
        <row r="3502">
          <cell r="L3502">
            <v>33168.6</v>
          </cell>
        </row>
        <row r="3503">
          <cell r="L3503">
            <v>66373.16</v>
          </cell>
        </row>
        <row r="3504">
          <cell r="L3504">
            <v>14558415.470000001</v>
          </cell>
        </row>
        <row r="3505">
          <cell r="L3505">
            <v>96790.15</v>
          </cell>
        </row>
        <row r="3506">
          <cell r="L3506">
            <v>37761.9</v>
          </cell>
        </row>
        <row r="3507">
          <cell r="L3507">
            <v>12485.26</v>
          </cell>
        </row>
        <row r="3508">
          <cell r="L3508">
            <v>212005.95</v>
          </cell>
        </row>
        <row r="3509">
          <cell r="L3509">
            <v>23029.47</v>
          </cell>
        </row>
        <row r="3510">
          <cell r="L3510">
            <v>2685.54</v>
          </cell>
        </row>
        <row r="3511">
          <cell r="L3511">
            <v>4399.9899999999907</v>
          </cell>
        </row>
        <row r="3512">
          <cell r="L3512">
            <v>83168.289999999994</v>
          </cell>
        </row>
        <row r="3513">
          <cell r="L3513">
            <v>2760.19</v>
          </cell>
        </row>
        <row r="3514">
          <cell r="L3514">
            <v>64707.16</v>
          </cell>
        </row>
        <row r="3515">
          <cell r="L3515">
            <v>37830.31</v>
          </cell>
        </row>
        <row r="3516">
          <cell r="L3516">
            <v>568.30000000000291</v>
          </cell>
        </row>
        <row r="3517">
          <cell r="L3517">
            <v>20303</v>
          </cell>
        </row>
        <row r="3518">
          <cell r="L3518">
            <v>26140.53</v>
          </cell>
        </row>
        <row r="3519">
          <cell r="L3519">
            <v>60991.59</v>
          </cell>
        </row>
        <row r="3520">
          <cell r="L3520">
            <v>732660.61</v>
          </cell>
        </row>
        <row r="3521">
          <cell r="L3521">
            <v>440361.68</v>
          </cell>
        </row>
        <row r="3522">
          <cell r="L3522">
            <v>13664.33</v>
          </cell>
        </row>
        <row r="3523">
          <cell r="L3523">
            <v>13375.77</v>
          </cell>
        </row>
        <row r="3524">
          <cell r="L3524">
            <v>236700.52</v>
          </cell>
        </row>
        <row r="3525">
          <cell r="L3525">
            <v>3618232</v>
          </cell>
        </row>
        <row r="3526">
          <cell r="L3526">
            <v>2720.4</v>
          </cell>
        </row>
        <row r="3527">
          <cell r="L3527">
            <v>18818.54</v>
          </cell>
        </row>
        <row r="3528">
          <cell r="L3528">
            <v>19030.07</v>
          </cell>
        </row>
        <row r="3529">
          <cell r="L3529">
            <v>10094.01</v>
          </cell>
        </row>
        <row r="3530">
          <cell r="L3530">
            <v>11119.61</v>
          </cell>
        </row>
        <row r="3531">
          <cell r="L3531">
            <v>24059.09</v>
          </cell>
        </row>
        <row r="3532">
          <cell r="L3532">
            <v>44695.43</v>
          </cell>
        </row>
        <row r="3533">
          <cell r="L3533">
            <v>265217.73</v>
          </cell>
        </row>
        <row r="3534">
          <cell r="L3534">
            <v>11323.95</v>
          </cell>
        </row>
        <row r="3535">
          <cell r="L3535">
            <v>9124.15</v>
          </cell>
        </row>
        <row r="3536">
          <cell r="L3536">
            <v>29560.32</v>
          </cell>
        </row>
        <row r="3537">
          <cell r="L3537">
            <v>62644.189999999944</v>
          </cell>
        </row>
        <row r="3538">
          <cell r="L3538">
            <v>12703.68</v>
          </cell>
        </row>
        <row r="3539">
          <cell r="L3539">
            <v>1852418</v>
          </cell>
        </row>
        <row r="3540">
          <cell r="L3540">
            <v>3294790.05</v>
          </cell>
        </row>
        <row r="3541">
          <cell r="L3541">
            <v>2404000</v>
          </cell>
        </row>
        <row r="3542">
          <cell r="L3542">
            <v>19990.23</v>
          </cell>
        </row>
        <row r="3543">
          <cell r="L3543">
            <v>6292.11</v>
          </cell>
        </row>
        <row r="3544">
          <cell r="L3544">
            <v>11217.64</v>
          </cell>
        </row>
        <row r="3545">
          <cell r="L3545">
            <v>10797.49</v>
          </cell>
        </row>
        <row r="3546">
          <cell r="L3546">
            <v>85284.23</v>
          </cell>
        </row>
        <row r="3547">
          <cell r="L3547">
            <v>16751.400000000001</v>
          </cell>
        </row>
        <row r="3548">
          <cell r="L3548">
            <v>69802.929999999993</v>
          </cell>
        </row>
        <row r="3549">
          <cell r="L3549">
            <v>105636.42</v>
          </cell>
        </row>
        <row r="3550">
          <cell r="L3550">
            <v>2785500.6</v>
          </cell>
        </row>
        <row r="3551">
          <cell r="L3551">
            <v>70240.13</v>
          </cell>
        </row>
        <row r="3552">
          <cell r="L3552">
            <v>15673.94</v>
          </cell>
        </row>
        <row r="3553">
          <cell r="L3553">
            <v>306541.99</v>
          </cell>
        </row>
        <row r="3554">
          <cell r="L3554">
            <v>18607.55</v>
          </cell>
        </row>
        <row r="3555">
          <cell r="L3555">
            <v>2276.16</v>
          </cell>
        </row>
        <row r="3556">
          <cell r="L3556">
            <v>21456.65</v>
          </cell>
        </row>
        <row r="3557">
          <cell r="L3557">
            <v>8086.83</v>
          </cell>
        </row>
        <row r="3558">
          <cell r="L3558">
            <v>15387.62</v>
          </cell>
        </row>
        <row r="3559">
          <cell r="L3559">
            <v>2736.44</v>
          </cell>
        </row>
        <row r="3560">
          <cell r="L3560">
            <v>6472.38</v>
          </cell>
        </row>
        <row r="3561">
          <cell r="L3561">
            <v>1984.97</v>
          </cell>
        </row>
        <row r="3562">
          <cell r="L3562">
            <v>43009.120000000003</v>
          </cell>
        </row>
        <row r="3563">
          <cell r="L3563">
            <v>6726.38</v>
          </cell>
        </row>
        <row r="3564">
          <cell r="L3564">
            <v>6153.99</v>
          </cell>
        </row>
        <row r="3565">
          <cell r="L3565">
            <v>9575.41</v>
          </cell>
        </row>
        <row r="3566">
          <cell r="L3566">
            <v>5713.35</v>
          </cell>
        </row>
        <row r="3567">
          <cell r="L3567">
            <v>12782.77</v>
          </cell>
        </row>
        <row r="3568">
          <cell r="L3568">
            <v>39947.730000000003</v>
          </cell>
        </row>
        <row r="3569">
          <cell r="L3569">
            <v>82.299999999999272</v>
          </cell>
        </row>
        <row r="3570">
          <cell r="L3570">
            <v>372013.25</v>
          </cell>
        </row>
        <row r="3571">
          <cell r="L3571">
            <v>1288.05</v>
          </cell>
        </row>
        <row r="3572">
          <cell r="L3572">
            <v>12541.05</v>
          </cell>
        </row>
        <row r="3573">
          <cell r="L3573">
            <v>111345.89</v>
          </cell>
        </row>
        <row r="3574">
          <cell r="L3574">
            <v>36466.03</v>
          </cell>
        </row>
        <row r="3575">
          <cell r="L3575">
            <v>4580.17</v>
          </cell>
        </row>
        <row r="3576">
          <cell r="L3576">
            <v>30960.54</v>
          </cell>
        </row>
        <row r="3577">
          <cell r="L3577">
            <v>11635.71</v>
          </cell>
        </row>
        <row r="3578">
          <cell r="L3578">
            <v>63230.99</v>
          </cell>
        </row>
        <row r="3579">
          <cell r="L3579">
            <v>49507.65</v>
          </cell>
        </row>
        <row r="3580">
          <cell r="L3580">
            <v>49641</v>
          </cell>
        </row>
        <row r="3581">
          <cell r="L3581">
            <v>16410.25</v>
          </cell>
        </row>
        <row r="3582">
          <cell r="L3582">
            <v>27273</v>
          </cell>
        </row>
        <row r="3583">
          <cell r="L3583">
            <v>17495.23</v>
          </cell>
        </row>
        <row r="3584">
          <cell r="L3584">
            <v>9254.75</v>
          </cell>
        </row>
        <row r="3585">
          <cell r="L3585">
            <v>22489586.489999998</v>
          </cell>
        </row>
        <row r="3586">
          <cell r="L3586">
            <v>74167.070000000007</v>
          </cell>
        </row>
        <row r="3587">
          <cell r="L3587">
            <v>365742.39</v>
          </cell>
        </row>
        <row r="3588">
          <cell r="L3588">
            <v>10029.459999999999</v>
          </cell>
        </row>
        <row r="3589">
          <cell r="L3589">
            <v>1378212.47</v>
          </cell>
        </row>
        <row r="3590">
          <cell r="L3590">
            <v>28488.12</v>
          </cell>
        </row>
        <row r="3591">
          <cell r="L3591">
            <v>1521.72</v>
          </cell>
        </row>
        <row r="3592">
          <cell r="L3592">
            <v>16720.47</v>
          </cell>
        </row>
        <row r="3593">
          <cell r="L3593">
            <v>6798.34</v>
          </cell>
        </row>
        <row r="3594">
          <cell r="L3594">
            <v>39841.35</v>
          </cell>
        </row>
        <row r="3595">
          <cell r="L3595">
            <v>2187</v>
          </cell>
        </row>
        <row r="3596">
          <cell r="L3596">
            <v>1718.58</v>
          </cell>
        </row>
        <row r="3597">
          <cell r="L3597">
            <v>7849.3</v>
          </cell>
        </row>
        <row r="3598">
          <cell r="L3598">
            <v>20410.189999999999</v>
          </cell>
        </row>
        <row r="3599">
          <cell r="L3599">
            <v>245786.51</v>
          </cell>
        </row>
        <row r="3600">
          <cell r="L3600">
            <v>773451.21</v>
          </cell>
        </row>
        <row r="3601">
          <cell r="L3601">
            <v>7412.89</v>
          </cell>
        </row>
        <row r="3602">
          <cell r="L3602">
            <v>1973.55</v>
          </cell>
        </row>
        <row r="3603">
          <cell r="L3603">
            <v>941687.36</v>
          </cell>
        </row>
        <row r="3604">
          <cell r="L3604">
            <v>184935.58</v>
          </cell>
        </row>
        <row r="3605">
          <cell r="L3605">
            <v>1650.4</v>
          </cell>
        </row>
        <row r="3606">
          <cell r="L3606">
            <v>25284.76</v>
          </cell>
        </row>
        <row r="3607">
          <cell r="L3607">
            <v>987.73</v>
          </cell>
        </row>
        <row r="3608">
          <cell r="L3608">
            <v>15931</v>
          </cell>
        </row>
        <row r="3609">
          <cell r="L3609">
            <v>20868.05</v>
          </cell>
        </row>
        <row r="3610">
          <cell r="L3610">
            <v>8377.59</v>
          </cell>
        </row>
        <row r="3611">
          <cell r="L3611">
            <v>8043.22</v>
          </cell>
        </row>
        <row r="3612">
          <cell r="L3612">
            <v>1992.53</v>
          </cell>
        </row>
        <row r="3613">
          <cell r="L3613">
            <v>3478.88</v>
          </cell>
        </row>
        <row r="3614">
          <cell r="L3614">
            <v>127697.03</v>
          </cell>
        </row>
        <row r="3615">
          <cell r="L3615">
            <v>14619.73</v>
          </cell>
        </row>
        <row r="3616">
          <cell r="L3616">
            <v>2488.23</v>
          </cell>
        </row>
        <row r="3617">
          <cell r="L3617">
            <v>8495.69</v>
          </cell>
        </row>
        <row r="3618">
          <cell r="L3618">
            <v>4402.8500000000004</v>
          </cell>
        </row>
        <row r="3619">
          <cell r="L3619">
            <v>3321.85</v>
          </cell>
        </row>
        <row r="3620">
          <cell r="L3620">
            <v>2434.4</v>
          </cell>
        </row>
        <row r="3621">
          <cell r="L3621">
            <v>4501.3999999999996</v>
          </cell>
        </row>
        <row r="3622">
          <cell r="L3622">
            <v>962.82</v>
          </cell>
        </row>
        <row r="3623">
          <cell r="L3623">
            <v>80798402.769999981</v>
          </cell>
        </row>
        <row r="3624">
          <cell r="L3624">
            <v>-0.43000000342726707</v>
          </cell>
        </row>
        <row r="3625">
          <cell r="L3625">
            <v>-224000</v>
          </cell>
        </row>
        <row r="3626">
          <cell r="L3626">
            <v>-271750</v>
          </cell>
        </row>
        <row r="3627">
          <cell r="L3627">
            <v>-18950.725105399673</v>
          </cell>
        </row>
        <row r="3628">
          <cell r="L3628">
            <v>-1144772.51</v>
          </cell>
        </row>
        <row r="3629">
          <cell r="L3629">
            <v>-271006.94241434243</v>
          </cell>
        </row>
        <row r="3630">
          <cell r="L3630">
            <v>-3585000.0122354142</v>
          </cell>
        </row>
        <row r="3631">
          <cell r="L3631">
            <v>-2305898.0346009391</v>
          </cell>
        </row>
        <row r="3632">
          <cell r="L3632">
            <v>-396249.93189196661</v>
          </cell>
        </row>
        <row r="3633">
          <cell r="L3633">
            <v>-1438.789999999979</v>
          </cell>
        </row>
        <row r="3634">
          <cell r="L3634">
            <v>-1650909.4884347969</v>
          </cell>
        </row>
        <row r="3635">
          <cell r="L3635">
            <v>-167908.93560775238</v>
          </cell>
        </row>
        <row r="3636">
          <cell r="L3636">
            <v>-1950376.1408617699</v>
          </cell>
        </row>
        <row r="3637">
          <cell r="L3637">
            <v>-78055.206563748245</v>
          </cell>
        </row>
        <row r="3638">
          <cell r="L3638">
            <v>-1893265.49</v>
          </cell>
        </row>
        <row r="3639">
          <cell r="L3639">
            <v>-526450</v>
          </cell>
        </row>
        <row r="3640">
          <cell r="L3640">
            <v>-37653.97</v>
          </cell>
        </row>
        <row r="3641">
          <cell r="L3641">
            <v>-545000</v>
          </cell>
        </row>
        <row r="3642">
          <cell r="L3642">
            <v>-616081.90745894029</v>
          </cell>
        </row>
        <row r="3643">
          <cell r="L3643">
            <v>-2886.06</v>
          </cell>
        </row>
        <row r="3644">
          <cell r="L3644">
            <v>-69557.023470551823</v>
          </cell>
        </row>
        <row r="3645">
          <cell r="L3645">
            <v>-25001.831601024373</v>
          </cell>
        </row>
        <row r="3646">
          <cell r="L3646">
            <v>-116897.55768886523</v>
          </cell>
        </row>
        <row r="3647">
          <cell r="L3647">
            <v>-73607.450987363234</v>
          </cell>
        </row>
        <row r="3648">
          <cell r="L3648">
            <v>-245000</v>
          </cell>
        </row>
        <row r="3649">
          <cell r="L3649">
            <v>-582122.64359998144</v>
          </cell>
        </row>
        <row r="3650">
          <cell r="L3650">
            <v>-71400</v>
          </cell>
        </row>
        <row r="3651">
          <cell r="L3651">
            <v>-102020.14612383116</v>
          </cell>
        </row>
        <row r="3652">
          <cell r="L3652">
            <v>-9919.8557174111193</v>
          </cell>
        </row>
        <row r="3653">
          <cell r="L3653">
            <v>-1247625.0058808306</v>
          </cell>
        </row>
        <row r="3654">
          <cell r="L3654">
            <v>-40628.778817549857</v>
          </cell>
        </row>
        <row r="3655">
          <cell r="L3655">
            <v>-7539.0541013932379</v>
          </cell>
        </row>
        <row r="3656">
          <cell r="L3656">
            <v>-740156.4317111671</v>
          </cell>
        </row>
        <row r="3657">
          <cell r="L3657">
            <v>-642706.54233528674</v>
          </cell>
        </row>
        <row r="3658">
          <cell r="L3658">
            <v>-122964.46341943712</v>
          </cell>
        </row>
        <row r="3659">
          <cell r="L3659">
            <v>-277908.91460680438</v>
          </cell>
        </row>
        <row r="3660">
          <cell r="L3660">
            <v>-15796.550622493261</v>
          </cell>
        </row>
        <row r="3661">
          <cell r="L3661">
            <v>-2379672.4250130635</v>
          </cell>
        </row>
        <row r="3662">
          <cell r="L3662">
            <v>-18667.5</v>
          </cell>
        </row>
        <row r="3663">
          <cell r="L3663">
            <v>-8387.3235845982126</v>
          </cell>
        </row>
        <row r="3664">
          <cell r="L3664">
            <v>-41235.588943997951</v>
          </cell>
        </row>
        <row r="3665">
          <cell r="L3665">
            <v>-20137.5</v>
          </cell>
        </row>
        <row r="3666">
          <cell r="L3666">
            <v>-2999999.9974321257</v>
          </cell>
        </row>
        <row r="3667">
          <cell r="L3667">
            <v>-121405.07</v>
          </cell>
        </row>
        <row r="3668">
          <cell r="L3668">
            <v>-838332.99999999907</v>
          </cell>
        </row>
        <row r="3669">
          <cell r="L3669">
            <v>-2033.3304573030327</v>
          </cell>
        </row>
        <row r="3670">
          <cell r="L3670">
            <v>-72591.03</v>
          </cell>
        </row>
        <row r="3671">
          <cell r="L3671">
            <v>-2584.5580368704832</v>
          </cell>
        </row>
        <row r="3672">
          <cell r="L3672">
            <v>-46482.49</v>
          </cell>
        </row>
        <row r="3673">
          <cell r="L3673">
            <v>-2827.42</v>
          </cell>
        </row>
        <row r="3674">
          <cell r="L3674">
            <v>-32700.34</v>
          </cell>
        </row>
        <row r="3675">
          <cell r="L3675">
            <v>-22957.104555823535</v>
          </cell>
        </row>
        <row r="3676">
          <cell r="L3676">
            <v>-31218.983240989139</v>
          </cell>
        </row>
        <row r="3677">
          <cell r="L3677">
            <v>-2264.33</v>
          </cell>
        </row>
        <row r="3678">
          <cell r="L3678">
            <v>-3752.0200000000186</v>
          </cell>
        </row>
        <row r="3679">
          <cell r="L3679">
            <v>-25587.29</v>
          </cell>
        </row>
        <row r="3680">
          <cell r="L3680">
            <v>-1711940.36</v>
          </cell>
        </row>
        <row r="3681">
          <cell r="L3681">
            <v>-51992.65</v>
          </cell>
        </row>
        <row r="3682">
          <cell r="L3682">
            <v>-37682.22</v>
          </cell>
        </row>
        <row r="3683">
          <cell r="L3683">
            <v>-7115.18</v>
          </cell>
        </row>
        <row r="3684">
          <cell r="L3684">
            <v>-19304.3</v>
          </cell>
        </row>
        <row r="3685">
          <cell r="L3685">
            <v>-325800.39</v>
          </cell>
        </row>
        <row r="3686">
          <cell r="L3686">
            <v>-13981.14</v>
          </cell>
        </row>
        <row r="3687">
          <cell r="L3687">
            <v>-122090.33</v>
          </cell>
        </row>
        <row r="3688">
          <cell r="L3688">
            <v>-18193.57</v>
          </cell>
        </row>
        <row r="3689">
          <cell r="L3689">
            <v>-55771.75</v>
          </cell>
        </row>
        <row r="3690">
          <cell r="L3690">
            <v>-31250.21</v>
          </cell>
        </row>
        <row r="3691">
          <cell r="L3691">
            <v>-204873.56</v>
          </cell>
        </row>
        <row r="3692">
          <cell r="L3692">
            <v>-68696.167213329638</v>
          </cell>
        </row>
        <row r="3693">
          <cell r="L3693">
            <v>-90156.64000000013</v>
          </cell>
        </row>
        <row r="3694">
          <cell r="L3694">
            <v>-304400</v>
          </cell>
        </row>
        <row r="3695">
          <cell r="L3695">
            <v>-329406.90999999997</v>
          </cell>
        </row>
        <row r="3696">
          <cell r="L3696">
            <v>-11771.19</v>
          </cell>
        </row>
        <row r="3697">
          <cell r="L3697">
            <v>-500924.4</v>
          </cell>
        </row>
        <row r="3698">
          <cell r="L3698">
            <v>-2217.2899999999208</v>
          </cell>
        </row>
        <row r="3699">
          <cell r="L3699">
            <v>-1391.3300000000163</v>
          </cell>
        </row>
        <row r="3700">
          <cell r="L3700">
            <v>-1017834</v>
          </cell>
        </row>
        <row r="3701">
          <cell r="L3701">
            <v>-40881.86</v>
          </cell>
        </row>
        <row r="3702">
          <cell r="L3702">
            <v>-2779.7599999999948</v>
          </cell>
        </row>
        <row r="3703">
          <cell r="L3703">
            <v>-464.75</v>
          </cell>
        </row>
        <row r="3704">
          <cell r="L3704">
            <v>-45000</v>
          </cell>
        </row>
        <row r="3705">
          <cell r="L3705">
            <v>-6850.43</v>
          </cell>
        </row>
        <row r="3706">
          <cell r="L3706">
            <v>-54258.2</v>
          </cell>
        </row>
        <row r="3707">
          <cell r="L3707">
            <v>-89500</v>
          </cell>
        </row>
        <row r="3708">
          <cell r="L3708">
            <v>-19380.79</v>
          </cell>
        </row>
        <row r="3709">
          <cell r="L3709">
            <v>-10409.549999999999</v>
          </cell>
        </row>
        <row r="3710">
          <cell r="L3710">
            <v>-75309.429999999935</v>
          </cell>
        </row>
        <row r="3711">
          <cell r="L3711">
            <v>-10537.1</v>
          </cell>
        </row>
        <row r="3712">
          <cell r="L3712">
            <v>-150825.72</v>
          </cell>
        </row>
        <row r="3713">
          <cell r="L3713">
            <v>-35440.660000000003</v>
          </cell>
        </row>
        <row r="3714">
          <cell r="L3714">
            <v>-33263.17</v>
          </cell>
        </row>
        <row r="3715">
          <cell r="L3715">
            <v>-274925.86</v>
          </cell>
        </row>
        <row r="3716">
          <cell r="L3716">
            <v>-6876.19</v>
          </cell>
        </row>
        <row r="3717">
          <cell r="L3717">
            <v>-11725.64</v>
          </cell>
        </row>
        <row r="3718">
          <cell r="L3718">
            <v>-4081.12</v>
          </cell>
        </row>
        <row r="3719">
          <cell r="L3719">
            <v>-17240.740000000002</v>
          </cell>
        </row>
        <row r="3720">
          <cell r="L3720">
            <v>-766.34000000000378</v>
          </cell>
        </row>
        <row r="3721">
          <cell r="L3721">
            <v>-20055</v>
          </cell>
        </row>
        <row r="3722">
          <cell r="L3722">
            <v>-17471.419999999998</v>
          </cell>
        </row>
        <row r="3723">
          <cell r="L3723">
            <v>-826.19999999999709</v>
          </cell>
        </row>
        <row r="3724">
          <cell r="L3724">
            <v>-2450.54</v>
          </cell>
        </row>
        <row r="3725">
          <cell r="L3725">
            <v>-76987.509999999995</v>
          </cell>
        </row>
        <row r="3726">
          <cell r="L3726">
            <v>-30641.89</v>
          </cell>
        </row>
        <row r="3727">
          <cell r="L3727">
            <v>-120000</v>
          </cell>
        </row>
        <row r="3728">
          <cell r="L3728">
            <v>-135000</v>
          </cell>
        </row>
        <row r="3729">
          <cell r="L3729">
            <v>-79307.45</v>
          </cell>
        </row>
        <row r="3730">
          <cell r="L3730">
            <v>-76680</v>
          </cell>
        </row>
        <row r="3731">
          <cell r="L3731">
            <v>-199400</v>
          </cell>
        </row>
        <row r="3732">
          <cell r="L3732">
            <v>-47500</v>
          </cell>
        </row>
        <row r="3733">
          <cell r="L3733">
            <v>-5132.7</v>
          </cell>
        </row>
        <row r="3734">
          <cell r="L3734">
            <v>-12336.89</v>
          </cell>
        </row>
        <row r="3735">
          <cell r="L3735">
            <v>-10264.99</v>
          </cell>
        </row>
        <row r="3736">
          <cell r="L3736">
            <v>-96746.58</v>
          </cell>
        </row>
        <row r="3737">
          <cell r="L3737">
            <v>-49707.45</v>
          </cell>
        </row>
        <row r="3738">
          <cell r="L3738">
            <v>-32483.54</v>
          </cell>
        </row>
        <row r="3739">
          <cell r="L3739">
            <v>-98118.34</v>
          </cell>
        </row>
        <row r="3740">
          <cell r="L3740">
            <v>-46525.78</v>
          </cell>
        </row>
        <row r="3741">
          <cell r="L3741">
            <v>-104067.22</v>
          </cell>
        </row>
        <row r="3742">
          <cell r="L3742">
            <v>-78652.72</v>
          </cell>
        </row>
        <row r="3743">
          <cell r="L3743">
            <v>-31476.26</v>
          </cell>
        </row>
        <row r="3744">
          <cell r="L3744">
            <v>-5685.32</v>
          </cell>
        </row>
        <row r="3745">
          <cell r="L3745">
            <v>-20100.689999999999</v>
          </cell>
        </row>
        <row r="3746">
          <cell r="L3746">
            <v>-987.97999999999593</v>
          </cell>
        </row>
        <row r="3747">
          <cell r="L3747">
            <v>-34442.370000000003</v>
          </cell>
        </row>
        <row r="3748">
          <cell r="L3748">
            <v>-57311.78</v>
          </cell>
        </row>
        <row r="3749">
          <cell r="L3749">
            <v>-72431.509999999995</v>
          </cell>
        </row>
        <row r="3750">
          <cell r="L3750">
            <v>-13174.8</v>
          </cell>
        </row>
        <row r="3751">
          <cell r="L3751">
            <v>-11682.7</v>
          </cell>
        </row>
        <row r="3752">
          <cell r="L3752">
            <v>-240948.37</v>
          </cell>
        </row>
        <row r="3753">
          <cell r="L3753">
            <v>-102282.27</v>
          </cell>
        </row>
        <row r="3754">
          <cell r="L3754">
            <v>-101129.93</v>
          </cell>
        </row>
        <row r="3755">
          <cell r="L3755">
            <v>-107982.22</v>
          </cell>
        </row>
        <row r="3756">
          <cell r="L3756">
            <v>-1988.64</v>
          </cell>
        </row>
        <row r="3757">
          <cell r="L3757">
            <v>-901.09</v>
          </cell>
        </row>
        <row r="3758">
          <cell r="L3758">
            <v>-18366.18</v>
          </cell>
        </row>
        <row r="3759">
          <cell r="L3759">
            <v>-11039.83</v>
          </cell>
        </row>
        <row r="3760">
          <cell r="L3760">
            <v>-16464.86</v>
          </cell>
        </row>
        <row r="3761">
          <cell r="L3761">
            <v>-6022.09</v>
          </cell>
        </row>
        <row r="3762">
          <cell r="L3762">
            <v>-71051.330000000075</v>
          </cell>
        </row>
        <row r="3763">
          <cell r="L3763">
            <v>-26553.39</v>
          </cell>
        </row>
        <row r="3764">
          <cell r="L3764">
            <v>-47983.43</v>
          </cell>
        </row>
        <row r="3765">
          <cell r="L3765">
            <v>-17489.34</v>
          </cell>
        </row>
        <row r="3766">
          <cell r="L3766">
            <v>-14208.25</v>
          </cell>
        </row>
        <row r="3767">
          <cell r="L3767">
            <v>-19026.739999999874</v>
          </cell>
        </row>
        <row r="3768">
          <cell r="L3768">
            <v>-31640.82</v>
          </cell>
        </row>
        <row r="3769">
          <cell r="L3769">
            <v>-4586.5799999999872</v>
          </cell>
        </row>
        <row r="3770">
          <cell r="L3770">
            <v>-68611.44</v>
          </cell>
        </row>
        <row r="3771">
          <cell r="L3771">
            <v>-150000</v>
          </cell>
        </row>
        <row r="3772">
          <cell r="L3772">
            <v>-250609.44</v>
          </cell>
        </row>
        <row r="3773">
          <cell r="L3773">
            <v>-157602.41</v>
          </cell>
        </row>
        <row r="3774">
          <cell r="L3774">
            <v>-60265.93</v>
          </cell>
        </row>
        <row r="3775">
          <cell r="L3775">
            <v>-38.94999999999709</v>
          </cell>
        </row>
        <row r="3776">
          <cell r="L3776">
            <v>-8403.1299999999992</v>
          </cell>
        </row>
        <row r="3777">
          <cell r="L3777">
            <v>-3798.63</v>
          </cell>
        </row>
        <row r="3778">
          <cell r="L3778">
            <v>-18524.439999999999</v>
          </cell>
        </row>
        <row r="3779">
          <cell r="L3779">
            <v>-28229.37</v>
          </cell>
        </row>
        <row r="3780">
          <cell r="L3780">
            <v>-2575.59</v>
          </cell>
        </row>
        <row r="3781">
          <cell r="L3781">
            <v>-136911.82</v>
          </cell>
        </row>
        <row r="3782">
          <cell r="L3782">
            <v>-36037.910000000003</v>
          </cell>
        </row>
        <row r="3783">
          <cell r="L3783">
            <v>-83309.55</v>
          </cell>
        </row>
        <row r="3784">
          <cell r="L3784">
            <v>-52221.120000000003</v>
          </cell>
        </row>
        <row r="3785">
          <cell r="L3785">
            <v>-303.57</v>
          </cell>
        </row>
        <row r="3786">
          <cell r="L3786">
            <v>-8313.7499999999854</v>
          </cell>
        </row>
        <row r="3787">
          <cell r="L3787">
            <v>-955801</v>
          </cell>
        </row>
        <row r="3788">
          <cell r="L3788">
            <v>-1313788</v>
          </cell>
        </row>
        <row r="3789">
          <cell r="L3789">
            <v>-23879.55</v>
          </cell>
        </row>
        <row r="3790">
          <cell r="L3790">
            <v>-18195.41</v>
          </cell>
        </row>
        <row r="3791">
          <cell r="L3791">
            <v>-105.91999999999825</v>
          </cell>
        </row>
        <row r="3792">
          <cell r="L3792">
            <v>-42171.35</v>
          </cell>
        </row>
        <row r="3793">
          <cell r="L3793">
            <v>-14934.83</v>
          </cell>
        </row>
        <row r="3794">
          <cell r="L3794">
            <v>-29687.35</v>
          </cell>
        </row>
        <row r="3795">
          <cell r="L3795">
            <v>-38271</v>
          </cell>
        </row>
        <row r="3796">
          <cell r="L3796">
            <v>-29083.82</v>
          </cell>
        </row>
        <row r="3797">
          <cell r="L3797">
            <v>-341.70000000000437</v>
          </cell>
        </row>
        <row r="3798">
          <cell r="L3798">
            <v>-420000</v>
          </cell>
        </row>
        <row r="3799">
          <cell r="L3799">
            <v>-223750</v>
          </cell>
        </row>
        <row r="3800">
          <cell r="L3800">
            <v>-31551.1</v>
          </cell>
        </row>
        <row r="3801">
          <cell r="L3801">
            <v>-358000</v>
          </cell>
        </row>
        <row r="3802">
          <cell r="L3802">
            <v>-38030.07</v>
          </cell>
        </row>
        <row r="3803">
          <cell r="L3803">
            <v>-39834.28</v>
          </cell>
        </row>
        <row r="3804">
          <cell r="L3804">
            <v>-212947.27</v>
          </cell>
        </row>
        <row r="3805">
          <cell r="L3805">
            <v>-55233.14</v>
          </cell>
        </row>
        <row r="3806">
          <cell r="L3806">
            <v>-100000</v>
          </cell>
        </row>
        <row r="3807">
          <cell r="L3807">
            <v>-93800</v>
          </cell>
        </row>
        <row r="3808">
          <cell r="L3808">
            <v>-2155249.39</v>
          </cell>
        </row>
        <row r="3809">
          <cell r="L3809">
            <v>-1800000</v>
          </cell>
        </row>
        <row r="3810">
          <cell r="L3810">
            <v>-14364.75</v>
          </cell>
        </row>
        <row r="3811">
          <cell r="L3811">
            <v>-20292.990000000002</v>
          </cell>
        </row>
        <row r="3812">
          <cell r="L3812">
            <v>-31700.27</v>
          </cell>
        </row>
        <row r="3813">
          <cell r="L3813">
            <v>-13392.5</v>
          </cell>
        </row>
        <row r="3814">
          <cell r="L3814">
            <v>-3031.99</v>
          </cell>
        </row>
        <row r="3815">
          <cell r="L3815">
            <v>-60094.51</v>
          </cell>
        </row>
        <row r="3816">
          <cell r="L3816">
            <v>-37206.29</v>
          </cell>
        </row>
        <row r="3817">
          <cell r="L3817">
            <v>-10814.77</v>
          </cell>
        </row>
        <row r="3818">
          <cell r="L3818">
            <v>-6653.47</v>
          </cell>
        </row>
        <row r="3819">
          <cell r="L3819">
            <v>-12658.27</v>
          </cell>
        </row>
        <row r="3820">
          <cell r="L3820">
            <v>-20846.439999999944</v>
          </cell>
        </row>
        <row r="3821">
          <cell r="L3821">
            <v>-834.47000000000116</v>
          </cell>
        </row>
        <row r="3822">
          <cell r="L3822">
            <v>-451717.18</v>
          </cell>
        </row>
        <row r="3823">
          <cell r="L3823">
            <v>-5175.3900000000003</v>
          </cell>
        </row>
        <row r="3824">
          <cell r="L3824">
            <v>-45136.44</v>
          </cell>
        </row>
        <row r="3825">
          <cell r="L3825">
            <v>-15922.23</v>
          </cell>
        </row>
        <row r="3826">
          <cell r="L3826">
            <v>-26002.45</v>
          </cell>
        </row>
        <row r="3827">
          <cell r="L3827">
            <v>-49034.63</v>
          </cell>
        </row>
        <row r="3828">
          <cell r="L3828">
            <v>-9733.1299999999992</v>
          </cell>
        </row>
        <row r="3829">
          <cell r="L3829">
            <v>-7518</v>
          </cell>
        </row>
        <row r="3830">
          <cell r="L3830">
            <v>-6321.4</v>
          </cell>
        </row>
        <row r="3831">
          <cell r="L3831">
            <v>-16686.169999999998</v>
          </cell>
        </row>
        <row r="3832">
          <cell r="L3832">
            <v>-6392.35</v>
          </cell>
        </row>
        <row r="3833">
          <cell r="L3833">
            <v>-6878004.6600000001</v>
          </cell>
        </row>
        <row r="3834">
          <cell r="L3834">
            <v>-779956.43</v>
          </cell>
        </row>
        <row r="3835">
          <cell r="L3835">
            <v>-17900</v>
          </cell>
        </row>
        <row r="3836">
          <cell r="L3836">
            <v>-9799.5499999999993</v>
          </cell>
        </row>
        <row r="3837">
          <cell r="L3837">
            <v>-236845.69</v>
          </cell>
        </row>
        <row r="3838">
          <cell r="L3838">
            <v>-11571.78</v>
          </cell>
        </row>
        <row r="3839">
          <cell r="L3839">
            <v>-16392.23</v>
          </cell>
        </row>
        <row r="3840">
          <cell r="L3840">
            <v>-180494.87</v>
          </cell>
        </row>
        <row r="3841">
          <cell r="L3841">
            <v>-3741.11</v>
          </cell>
        </row>
        <row r="3842">
          <cell r="L3842">
            <v>-34731.53</v>
          </cell>
        </row>
        <row r="3843">
          <cell r="L3843">
            <v>-66762.09</v>
          </cell>
        </row>
        <row r="3844">
          <cell r="L3844">
            <v>-11616.75</v>
          </cell>
        </row>
        <row r="3845">
          <cell r="L3845">
            <v>-4256.1899999999996</v>
          </cell>
        </row>
        <row r="3846">
          <cell r="L3846">
            <v>-16639.47</v>
          </cell>
        </row>
        <row r="3847">
          <cell r="L3847">
            <v>-3703.41</v>
          </cell>
        </row>
        <row r="3848">
          <cell r="L3848">
            <v>-2156891.2999999998</v>
          </cell>
        </row>
        <row r="3849">
          <cell r="L3849">
            <v>-24823.54</v>
          </cell>
        </row>
        <row r="3850">
          <cell r="L3850">
            <v>-4006.56</v>
          </cell>
        </row>
        <row r="3851">
          <cell r="L3851">
            <v>-81439.289999999994</v>
          </cell>
        </row>
        <row r="3852">
          <cell r="L3852">
            <v>-15282.5</v>
          </cell>
        </row>
        <row r="3853">
          <cell r="L3853">
            <v>-5710.64</v>
          </cell>
        </row>
        <row r="3854">
          <cell r="L3854">
            <v>-10292.5</v>
          </cell>
        </row>
        <row r="3855">
          <cell r="L3855">
            <v>-11468.32</v>
          </cell>
        </row>
        <row r="3856">
          <cell r="L3856">
            <v>-21875.02</v>
          </cell>
        </row>
        <row r="3857">
          <cell r="L3857">
            <v>-30008.2</v>
          </cell>
        </row>
        <row r="3858">
          <cell r="L3858">
            <v>-2504.81</v>
          </cell>
        </row>
        <row r="3859">
          <cell r="L3859">
            <v>-3993.94</v>
          </cell>
        </row>
        <row r="3860">
          <cell r="L3860">
            <v>-4638.6499999999996</v>
          </cell>
        </row>
        <row r="3861">
          <cell r="L3861">
            <v>-219383.56</v>
          </cell>
        </row>
        <row r="3862">
          <cell r="L3862">
            <v>-860710.33</v>
          </cell>
        </row>
        <row r="3863">
          <cell r="L3863">
            <v>-942090.41</v>
          </cell>
        </row>
        <row r="3864">
          <cell r="L3864">
            <v>-742554.72</v>
          </cell>
        </row>
        <row r="3865">
          <cell r="L3865">
            <v>-17384.009999999998</v>
          </cell>
        </row>
        <row r="3866">
          <cell r="L3866">
            <v>-4411.49</v>
          </cell>
        </row>
        <row r="3867">
          <cell r="L3867">
            <v>-9792.5300000000007</v>
          </cell>
        </row>
        <row r="3868">
          <cell r="L3868">
            <v>-3016.4</v>
          </cell>
        </row>
        <row r="3869">
          <cell r="L3869">
            <v>-2416.5</v>
          </cell>
        </row>
        <row r="3870">
          <cell r="L3870">
            <v>-1997.11</v>
          </cell>
        </row>
        <row r="3871">
          <cell r="L3871">
            <v>-25962.5</v>
          </cell>
        </row>
        <row r="3872">
          <cell r="L3872">
            <v>-209745.55</v>
          </cell>
        </row>
        <row r="3873">
          <cell r="L3873">
            <v>-984.26</v>
          </cell>
        </row>
        <row r="3874">
          <cell r="L3874">
            <v>-15931</v>
          </cell>
        </row>
        <row r="3875">
          <cell r="L3875">
            <v>-3580</v>
          </cell>
        </row>
        <row r="3876">
          <cell r="L3876">
            <v>-11174.08</v>
          </cell>
        </row>
        <row r="3877">
          <cell r="L3877">
            <v>-3262.68</v>
          </cell>
        </row>
        <row r="3878">
          <cell r="L3878">
            <v>-8696.0499999999993</v>
          </cell>
        </row>
        <row r="3879">
          <cell r="L3879">
            <v>-12977.5</v>
          </cell>
        </row>
        <row r="3880">
          <cell r="L3880">
            <v>-18941.169999999998</v>
          </cell>
        </row>
        <row r="3881">
          <cell r="L3881">
            <v>-1272.48</v>
          </cell>
        </row>
        <row r="3882">
          <cell r="L3882">
            <v>-12698.57</v>
          </cell>
        </row>
        <row r="3883">
          <cell r="L3883">
            <v>-3566542.6336739063</v>
          </cell>
        </row>
      </sheetData>
      <sheetData sheetId="2" refreshError="1"/>
      <sheetData sheetId="3" refreshError="1"/>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v - Revenue registry for PoC"/>
      <sheetName val="Non PoC Revenue"/>
      <sheetName val="PoC Revenue as on Dec 04"/>
      <sheetName val="INR Working"/>
      <sheetName val="Inv_-_Revenue_registry_for_PoC"/>
      <sheetName val="Non_PoC_Revenue"/>
      <sheetName val="PoC_Revenue_as_on_Dec_04"/>
      <sheetName val="INR_Working"/>
    </sheetNames>
    <sheetDataSet>
      <sheetData sheetId="0"/>
      <sheetData sheetId="1" refreshError="1">
        <row r="3">
          <cell r="I3">
            <v>-0.01</v>
          </cell>
        </row>
        <row r="4">
          <cell r="I4">
            <v>-8.2226407248526812E-3</v>
          </cell>
        </row>
        <row r="5">
          <cell r="I5">
            <v>-0.01</v>
          </cell>
        </row>
        <row r="6">
          <cell r="I6">
            <v>-0.33</v>
          </cell>
        </row>
        <row r="7">
          <cell r="I7">
            <v>-0.09</v>
          </cell>
        </row>
        <row r="8">
          <cell r="I8">
            <v>-1.3145992008503526E-2</v>
          </cell>
        </row>
        <row r="9">
          <cell r="I9">
            <v>-0.27</v>
          </cell>
        </row>
        <row r="10">
          <cell r="I10">
            <v>-3.6997992119722767E-3</v>
          </cell>
        </row>
        <row r="11">
          <cell r="I11">
            <v>-8.1950600851996569E-3</v>
          </cell>
        </row>
        <row r="12">
          <cell r="I12">
            <v>-2.9103830456733704E-11</v>
          </cell>
        </row>
        <row r="13">
          <cell r="I13">
            <v>-0.01</v>
          </cell>
        </row>
        <row r="14">
          <cell r="I14">
            <v>-1.6972532612271607E-3</v>
          </cell>
        </row>
        <row r="15">
          <cell r="I15">
            <v>-1.5751295592053793E-2</v>
          </cell>
        </row>
        <row r="16">
          <cell r="I16">
            <v>-3.409119675779948E-3</v>
          </cell>
        </row>
        <row r="17">
          <cell r="I17">
            <v>-0.01</v>
          </cell>
        </row>
        <row r="18">
          <cell r="I18">
            <v>-0.01</v>
          </cell>
        </row>
        <row r="19">
          <cell r="I19">
            <v>-4.8946003662422299E-3</v>
          </cell>
        </row>
        <row r="20">
          <cell r="I20">
            <v>-0.01</v>
          </cell>
        </row>
        <row r="21">
          <cell r="I21">
            <v>-0.01</v>
          </cell>
        </row>
        <row r="22">
          <cell r="I22">
            <v>-5268589.7000986636</v>
          </cell>
        </row>
        <row r="23">
          <cell r="I23">
            <v>-1.0000000707805157E-2</v>
          </cell>
        </row>
        <row r="24">
          <cell r="I24">
            <v>-9.9999998928979039E-3</v>
          </cell>
        </row>
        <row r="25">
          <cell r="I25">
            <v>-8.0035533756017685E-11</v>
          </cell>
        </row>
        <row r="26">
          <cell r="I26">
            <v>-0.01</v>
          </cell>
        </row>
        <row r="27">
          <cell r="I27">
            <v>-3.0871331691741943E-3</v>
          </cell>
        </row>
        <row r="28">
          <cell r="I28">
            <v>-5.8207660913467407E-11</v>
          </cell>
        </row>
        <row r="29">
          <cell r="I29">
            <v>-12395658.645152457</v>
          </cell>
        </row>
        <row r="30">
          <cell r="I30">
            <v>-0.01</v>
          </cell>
        </row>
        <row r="31">
          <cell r="I31">
            <v>-0.01</v>
          </cell>
        </row>
        <row r="32">
          <cell r="I32">
            <v>-0.01</v>
          </cell>
        </row>
        <row r="33">
          <cell r="I33">
            <v>-4.6566128730773926E-10</v>
          </cell>
        </row>
        <row r="34">
          <cell r="I34">
            <v>-1.0000000242143869E-2</v>
          </cell>
        </row>
        <row r="35">
          <cell r="I35">
            <v>-7.4505805969238281E-9</v>
          </cell>
        </row>
        <row r="36">
          <cell r="I36">
            <v>-1.0000000009313226E-2</v>
          </cell>
        </row>
        <row r="37">
          <cell r="I37">
            <v>-1.196546564460732E-2</v>
          </cell>
        </row>
        <row r="38">
          <cell r="I38">
            <v>-0.01</v>
          </cell>
        </row>
        <row r="39">
          <cell r="I39">
            <v>-0.01</v>
          </cell>
        </row>
        <row r="40">
          <cell r="I40">
            <v>-1.0000000009313226E-2</v>
          </cell>
        </row>
        <row r="41">
          <cell r="I41">
            <v>-1.4551915228366852E-11</v>
          </cell>
        </row>
        <row r="42">
          <cell r="I42">
            <v>-1.9999999996798579E-2</v>
          </cell>
        </row>
        <row r="43">
          <cell r="I43">
            <v>-6.0481397667899728E-11</v>
          </cell>
        </row>
        <row r="44">
          <cell r="I44">
            <v>-639036.76286460552</v>
          </cell>
        </row>
        <row r="45">
          <cell r="I45">
            <v>-36456.539999999921</v>
          </cell>
        </row>
        <row r="46">
          <cell r="I46">
            <v>-0.01</v>
          </cell>
        </row>
        <row r="47">
          <cell r="I47">
            <v>-2322391.9034457849</v>
          </cell>
        </row>
        <row r="48">
          <cell r="I48">
            <v>-2.6155794548685662E-3</v>
          </cell>
        </row>
        <row r="49">
          <cell r="I49">
            <v>-0.01</v>
          </cell>
        </row>
        <row r="50">
          <cell r="I50">
            <v>-0.01</v>
          </cell>
        </row>
        <row r="51">
          <cell r="I51">
            <v>-3116650.1</v>
          </cell>
        </row>
        <row r="52">
          <cell r="I52">
            <v>-3.637978807091713E-12</v>
          </cell>
        </row>
        <row r="53">
          <cell r="I53">
            <v>-9.9999999947613105E-3</v>
          </cell>
        </row>
        <row r="54">
          <cell r="I54">
            <v>-9.3152152658149134E-12</v>
          </cell>
        </row>
        <row r="55">
          <cell r="I55">
            <v>-1.0000000018337118E-2</v>
          </cell>
        </row>
        <row r="56">
          <cell r="I56">
            <v>-1.0000000009313226E-2</v>
          </cell>
        </row>
        <row r="57">
          <cell r="I57">
            <v>-0.01</v>
          </cell>
        </row>
        <row r="58">
          <cell r="I58">
            <v>-1.0000000009313226E-2</v>
          </cell>
        </row>
        <row r="59">
          <cell r="I59">
            <v>-5.1768869161605835E-3</v>
          </cell>
        </row>
        <row r="60">
          <cell r="I60">
            <v>-1094999.9901785715</v>
          </cell>
        </row>
        <row r="61">
          <cell r="I61">
            <v>-127348.59423120355</v>
          </cell>
        </row>
        <row r="62">
          <cell r="I62">
            <v>-0.01</v>
          </cell>
        </row>
        <row r="63">
          <cell r="I63">
            <v>-6.6120264818891883E-10</v>
          </cell>
        </row>
        <row r="64">
          <cell r="I64">
            <v>-2.0000002346932888E-2</v>
          </cell>
        </row>
        <row r="65">
          <cell r="I65">
            <v>-2.3283064365386963E-10</v>
          </cell>
        </row>
        <row r="66">
          <cell r="I66">
            <v>-9.9999999511055648E-3</v>
          </cell>
        </row>
        <row r="67">
          <cell r="I67">
            <v>-0.01</v>
          </cell>
        </row>
        <row r="68">
          <cell r="I68">
            <v>-5.8207660913467407E-11</v>
          </cell>
        </row>
        <row r="69">
          <cell r="I69">
            <v>-0.28999999999999998</v>
          </cell>
        </row>
        <row r="70">
          <cell r="I70">
            <v>-7.2759576141834259E-11</v>
          </cell>
        </row>
        <row r="71">
          <cell r="I71">
            <v>-1.1641532182693481E-10</v>
          </cell>
        </row>
        <row r="72">
          <cell r="I72">
            <v>-1.6471479902975261E-3</v>
          </cell>
        </row>
        <row r="73">
          <cell r="I73">
            <v>-0.01</v>
          </cell>
        </row>
        <row r="74">
          <cell r="I74">
            <v>-0.01</v>
          </cell>
        </row>
        <row r="75">
          <cell r="I75">
            <v>-9.9999997582926881E-3</v>
          </cell>
        </row>
        <row r="76">
          <cell r="I76">
            <v>-9.9999999874853529E-3</v>
          </cell>
        </row>
        <row r="77">
          <cell r="I77">
            <v>-0.01</v>
          </cell>
        </row>
        <row r="78">
          <cell r="I78">
            <v>-62400.49058827995</v>
          </cell>
        </row>
        <row r="79">
          <cell r="I79">
            <v>-0.02</v>
          </cell>
        </row>
        <row r="80">
          <cell r="I80">
            <v>-1.255102688446641E-10</v>
          </cell>
        </row>
        <row r="81">
          <cell r="I81">
            <v>-0.01</v>
          </cell>
        </row>
        <row r="82">
          <cell r="I82">
            <v>-1.7365142935886979E-2</v>
          </cell>
        </row>
        <row r="83">
          <cell r="I83">
            <v>-124999.98670956865</v>
          </cell>
        </row>
        <row r="84">
          <cell r="I84">
            <v>-4.0745358476090843E-12</v>
          </cell>
        </row>
        <row r="85">
          <cell r="I85">
            <v>-0.01</v>
          </cell>
        </row>
        <row r="86">
          <cell r="I86">
            <v>-0.01</v>
          </cell>
        </row>
        <row r="87">
          <cell r="I87">
            <v>-1.0477378964424133E-9</v>
          </cell>
        </row>
        <row r="88">
          <cell r="I88">
            <v>-0.01</v>
          </cell>
        </row>
        <row r="89">
          <cell r="I89">
            <v>-0.01</v>
          </cell>
        </row>
        <row r="90">
          <cell r="I90">
            <v>-4.0745362639427185E-10</v>
          </cell>
        </row>
        <row r="91">
          <cell r="I91">
            <v>-0.02</v>
          </cell>
        </row>
        <row r="92">
          <cell r="I92">
            <v>-1.4551915228366852E-11</v>
          </cell>
        </row>
        <row r="93">
          <cell r="I93">
            <v>-0.01</v>
          </cell>
        </row>
        <row r="94">
          <cell r="I94">
            <v>-1.4551915228366852E-11</v>
          </cell>
        </row>
        <row r="95">
          <cell r="I95">
            <v>-2.9103830456733704E-11</v>
          </cell>
        </row>
        <row r="96">
          <cell r="I96">
            <v>-0.02</v>
          </cell>
        </row>
        <row r="97">
          <cell r="I97">
            <v>-4.4293856772128493E-3</v>
          </cell>
        </row>
        <row r="98">
          <cell r="I98">
            <v>-0.01</v>
          </cell>
        </row>
        <row r="99">
          <cell r="I99">
            <v>-9.9999999802093953E-3</v>
          </cell>
        </row>
        <row r="100">
          <cell r="I100">
            <v>-0.02</v>
          </cell>
        </row>
        <row r="101">
          <cell r="I101">
            <v>-372489.27078742534</v>
          </cell>
        </row>
        <row r="102">
          <cell r="I102">
            <v>-62499.997682640736</v>
          </cell>
        </row>
        <row r="103">
          <cell r="I103">
            <v>-11323000.046116509</v>
          </cell>
        </row>
        <row r="104">
          <cell r="I104">
            <v>-3.8635687669739127E-3</v>
          </cell>
        </row>
        <row r="105">
          <cell r="I105">
            <v>-5.8207660913467407E-11</v>
          </cell>
        </row>
        <row r="106">
          <cell r="I106">
            <v>-1.6007106751203537E-10</v>
          </cell>
        </row>
        <row r="107">
          <cell r="I107">
            <v>-2.9103830456733704E-11</v>
          </cell>
        </row>
        <row r="108">
          <cell r="I108">
            <v>-200071.09497975977</v>
          </cell>
        </row>
        <row r="109">
          <cell r="I109">
            <v>-0.01</v>
          </cell>
        </row>
        <row r="110">
          <cell r="I110">
            <v>-3935346.5081080329</v>
          </cell>
        </row>
        <row r="111">
          <cell r="I111">
            <v>-0.01</v>
          </cell>
        </row>
        <row r="112">
          <cell r="I112">
            <v>-2.9103830456733704E-11</v>
          </cell>
        </row>
        <row r="113">
          <cell r="I113">
            <v>-0.01</v>
          </cell>
        </row>
        <row r="114">
          <cell r="I114">
            <v>-1.0000000009313226E-2</v>
          </cell>
        </row>
        <row r="115">
          <cell r="I115">
            <v>-0.01</v>
          </cell>
        </row>
        <row r="116">
          <cell r="I116">
            <v>-0.01</v>
          </cell>
        </row>
        <row r="117">
          <cell r="I117">
            <v>-1.0004441719502211E-11</v>
          </cell>
        </row>
        <row r="118">
          <cell r="I118">
            <v>-0.01</v>
          </cell>
        </row>
        <row r="119">
          <cell r="I119">
            <v>-1.8189894035458565E-12</v>
          </cell>
        </row>
        <row r="120">
          <cell r="I120">
            <v>-5.6843418860808015E-13</v>
          </cell>
        </row>
        <row r="121">
          <cell r="I121">
            <v>-0.01</v>
          </cell>
        </row>
        <row r="122">
          <cell r="I122">
            <v>-4.3655704051737132E-13</v>
          </cell>
        </row>
        <row r="123">
          <cell r="I123">
            <v>-375602.61851012032</v>
          </cell>
        </row>
        <row r="124">
          <cell r="I124">
            <v>-4.7403419612237485E-3</v>
          </cell>
        </row>
        <row r="125">
          <cell r="I125">
            <v>-128830.67193529988</v>
          </cell>
        </row>
        <row r="126">
          <cell r="I126">
            <v>-32886.910000000003</v>
          </cell>
        </row>
        <row r="127">
          <cell r="I127">
            <v>-1.4551915228366852E-11</v>
          </cell>
        </row>
        <row r="128">
          <cell r="I128">
            <v>-0.01</v>
          </cell>
        </row>
        <row r="129">
          <cell r="I129">
            <v>-1.0548215359449387E-3</v>
          </cell>
        </row>
        <row r="130">
          <cell r="I130">
            <v>-1.0000000009313226E-2</v>
          </cell>
        </row>
        <row r="131">
          <cell r="I131">
            <v>-2790002.4873415381</v>
          </cell>
        </row>
        <row r="132">
          <cell r="I132">
            <v>-175000</v>
          </cell>
        </row>
        <row r="133">
          <cell r="I133">
            <v>-9.9999999438296072E-3</v>
          </cell>
        </row>
        <row r="134">
          <cell r="I134">
            <v>-1.0000000009313226E-2</v>
          </cell>
        </row>
        <row r="135">
          <cell r="I135">
            <v>-0.01</v>
          </cell>
        </row>
        <row r="136">
          <cell r="I136">
            <v>-4.6344411675818264E-3</v>
          </cell>
        </row>
        <row r="137">
          <cell r="I137">
            <v>-1.0000000000218279E-2</v>
          </cell>
        </row>
        <row r="138">
          <cell r="I138">
            <v>-3320.4648978713085</v>
          </cell>
        </row>
        <row r="139">
          <cell r="I139">
            <v>-32039.834392247663</v>
          </cell>
        </row>
        <row r="140">
          <cell r="I140">
            <v>-4.5518935658037663E-3</v>
          </cell>
        </row>
        <row r="141">
          <cell r="I141">
            <v>-0.01</v>
          </cell>
        </row>
        <row r="142">
          <cell r="I142">
            <v>-1.4551915228366852E-11</v>
          </cell>
        </row>
        <row r="143">
          <cell r="I143">
            <v>-0.01</v>
          </cell>
        </row>
        <row r="144">
          <cell r="I144">
            <v>-1.0000000002037268E-2</v>
          </cell>
        </row>
        <row r="145">
          <cell r="I145">
            <v>-3.4924596548080444E-10</v>
          </cell>
        </row>
        <row r="146">
          <cell r="I146">
            <v>-2.4124973569996655E-3</v>
          </cell>
        </row>
        <row r="147">
          <cell r="I147">
            <v>-0.01</v>
          </cell>
        </row>
        <row r="148">
          <cell r="I148">
            <v>-0.01</v>
          </cell>
        </row>
        <row r="149">
          <cell r="I149">
            <v>-9.9999999947613105E-3</v>
          </cell>
        </row>
        <row r="150">
          <cell r="I150">
            <v>-0.02</v>
          </cell>
        </row>
        <row r="151">
          <cell r="I151">
            <v>-0.01</v>
          </cell>
        </row>
        <row r="152">
          <cell r="I152">
            <v>-3.637978807091713E-12</v>
          </cell>
        </row>
        <row r="153">
          <cell r="I153">
            <v>-1.0000000009313226E-2</v>
          </cell>
        </row>
        <row r="154">
          <cell r="I154">
            <v>-1.0000000002037268E-2</v>
          </cell>
        </row>
        <row r="155">
          <cell r="I155">
            <v>0</v>
          </cell>
        </row>
        <row r="156">
          <cell r="I156">
            <v>-6.8362802267074585E-5</v>
          </cell>
        </row>
        <row r="157">
          <cell r="I157">
            <v>-22464.0390422286</v>
          </cell>
        </row>
        <row r="158">
          <cell r="I158">
            <v>-0.01</v>
          </cell>
        </row>
        <row r="159">
          <cell r="I159">
            <v>-1.4551915228366852E-11</v>
          </cell>
        </row>
        <row r="160">
          <cell r="I160">
            <v>-109100</v>
          </cell>
        </row>
        <row r="161">
          <cell r="I161">
            <v>-1.0000000009313226E-2</v>
          </cell>
        </row>
        <row r="162">
          <cell r="I162">
            <v>-17316</v>
          </cell>
        </row>
        <row r="163">
          <cell r="I163">
            <v>-0.01</v>
          </cell>
        </row>
        <row r="164">
          <cell r="I164">
            <v>-1.9287703791633248E-2</v>
          </cell>
        </row>
        <row r="165">
          <cell r="I165">
            <v>-18794.998605479021</v>
          </cell>
        </row>
        <row r="166">
          <cell r="I166">
            <v>-1.0000000125728548E-2</v>
          </cell>
        </row>
        <row r="167">
          <cell r="I167">
            <v>-0.01</v>
          </cell>
        </row>
        <row r="168">
          <cell r="I168">
            <v>-0.01</v>
          </cell>
        </row>
        <row r="169">
          <cell r="I169">
            <v>-0.01</v>
          </cell>
        </row>
        <row r="170">
          <cell r="I170">
            <v>-0.01</v>
          </cell>
        </row>
        <row r="171">
          <cell r="I171">
            <v>-1599612.7987983935</v>
          </cell>
        </row>
        <row r="172">
          <cell r="I172">
            <v>-1.2080008404154796E-2</v>
          </cell>
        </row>
        <row r="173">
          <cell r="I173">
            <v>-357250.01</v>
          </cell>
        </row>
        <row r="174">
          <cell r="I174">
            <v>-7.2759576141834259E-12</v>
          </cell>
        </row>
        <row r="175">
          <cell r="I175">
            <v>-9.9999999947613105E-3</v>
          </cell>
        </row>
        <row r="176">
          <cell r="I176">
            <v>-29216.612541059731</v>
          </cell>
        </row>
        <row r="177">
          <cell r="I177">
            <v>-1.0000000009313226E-2</v>
          </cell>
        </row>
        <row r="178">
          <cell r="I178">
            <v>-3.637978807091713E-12</v>
          </cell>
        </row>
        <row r="179">
          <cell r="I179">
            <v>-30000.012298391837</v>
          </cell>
        </row>
        <row r="180">
          <cell r="I180">
            <v>-1.0000000002037268E-2</v>
          </cell>
        </row>
        <row r="181">
          <cell r="I181">
            <v>-1.0000000000218279E-2</v>
          </cell>
        </row>
        <row r="182">
          <cell r="I182">
            <v>-1.9475795328617096E-2</v>
          </cell>
        </row>
        <row r="183">
          <cell r="I183">
            <v>-1774975.8611314292</v>
          </cell>
        </row>
        <row r="184">
          <cell r="I184">
            <v>-9.1014384815935045E-4</v>
          </cell>
        </row>
        <row r="185">
          <cell r="I185">
            <v>-255126.87748442311</v>
          </cell>
        </row>
        <row r="186">
          <cell r="I186">
            <v>-7322.2765294481651</v>
          </cell>
        </row>
        <row r="187">
          <cell r="I187">
            <v>-1.1641532182693481E-10</v>
          </cell>
        </row>
        <row r="188">
          <cell r="I188">
            <v>-9.9999999947613105E-3</v>
          </cell>
        </row>
        <row r="189">
          <cell r="I189">
            <v>-8992.4783989756252</v>
          </cell>
        </row>
        <row r="190">
          <cell r="I190">
            <v>-9.9999999947613105E-3</v>
          </cell>
        </row>
        <row r="191">
          <cell r="I191">
            <v>-1594384.1314543053</v>
          </cell>
        </row>
        <row r="192">
          <cell r="I192">
            <v>-1.7965072765946388E-3</v>
          </cell>
        </row>
        <row r="193">
          <cell r="I193">
            <v>-1.0000000002037268E-2</v>
          </cell>
        </row>
        <row r="194">
          <cell r="I194">
            <v>-2798853.6095316568</v>
          </cell>
        </row>
        <row r="195">
          <cell r="I195">
            <v>-7.2759576141834259E-12</v>
          </cell>
        </row>
        <row r="196">
          <cell r="I196">
            <v>-1.0000000002037268E-2</v>
          </cell>
        </row>
        <row r="197">
          <cell r="I197">
            <v>-1.9999999989522621E-2</v>
          </cell>
        </row>
        <row r="198">
          <cell r="I198">
            <v>-0.14004983007907867</v>
          </cell>
        </row>
        <row r="199">
          <cell r="I199">
            <v>0</v>
          </cell>
        </row>
        <row r="200">
          <cell r="I200">
            <v>-15662.5</v>
          </cell>
        </row>
        <row r="201">
          <cell r="I201">
            <v>-389596.8688779301</v>
          </cell>
        </row>
        <row r="202">
          <cell r="I202">
            <v>-9.9999999947613105E-3</v>
          </cell>
        </row>
        <row r="203">
          <cell r="I203">
            <v>-45400</v>
          </cell>
        </row>
        <row r="204">
          <cell r="I204">
            <v>-29771.279999999999</v>
          </cell>
        </row>
        <row r="205">
          <cell r="I205">
            <v>-4200</v>
          </cell>
        </row>
        <row r="206">
          <cell r="I206">
            <v>-1.0000000009313226E-2</v>
          </cell>
        </row>
        <row r="207">
          <cell r="I207">
            <v>-1.0000000009313226E-2</v>
          </cell>
        </row>
        <row r="208">
          <cell r="I208">
            <v>-1.0000000002037268E-2</v>
          </cell>
        </row>
        <row r="209">
          <cell r="I209">
            <v>-1.4468966401182115E-2</v>
          </cell>
        </row>
        <row r="210">
          <cell r="I210">
            <v>0</v>
          </cell>
        </row>
        <row r="211">
          <cell r="I211">
            <v>-3.637978807091713E-12</v>
          </cell>
        </row>
        <row r="212">
          <cell r="I212">
            <v>-1.4551915228366852E-11</v>
          </cell>
        </row>
        <row r="213">
          <cell r="I213">
            <v>-505268.61867764709</v>
          </cell>
        </row>
        <row r="214">
          <cell r="I214">
            <v>-9.9999999983992893E-3</v>
          </cell>
        </row>
        <row r="215">
          <cell r="I215">
            <v>-1.2762261645548278E-2</v>
          </cell>
        </row>
        <row r="216">
          <cell r="I216">
            <v>-4.3186303228139877E-3</v>
          </cell>
        </row>
        <row r="217">
          <cell r="I217">
            <v>-3.063470998313278E-3</v>
          </cell>
        </row>
        <row r="218">
          <cell r="I218">
            <v>-1979.7296993552591</v>
          </cell>
        </row>
        <row r="219">
          <cell r="I219">
            <v>-8.5583782929461449E-3</v>
          </cell>
        </row>
        <row r="220">
          <cell r="I220">
            <v>-2.7614307182375342E-3</v>
          </cell>
        </row>
        <row r="221">
          <cell r="I221">
            <v>-5685.0510677723214</v>
          </cell>
        </row>
        <row r="222">
          <cell r="I222">
            <v>-4625050.3828156628</v>
          </cell>
        </row>
        <row r="223">
          <cell r="I223">
            <v>-17814.624483095482</v>
          </cell>
        </row>
        <row r="224">
          <cell r="I224">
            <v>-59043.65428258889</v>
          </cell>
        </row>
        <row r="225">
          <cell r="I225">
            <v>-151565.79290022151</v>
          </cell>
        </row>
        <row r="226">
          <cell r="I226">
            <v>-4540.9659811404999</v>
          </cell>
        </row>
        <row r="227">
          <cell r="I227">
            <v>-1.0000000002037268E-2</v>
          </cell>
        </row>
        <row r="228">
          <cell r="I228">
            <v>-954797.83906663489</v>
          </cell>
        </row>
        <row r="229">
          <cell r="I229">
            <v>-1.0000000009313226E-2</v>
          </cell>
        </row>
        <row r="230">
          <cell r="I230">
            <v>-3097829.9225341016</v>
          </cell>
        </row>
        <row r="231">
          <cell r="I231">
            <v>-70317.100000000006</v>
          </cell>
        </row>
        <row r="232">
          <cell r="I232">
            <v>-183657.46323792846</v>
          </cell>
        </row>
        <row r="233">
          <cell r="I233">
            <v>-293.54892102215672</v>
          </cell>
        </row>
        <row r="234">
          <cell r="I234">
            <v>-9.9999999947613105E-3</v>
          </cell>
        </row>
        <row r="235">
          <cell r="I235">
            <v>-1064.9245473588526</v>
          </cell>
        </row>
        <row r="236">
          <cell r="I236">
            <v>-1.0000000002037268E-2</v>
          </cell>
        </row>
        <row r="237">
          <cell r="I237">
            <v>-1.4262193290051073E-3</v>
          </cell>
        </row>
        <row r="238">
          <cell r="I238">
            <v>-2.3959190584719181E-3</v>
          </cell>
        </row>
        <row r="239">
          <cell r="I239">
            <v>-1.0000000002037268E-2</v>
          </cell>
        </row>
        <row r="240">
          <cell r="I240">
            <v>-55060.16314455471</v>
          </cell>
        </row>
        <row r="241">
          <cell r="I241">
            <v>-310000.00370568037</v>
          </cell>
        </row>
        <row r="242">
          <cell r="I242">
            <v>-12308.230111408047</v>
          </cell>
        </row>
        <row r="243">
          <cell r="I243">
            <v>-448377.68508290104</v>
          </cell>
        </row>
        <row r="244">
          <cell r="I244">
            <v>-1.7587198526598513E-3</v>
          </cell>
        </row>
        <row r="245">
          <cell r="I245">
            <v>-807223.94226262346</v>
          </cell>
        </row>
        <row r="246">
          <cell r="I246">
            <v>-10109.99</v>
          </cell>
        </row>
        <row r="247">
          <cell r="I247">
            <v>-5.2965681097703055E-3</v>
          </cell>
        </row>
        <row r="248">
          <cell r="I248">
            <v>-1.835548049712088E-3</v>
          </cell>
        </row>
        <row r="249">
          <cell r="I249">
            <v>-1.3605355925392359E-3</v>
          </cell>
        </row>
        <row r="250">
          <cell r="I250">
            <v>-49619.325970177422</v>
          </cell>
        </row>
        <row r="251">
          <cell r="I251">
            <v>-74361.976580562885</v>
          </cell>
        </row>
        <row r="252">
          <cell r="I252">
            <v>-8.4026344120502472E-4</v>
          </cell>
        </row>
        <row r="253">
          <cell r="I253">
            <v>-4.8791102599352598E-3</v>
          </cell>
        </row>
        <row r="254">
          <cell r="I254">
            <v>-146575.27073314169</v>
          </cell>
        </row>
        <row r="255">
          <cell r="I255">
            <v>-1833711.6965031261</v>
          </cell>
        </row>
        <row r="256">
          <cell r="I256">
            <v>-750000</v>
          </cell>
        </row>
        <row r="257">
          <cell r="I257">
            <v>-102205.83875775116</v>
          </cell>
        </row>
        <row r="258">
          <cell r="I258">
            <v>-1.0000000009313226E-2</v>
          </cell>
        </row>
        <row r="259">
          <cell r="I259">
            <v>-1.9836715204291977E-2</v>
          </cell>
        </row>
        <row r="260">
          <cell r="I260">
            <v>-1.7853451718110591E-3</v>
          </cell>
        </row>
        <row r="261">
          <cell r="I261">
            <v>-3.6518736305879429E-3</v>
          </cell>
        </row>
        <row r="262">
          <cell r="I262">
            <v>-19243.716236169654</v>
          </cell>
        </row>
        <row r="263">
          <cell r="I263">
            <v>-1.011307118460536E-2</v>
          </cell>
        </row>
        <row r="264">
          <cell r="I264">
            <v>-9.9999999947613105E-3</v>
          </cell>
        </row>
        <row r="265">
          <cell r="I265">
            <v>-3.6579061925294809E-3</v>
          </cell>
        </row>
        <row r="266">
          <cell r="I266">
            <v>-9.9999999947613105E-3</v>
          </cell>
        </row>
        <row r="267">
          <cell r="I267">
            <v>-22479.716993982671</v>
          </cell>
        </row>
        <row r="268">
          <cell r="I268">
            <v>-3758.4035162761793</v>
          </cell>
        </row>
        <row r="269">
          <cell r="I269">
            <v>-1.0000000000218279E-2</v>
          </cell>
        </row>
        <row r="270">
          <cell r="I270">
            <v>-2146547.2374079386</v>
          </cell>
        </row>
        <row r="271">
          <cell r="I271">
            <v>-3411595.7975162584</v>
          </cell>
        </row>
        <row r="272">
          <cell r="I272">
            <v>-959999.99978960771</v>
          </cell>
        </row>
        <row r="273">
          <cell r="I273">
            <v>-1.0728361114161089E-2</v>
          </cell>
        </row>
        <row r="274">
          <cell r="I274">
            <v>-73152.811250920728</v>
          </cell>
        </row>
        <row r="275">
          <cell r="I275">
            <v>-284636.73810212046</v>
          </cell>
        </row>
        <row r="276">
          <cell r="I276">
            <v>-9.9999999947613105E-3</v>
          </cell>
        </row>
        <row r="277">
          <cell r="I277">
            <v>-1.0000000002037268E-2</v>
          </cell>
        </row>
        <row r="278">
          <cell r="I278">
            <v>-3.7227670109132305E-3</v>
          </cell>
        </row>
        <row r="279">
          <cell r="I279">
            <v>-14718.637177312485</v>
          </cell>
        </row>
        <row r="280">
          <cell r="I280">
            <v>-1.4717250305693597E-3</v>
          </cell>
        </row>
        <row r="281">
          <cell r="I281">
            <v>-30000</v>
          </cell>
        </row>
        <row r="282">
          <cell r="I282">
            <v>-4.0296927909366786E-4</v>
          </cell>
        </row>
        <row r="283">
          <cell r="I283">
            <v>-1656171.7933124416</v>
          </cell>
        </row>
        <row r="284">
          <cell r="I284">
            <v>-168505.16710229736</v>
          </cell>
        </row>
        <row r="285">
          <cell r="I285">
            <v>-7.2759576141834259E-12</v>
          </cell>
        </row>
        <row r="286">
          <cell r="I286">
            <v>-117343.00745718682</v>
          </cell>
        </row>
        <row r="287">
          <cell r="I287">
            <v>-22535.06</v>
          </cell>
        </row>
        <row r="288">
          <cell r="I288">
            <v>-44663.967397492146</v>
          </cell>
        </row>
        <row r="289">
          <cell r="I289">
            <v>-39074.99</v>
          </cell>
        </row>
        <row r="290">
          <cell r="I290">
            <v>-1.6233802307397127E-3</v>
          </cell>
        </row>
        <row r="291">
          <cell r="I291">
            <v>-3.1415659177582711E-3</v>
          </cell>
        </row>
        <row r="292">
          <cell r="I292">
            <v>-900000.00256787427</v>
          </cell>
        </row>
        <row r="293">
          <cell r="I293">
            <v>-20511.254498015303</v>
          </cell>
        </row>
        <row r="294">
          <cell r="I294">
            <v>-1.8386123119853437E-3</v>
          </cell>
        </row>
        <row r="295">
          <cell r="I295">
            <v>-1554102.4660766814</v>
          </cell>
        </row>
        <row r="296">
          <cell r="I296">
            <v>-3177.8634515368176</v>
          </cell>
        </row>
        <row r="297">
          <cell r="I297">
            <v>-54879.781697584753</v>
          </cell>
        </row>
        <row r="298">
          <cell r="I298">
            <v>-14264.653986597201</v>
          </cell>
        </row>
        <row r="299">
          <cell r="I299">
            <v>-78231.105642130191</v>
          </cell>
        </row>
        <row r="300">
          <cell r="I300">
            <v>-4.9340000332449563E-3</v>
          </cell>
        </row>
        <row r="301">
          <cell r="I301">
            <v>-44817.620000000112</v>
          </cell>
        </row>
        <row r="302">
          <cell r="I302">
            <v>-4.7074656176846474E-3</v>
          </cell>
        </row>
        <row r="303">
          <cell r="I303">
            <v>-4.2900052576442249E-3</v>
          </cell>
        </row>
        <row r="304">
          <cell r="I304">
            <v>-13755.441440088605</v>
          </cell>
        </row>
        <row r="305">
          <cell r="I305">
            <v>-1993486.7926918622</v>
          </cell>
        </row>
        <row r="306">
          <cell r="I306">
            <v>-103709.36039422028</v>
          </cell>
        </row>
        <row r="307">
          <cell r="I307">
            <v>-3.4077607124345377E-3</v>
          </cell>
        </row>
        <row r="308">
          <cell r="I308">
            <v>-59773.333383301564</v>
          </cell>
        </row>
        <row r="309">
          <cell r="I309">
            <v>-3080.003498757178</v>
          </cell>
        </row>
        <row r="310">
          <cell r="I310">
            <v>-4.3674393091350794E-3</v>
          </cell>
        </row>
        <row r="311">
          <cell r="I311">
            <v>-4.2037169332616031E-3</v>
          </cell>
        </row>
        <row r="312">
          <cell r="I312">
            <v>-732097.44039743068</v>
          </cell>
        </row>
        <row r="313">
          <cell r="I313">
            <v>-53660.006374074539</v>
          </cell>
        </row>
        <row r="314">
          <cell r="I314">
            <v>-26831.7</v>
          </cell>
        </row>
        <row r="315">
          <cell r="I315">
            <v>-5.4894749500817852E-3</v>
          </cell>
        </row>
        <row r="316">
          <cell r="I316">
            <v>-2.6003642378782388E-3</v>
          </cell>
        </row>
        <row r="317">
          <cell r="I317">
            <v>-78583.859262480662</v>
          </cell>
        </row>
        <row r="318">
          <cell r="I318">
            <v>-32972.47</v>
          </cell>
        </row>
        <row r="319">
          <cell r="I319">
            <v>-4046.6058571905305</v>
          </cell>
        </row>
        <row r="320">
          <cell r="I320">
            <v>-2.5677221128717065E-4</v>
          </cell>
        </row>
        <row r="321">
          <cell r="I321">
            <v>-73613.350000000006</v>
          </cell>
        </row>
        <row r="322">
          <cell r="I322">
            <v>-8898.0715063977113</v>
          </cell>
        </row>
        <row r="323">
          <cell r="I323">
            <v>-55002.400000000001</v>
          </cell>
        </row>
        <row r="324">
          <cell r="I324">
            <v>-1.2874971303972416E-2</v>
          </cell>
        </row>
        <row r="325">
          <cell r="I325">
            <v>-8.5429097089217976E-4</v>
          </cell>
        </row>
        <row r="326">
          <cell r="I326">
            <v>-380695</v>
          </cell>
        </row>
        <row r="327">
          <cell r="I327">
            <v>-1200000</v>
          </cell>
        </row>
        <row r="328">
          <cell r="I328">
            <v>-58502.6</v>
          </cell>
        </row>
        <row r="329">
          <cell r="I329">
            <v>-1.2324373063165694E-2</v>
          </cell>
        </row>
        <row r="330">
          <cell r="I330">
            <v>-41113.300000000003</v>
          </cell>
        </row>
        <row r="331">
          <cell r="I331">
            <v>-7919.9998031119467</v>
          </cell>
        </row>
        <row r="332">
          <cell r="I332">
            <v>-6349.3007314731149</v>
          </cell>
        </row>
        <row r="333">
          <cell r="I333">
            <v>-3455.22</v>
          </cell>
        </row>
        <row r="334">
          <cell r="I334">
            <v>-4095.55</v>
          </cell>
        </row>
        <row r="335">
          <cell r="I335">
            <v>-39428.730413372257</v>
          </cell>
        </row>
        <row r="336">
          <cell r="I336">
            <v>-4100.0010128048834</v>
          </cell>
        </row>
        <row r="337">
          <cell r="I337">
            <v>-17520.811479545504</v>
          </cell>
        </row>
        <row r="338">
          <cell r="I338">
            <v>-3152240.5429525338</v>
          </cell>
        </row>
        <row r="339">
          <cell r="I339">
            <v>-821644.55</v>
          </cell>
        </row>
        <row r="340">
          <cell r="I340">
            <v>-4349.09</v>
          </cell>
        </row>
        <row r="341">
          <cell r="I341">
            <v>-2253.4008264433069</v>
          </cell>
        </row>
        <row r="342">
          <cell r="I342">
            <v>-5618.456118583541</v>
          </cell>
        </row>
        <row r="343">
          <cell r="I343">
            <v>-11791.13</v>
          </cell>
        </row>
        <row r="344">
          <cell r="I344">
            <v>-39310.089999999997</v>
          </cell>
        </row>
        <row r="345">
          <cell r="I345">
            <v>-24177.25</v>
          </cell>
        </row>
        <row r="346">
          <cell r="I346">
            <v>-5370</v>
          </cell>
        </row>
        <row r="347">
          <cell r="I347">
            <v>-290146.71999999997</v>
          </cell>
        </row>
        <row r="348">
          <cell r="I348">
            <v>-34863.56</v>
          </cell>
        </row>
        <row r="349">
          <cell r="I349">
            <v>-10236.11</v>
          </cell>
        </row>
        <row r="350">
          <cell r="I350">
            <v>-30824.84</v>
          </cell>
        </row>
        <row r="351">
          <cell r="I351">
            <v>-4009.6</v>
          </cell>
        </row>
        <row r="352">
          <cell r="I352">
            <v>-8442.6299999999992</v>
          </cell>
        </row>
        <row r="353">
          <cell r="I353">
            <v>-9819.26</v>
          </cell>
        </row>
        <row r="354">
          <cell r="I354">
            <v>-816383.1</v>
          </cell>
        </row>
        <row r="355">
          <cell r="I355">
            <v>-837801.38</v>
          </cell>
        </row>
        <row r="356">
          <cell r="I356">
            <v>-429656.7</v>
          </cell>
        </row>
        <row r="357">
          <cell r="I357">
            <v>-6543.66</v>
          </cell>
        </row>
        <row r="358">
          <cell r="I358">
            <v>-18458.330000000002</v>
          </cell>
        </row>
        <row r="359">
          <cell r="I359">
            <v>-19572.650000000001</v>
          </cell>
        </row>
        <row r="360">
          <cell r="I360">
            <v>-12361.59</v>
          </cell>
        </row>
        <row r="361">
          <cell r="I361">
            <v>-4355.4699999999939</v>
          </cell>
        </row>
        <row r="362">
          <cell r="I362">
            <v>-777778</v>
          </cell>
        </row>
        <row r="363">
          <cell r="I363">
            <v>-1342.39</v>
          </cell>
        </row>
        <row r="364">
          <cell r="I364">
            <v>-24855.23</v>
          </cell>
        </row>
        <row r="365">
          <cell r="I365">
            <v>-13321.8</v>
          </cell>
        </row>
        <row r="366">
          <cell r="I366">
            <v>-98038.27</v>
          </cell>
        </row>
        <row r="367">
          <cell r="I367">
            <v>-6886.6</v>
          </cell>
        </row>
        <row r="368">
          <cell r="I368">
            <v>-56248.03</v>
          </cell>
        </row>
        <row r="369">
          <cell r="I369">
            <v>-9000</v>
          </cell>
        </row>
        <row r="370">
          <cell r="I370">
            <v>-49186.83</v>
          </cell>
        </row>
        <row r="371">
          <cell r="I371">
            <v>-300000</v>
          </cell>
        </row>
        <row r="372">
          <cell r="I372">
            <v>-197562.35</v>
          </cell>
        </row>
        <row r="373">
          <cell r="I373">
            <v>-200000</v>
          </cell>
        </row>
        <row r="374">
          <cell r="I374">
            <v>-352.34</v>
          </cell>
        </row>
        <row r="375">
          <cell r="I375">
            <v>-691186.44</v>
          </cell>
        </row>
        <row r="376">
          <cell r="I376">
            <v>-12028.8</v>
          </cell>
        </row>
        <row r="377">
          <cell r="I377">
            <v>-28067.200000000001</v>
          </cell>
        </row>
        <row r="378">
          <cell r="I378">
            <v>-59211.16</v>
          </cell>
        </row>
        <row r="379">
          <cell r="I379">
            <v>-29500</v>
          </cell>
        </row>
        <row r="380">
          <cell r="I380">
            <v>-147961.87</v>
          </cell>
        </row>
        <row r="381">
          <cell r="I381">
            <v>-89459.199999999997</v>
          </cell>
        </row>
        <row r="382">
          <cell r="I382">
            <v>-95202.240000000005</v>
          </cell>
        </row>
        <row r="383">
          <cell r="I383">
            <v>-56135.02</v>
          </cell>
        </row>
        <row r="384">
          <cell r="I384">
            <v>-14535.52</v>
          </cell>
        </row>
        <row r="385">
          <cell r="I385">
            <v>0</v>
          </cell>
        </row>
        <row r="386">
          <cell r="I386">
            <v>-11234.75</v>
          </cell>
        </row>
        <row r="387">
          <cell r="I387">
            <v>-49846.54</v>
          </cell>
        </row>
        <row r="388">
          <cell r="I388">
            <v>-233557.09</v>
          </cell>
        </row>
        <row r="389">
          <cell r="I389">
            <v>-8767.42</v>
          </cell>
        </row>
        <row r="390">
          <cell r="I390">
            <v>-19357.68</v>
          </cell>
        </row>
        <row r="391">
          <cell r="I391">
            <v>-805.5</v>
          </cell>
        </row>
        <row r="392">
          <cell r="I392">
            <v>-3209.62</v>
          </cell>
        </row>
        <row r="393">
          <cell r="I393">
            <v>-9935955.25</v>
          </cell>
        </row>
        <row r="394">
          <cell r="I394">
            <v>-31902.36</v>
          </cell>
        </row>
        <row r="395">
          <cell r="I395">
            <v>-1525.2</v>
          </cell>
        </row>
        <row r="396">
          <cell r="I396">
            <v>-4557.49</v>
          </cell>
        </row>
        <row r="397">
          <cell r="I397">
            <v>-9346.43</v>
          </cell>
        </row>
        <row r="398">
          <cell r="I398">
            <v>-5501.44</v>
          </cell>
        </row>
        <row r="399">
          <cell r="I399">
            <v>-1842.1</v>
          </cell>
        </row>
        <row r="400">
          <cell r="I400">
            <v>-4893.0200000000004</v>
          </cell>
        </row>
        <row r="401">
          <cell r="I401">
            <v>-26636.62</v>
          </cell>
        </row>
        <row r="402">
          <cell r="I402">
            <v>-21670.74</v>
          </cell>
        </row>
        <row r="403">
          <cell r="I403">
            <v>-780706.11</v>
          </cell>
        </row>
        <row r="404">
          <cell r="I404">
            <v>-2780.52</v>
          </cell>
        </row>
        <row r="405">
          <cell r="I405">
            <v>-19407.09</v>
          </cell>
        </row>
        <row r="406">
          <cell r="I406">
            <v>-1338.92</v>
          </cell>
        </row>
        <row r="407">
          <cell r="I407">
            <v>0</v>
          </cell>
        </row>
        <row r="408">
          <cell r="I408">
            <v>-5274.4</v>
          </cell>
        </row>
        <row r="409">
          <cell r="I409">
            <v>-10967.72</v>
          </cell>
        </row>
        <row r="410">
          <cell r="I410">
            <v>-9604.9699999999993</v>
          </cell>
        </row>
        <row r="411">
          <cell r="I411">
            <v>-5180.42</v>
          </cell>
        </row>
        <row r="412">
          <cell r="I412">
            <v>-1283.24</v>
          </cell>
        </row>
        <row r="413">
          <cell r="I413">
            <v>-7804.82</v>
          </cell>
        </row>
        <row r="414">
          <cell r="I414">
            <v>-146442.84</v>
          </cell>
        </row>
        <row r="415">
          <cell r="I415">
            <v>-6718.42</v>
          </cell>
        </row>
        <row r="416">
          <cell r="I416">
            <v>-765.23</v>
          </cell>
        </row>
        <row r="417">
          <cell r="I417">
            <v>-8779.07</v>
          </cell>
        </row>
        <row r="418">
          <cell r="I418">
            <v>-1264.5899999999999</v>
          </cell>
        </row>
        <row r="419">
          <cell r="I419">
            <v>-102.08</v>
          </cell>
        </row>
        <row r="420">
          <cell r="I420">
            <v>-100000</v>
          </cell>
        </row>
        <row r="421">
          <cell r="I421">
            <v>-9490.25</v>
          </cell>
        </row>
        <row r="422">
          <cell r="I422">
            <v>-4149.2700000000004</v>
          </cell>
        </row>
        <row r="423">
          <cell r="I423">
            <v>-16267.57</v>
          </cell>
        </row>
        <row r="424">
          <cell r="I424">
            <v>-247338.73</v>
          </cell>
        </row>
        <row r="425">
          <cell r="I425">
            <v>-1981.88</v>
          </cell>
        </row>
        <row r="426">
          <cell r="I426">
            <v>-658.29</v>
          </cell>
        </row>
        <row r="427">
          <cell r="I427">
            <v>-18816.900000000001</v>
          </cell>
        </row>
        <row r="428">
          <cell r="I428">
            <v>-1885254.94</v>
          </cell>
        </row>
        <row r="429">
          <cell r="I429">
            <v>-2558.75</v>
          </cell>
        </row>
        <row r="430">
          <cell r="I430">
            <v>-1390642.23</v>
          </cell>
        </row>
        <row r="431">
          <cell r="I431">
            <v>-730.56</v>
          </cell>
        </row>
        <row r="432">
          <cell r="I432">
            <v>-9666</v>
          </cell>
        </row>
        <row r="433">
          <cell r="I433">
            <v>-34640</v>
          </cell>
        </row>
        <row r="434">
          <cell r="I434">
            <v>-1036.27</v>
          </cell>
        </row>
        <row r="435">
          <cell r="I435">
            <v>-1440.3</v>
          </cell>
        </row>
        <row r="436">
          <cell r="I436">
            <v>-18650.43</v>
          </cell>
        </row>
        <row r="437">
          <cell r="I437">
            <v>-1235751.499982656</v>
          </cell>
        </row>
        <row r="438">
          <cell r="I438">
            <v>-59620967.996326208</v>
          </cell>
        </row>
        <row r="439">
          <cell r="I439">
            <v>-434681.56278667034</v>
          </cell>
        </row>
        <row r="440">
          <cell r="I440">
            <v>0.01</v>
          </cell>
        </row>
        <row r="441">
          <cell r="I441">
            <v>0.01</v>
          </cell>
        </row>
        <row r="442">
          <cell r="I442">
            <v>0.01</v>
          </cell>
        </row>
        <row r="443">
          <cell r="I443">
            <v>4.6585753880208358E-3</v>
          </cell>
        </row>
        <row r="444">
          <cell r="I444">
            <v>0.36</v>
          </cell>
        </row>
        <row r="445">
          <cell r="I445">
            <v>1.4551915228366852E-11</v>
          </cell>
        </row>
        <row r="446">
          <cell r="I446">
            <v>5.0000000119325705E-3</v>
          </cell>
        </row>
        <row r="447">
          <cell r="I447">
            <v>0.01</v>
          </cell>
        </row>
        <row r="448">
          <cell r="I448">
            <v>1.1433976469561458E-3</v>
          </cell>
        </row>
        <row r="449">
          <cell r="I449">
            <v>1.0000000009313226E-2</v>
          </cell>
        </row>
        <row r="450">
          <cell r="I450">
            <v>0.01</v>
          </cell>
        </row>
        <row r="451">
          <cell r="I451">
            <v>0.01</v>
          </cell>
        </row>
        <row r="452">
          <cell r="I452">
            <v>0.01</v>
          </cell>
        </row>
        <row r="453">
          <cell r="I453">
            <v>49411.24361765309</v>
          </cell>
        </row>
        <row r="454">
          <cell r="I454">
            <v>0.01</v>
          </cell>
        </row>
        <row r="455">
          <cell r="I455">
            <v>0.01</v>
          </cell>
        </row>
        <row r="456">
          <cell r="I456">
            <v>0.01</v>
          </cell>
        </row>
        <row r="457">
          <cell r="I457">
            <v>3.7916402744258448E-2</v>
          </cell>
        </row>
        <row r="458">
          <cell r="I458">
            <v>1.0000000002037268E-2</v>
          </cell>
        </row>
        <row r="459">
          <cell r="I459">
            <v>7.2092249244519735E-3</v>
          </cell>
        </row>
        <row r="460">
          <cell r="I460">
            <v>0.01</v>
          </cell>
        </row>
        <row r="461">
          <cell r="I461">
            <v>2.3283064365386963E-10</v>
          </cell>
        </row>
        <row r="462">
          <cell r="I462">
            <v>2.5216192007064819E-3</v>
          </cell>
        </row>
        <row r="463">
          <cell r="I463">
            <v>972163.41241434216</v>
          </cell>
        </row>
        <row r="464">
          <cell r="I464">
            <v>4.5469797914847732E-3</v>
          </cell>
        </row>
        <row r="465">
          <cell r="I465">
            <v>1.0000000002037268E-2</v>
          </cell>
        </row>
        <row r="466">
          <cell r="I466">
            <v>1.862645149230957E-9</v>
          </cell>
        </row>
        <row r="467">
          <cell r="I467">
            <v>3.0044373124837875E-3</v>
          </cell>
        </row>
        <row r="468">
          <cell r="I468">
            <v>603.93522578416741</v>
          </cell>
        </row>
        <row r="469">
          <cell r="I469">
            <v>0.01</v>
          </cell>
        </row>
        <row r="470">
          <cell r="I470">
            <v>9.9999998835846784E-3</v>
          </cell>
        </row>
        <row r="471">
          <cell r="I471">
            <v>6.5483618527650833E-11</v>
          </cell>
        </row>
        <row r="472">
          <cell r="I472">
            <v>2.4556356947869062E-11</v>
          </cell>
        </row>
        <row r="473">
          <cell r="I473">
            <v>1.0000000009313226E-2</v>
          </cell>
        </row>
        <row r="474">
          <cell r="I474">
            <v>4.3707703152904287E-3</v>
          </cell>
        </row>
        <row r="475">
          <cell r="I475">
            <v>2024655.0122354142</v>
          </cell>
        </row>
        <row r="476">
          <cell r="I476">
            <v>2.8857070021786058E-3</v>
          </cell>
        </row>
        <row r="477">
          <cell r="I477">
            <v>1.0000000009313226E-2</v>
          </cell>
        </row>
        <row r="478">
          <cell r="I478">
            <v>9.9999998835846784E-3</v>
          </cell>
        </row>
        <row r="479">
          <cell r="I479">
            <v>0.01</v>
          </cell>
        </row>
        <row r="480">
          <cell r="I480">
            <v>0.01</v>
          </cell>
        </row>
        <row r="481">
          <cell r="I481">
            <v>9.9999999890860638E-3</v>
          </cell>
        </row>
        <row r="482">
          <cell r="I482">
            <v>1.0000000009313226E-2</v>
          </cell>
        </row>
        <row r="483">
          <cell r="I483">
            <v>3.4633298637345433E-3</v>
          </cell>
        </row>
        <row r="484">
          <cell r="I484">
            <v>0.01</v>
          </cell>
        </row>
        <row r="485">
          <cell r="I485">
            <v>1.9999999869032763E-2</v>
          </cell>
        </row>
        <row r="486">
          <cell r="I486">
            <v>9.9999999563442545E-3</v>
          </cell>
        </row>
        <row r="487">
          <cell r="I487">
            <v>1.5678917989134789E-3</v>
          </cell>
        </row>
        <row r="488">
          <cell r="I488">
            <v>0.43000000342726707</v>
          </cell>
        </row>
        <row r="489">
          <cell r="I489">
            <v>6.5563488751649857E-3</v>
          </cell>
        </row>
        <row r="490">
          <cell r="I490">
            <v>0.01</v>
          </cell>
        </row>
        <row r="491">
          <cell r="I491">
            <v>7.2759576141834259E-12</v>
          </cell>
        </row>
        <row r="492">
          <cell r="I492">
            <v>0.01</v>
          </cell>
        </row>
        <row r="493">
          <cell r="I493">
            <v>0.01</v>
          </cell>
        </row>
        <row r="494">
          <cell r="I494">
            <v>0.02</v>
          </cell>
        </row>
        <row r="495">
          <cell r="I495">
            <v>0.01</v>
          </cell>
        </row>
        <row r="496">
          <cell r="I496">
            <v>0.01</v>
          </cell>
        </row>
        <row r="497">
          <cell r="I497">
            <v>1.0000000000218279E-2</v>
          </cell>
        </row>
        <row r="498">
          <cell r="I498">
            <v>6.006305679329671E-2</v>
          </cell>
        </row>
        <row r="499">
          <cell r="I499">
            <v>2.2453028941527009E-3</v>
          </cell>
        </row>
        <row r="500">
          <cell r="I500">
            <v>1.0000000009313226E-2</v>
          </cell>
        </row>
        <row r="501">
          <cell r="I501">
            <v>1735.4834964248512</v>
          </cell>
        </row>
        <row r="502">
          <cell r="I502">
            <v>0.01</v>
          </cell>
        </row>
        <row r="503">
          <cell r="I503">
            <v>0.01</v>
          </cell>
        </row>
        <row r="504">
          <cell r="I504">
            <v>0.02</v>
          </cell>
        </row>
        <row r="505">
          <cell r="I505">
            <v>0.02</v>
          </cell>
        </row>
        <row r="506">
          <cell r="I506">
            <v>9.9999975645914674E-3</v>
          </cell>
        </row>
        <row r="507">
          <cell r="I507">
            <v>8.7311491370201111E-11</v>
          </cell>
        </row>
        <row r="508">
          <cell r="I508">
            <v>970000.01</v>
          </cell>
        </row>
        <row r="509">
          <cell r="I509">
            <v>5.4569682106375694E-12</v>
          </cell>
        </row>
        <row r="510">
          <cell r="I510">
            <v>0.01</v>
          </cell>
        </row>
        <row r="511">
          <cell r="I511">
            <v>4.3006694177165627E-3</v>
          </cell>
        </row>
        <row r="512">
          <cell r="I512">
            <v>1.0000000009313226E-2</v>
          </cell>
        </row>
        <row r="513">
          <cell r="I513">
            <v>1.1641532182693481E-10</v>
          </cell>
        </row>
        <row r="514">
          <cell r="I514">
            <v>3444503.3546009394</v>
          </cell>
        </row>
        <row r="515">
          <cell r="I515">
            <v>43497.01</v>
          </cell>
        </row>
        <row r="516">
          <cell r="I516">
            <v>1.0000000009313226E-2</v>
          </cell>
        </row>
        <row r="517">
          <cell r="I517">
            <v>0.02</v>
          </cell>
        </row>
        <row r="518">
          <cell r="I518">
            <v>1.0000000242143869E-2</v>
          </cell>
        </row>
        <row r="519">
          <cell r="I519">
            <v>5.2345344447530806E-3</v>
          </cell>
        </row>
        <row r="520">
          <cell r="I520">
            <v>0.01</v>
          </cell>
        </row>
        <row r="521">
          <cell r="I521">
            <v>0.01</v>
          </cell>
        </row>
        <row r="522">
          <cell r="I522">
            <v>12694.26</v>
          </cell>
        </row>
        <row r="523">
          <cell r="I523">
            <v>0.01</v>
          </cell>
        </row>
        <row r="524">
          <cell r="I524">
            <v>0.01</v>
          </cell>
        </row>
        <row r="525">
          <cell r="I525">
            <v>2.5465851649641991E-11</v>
          </cell>
        </row>
        <row r="526">
          <cell r="I526">
            <v>0.01</v>
          </cell>
        </row>
        <row r="527">
          <cell r="I527">
            <v>4.4986278517171741E-3</v>
          </cell>
        </row>
        <row r="528">
          <cell r="I528">
            <v>221726.64718965394</v>
          </cell>
        </row>
        <row r="529">
          <cell r="I529">
            <v>0.01</v>
          </cell>
        </row>
        <row r="530">
          <cell r="I530">
            <v>0.01</v>
          </cell>
        </row>
        <row r="531">
          <cell r="I531">
            <v>0.01</v>
          </cell>
        </row>
        <row r="532">
          <cell r="I532">
            <v>1.0000000021136657E-2</v>
          </cell>
        </row>
        <row r="533">
          <cell r="I533">
            <v>0.01</v>
          </cell>
        </row>
        <row r="534">
          <cell r="I534">
            <v>3065311.5184347969</v>
          </cell>
        </row>
        <row r="535">
          <cell r="I535">
            <v>1.546140993013978E-11</v>
          </cell>
        </row>
        <row r="536">
          <cell r="I536">
            <v>1.0004441719502211E-11</v>
          </cell>
        </row>
        <row r="537">
          <cell r="I537">
            <v>1.4551915228366852E-11</v>
          </cell>
        </row>
        <row r="538">
          <cell r="I538">
            <v>0.01</v>
          </cell>
        </row>
        <row r="539">
          <cell r="I539">
            <v>2.9125309774826746E-3</v>
          </cell>
        </row>
        <row r="540">
          <cell r="I540">
            <v>0.01</v>
          </cell>
        </row>
        <row r="541">
          <cell r="I541">
            <v>7.2759576141834259E-12</v>
          </cell>
        </row>
        <row r="542">
          <cell r="I542">
            <v>9.7738264594227076E-3</v>
          </cell>
        </row>
        <row r="543">
          <cell r="I543">
            <v>7.2759576141834259E-11</v>
          </cell>
        </row>
        <row r="544">
          <cell r="I544">
            <v>0.01</v>
          </cell>
        </row>
        <row r="545">
          <cell r="I545">
            <v>0.01</v>
          </cell>
        </row>
        <row r="546">
          <cell r="I546">
            <v>1.0000000009313226E-2</v>
          </cell>
        </row>
        <row r="547">
          <cell r="I547">
            <v>0.02</v>
          </cell>
        </row>
        <row r="548">
          <cell r="I548">
            <v>0.01</v>
          </cell>
        </row>
        <row r="549">
          <cell r="I549">
            <v>0.01</v>
          </cell>
        </row>
        <row r="550">
          <cell r="I550">
            <v>102452.63669843948</v>
          </cell>
        </row>
        <row r="551">
          <cell r="I551">
            <v>1.4551915228366852E-11</v>
          </cell>
        </row>
        <row r="552">
          <cell r="I552">
            <v>0.01</v>
          </cell>
        </row>
        <row r="553">
          <cell r="I553">
            <v>1.3333332957699895E-2</v>
          </cell>
        </row>
        <row r="554">
          <cell r="I554">
            <v>9.9999999983992893E-3</v>
          </cell>
        </row>
        <row r="555">
          <cell r="I555">
            <v>0.01</v>
          </cell>
        </row>
        <row r="556">
          <cell r="I556">
            <v>0.01</v>
          </cell>
        </row>
        <row r="557">
          <cell r="I557">
            <v>5.4569682106375694E-11</v>
          </cell>
        </row>
        <row r="558">
          <cell r="I558">
            <v>1968599.0808617698</v>
          </cell>
        </row>
        <row r="559">
          <cell r="I559">
            <v>3.637978807091713E-12</v>
          </cell>
        </row>
        <row r="560">
          <cell r="I560">
            <v>1.0913936421275139E-10</v>
          </cell>
        </row>
        <row r="561">
          <cell r="I561">
            <v>0.01</v>
          </cell>
        </row>
        <row r="562">
          <cell r="I562">
            <v>7.2759576141834259E-12</v>
          </cell>
        </row>
        <row r="563">
          <cell r="I563">
            <v>9.3132257461547852E-10</v>
          </cell>
        </row>
        <row r="564">
          <cell r="I564">
            <v>0.01</v>
          </cell>
        </row>
        <row r="565">
          <cell r="I565">
            <v>0.01</v>
          </cell>
        </row>
        <row r="566">
          <cell r="I566">
            <v>0.01</v>
          </cell>
        </row>
        <row r="567">
          <cell r="I567">
            <v>9.9999999511055648E-3</v>
          </cell>
        </row>
        <row r="568">
          <cell r="I568">
            <v>0.01</v>
          </cell>
        </row>
        <row r="569">
          <cell r="I569">
            <v>0.31000000005587935</v>
          </cell>
        </row>
        <row r="570">
          <cell r="I570">
            <v>78055.206563748201</v>
          </cell>
        </row>
        <row r="571">
          <cell r="I571">
            <v>1.4551915228366852E-10</v>
          </cell>
        </row>
        <row r="572">
          <cell r="I572">
            <v>3.3342719225402107E-3</v>
          </cell>
        </row>
        <row r="573">
          <cell r="I573">
            <v>224000</v>
          </cell>
        </row>
        <row r="574">
          <cell r="I574">
            <v>0.01</v>
          </cell>
        </row>
        <row r="575">
          <cell r="I575">
            <v>3.8007177645340562E-3</v>
          </cell>
        </row>
        <row r="576">
          <cell r="I576">
            <v>0.01</v>
          </cell>
        </row>
        <row r="577">
          <cell r="I577">
            <v>7.2759576141834259E-12</v>
          </cell>
        </row>
        <row r="578">
          <cell r="I578">
            <v>425000</v>
          </cell>
        </row>
        <row r="579">
          <cell r="I579">
            <v>0.01</v>
          </cell>
        </row>
        <row r="580">
          <cell r="I580">
            <v>55407.132961727679</v>
          </cell>
        </row>
        <row r="581">
          <cell r="I581">
            <v>4.3146447278559208E-3</v>
          </cell>
        </row>
        <row r="582">
          <cell r="I582">
            <v>2.7284841053187847E-11</v>
          </cell>
        </row>
        <row r="583">
          <cell r="I583">
            <v>3.637978807091713E-12</v>
          </cell>
        </row>
        <row r="584">
          <cell r="I584">
            <v>9.9999999695319277E-3</v>
          </cell>
        </row>
        <row r="585">
          <cell r="I585">
            <v>3877.8656776087864</v>
          </cell>
        </row>
        <row r="586">
          <cell r="I586">
            <v>1.0000000009313226E-2</v>
          </cell>
        </row>
        <row r="587">
          <cell r="I587">
            <v>9.9999999947613105E-3</v>
          </cell>
        </row>
        <row r="588">
          <cell r="I588">
            <v>8.7955615599639714E-3</v>
          </cell>
        </row>
        <row r="589">
          <cell r="I589">
            <v>0.01</v>
          </cell>
        </row>
        <row r="590">
          <cell r="I590">
            <v>0.01</v>
          </cell>
        </row>
        <row r="591">
          <cell r="I591">
            <v>13282.743791282934</v>
          </cell>
        </row>
        <row r="592">
          <cell r="I592">
            <v>9.9999999893043423E-3</v>
          </cell>
        </row>
        <row r="593">
          <cell r="I593">
            <v>138755.65579171199</v>
          </cell>
        </row>
        <row r="594">
          <cell r="I594">
            <v>1.4551915228366852E-11</v>
          </cell>
        </row>
        <row r="595">
          <cell r="I595">
            <v>0.01</v>
          </cell>
        </row>
        <row r="596">
          <cell r="I596">
            <v>1.4551915228366852E-11</v>
          </cell>
        </row>
        <row r="597">
          <cell r="I597">
            <v>9.9999999947613105E-3</v>
          </cell>
        </row>
        <row r="598">
          <cell r="I598">
            <v>2.2512138484671596E-3</v>
          </cell>
        </row>
        <row r="599">
          <cell r="I599">
            <v>9.9999999947613105E-3</v>
          </cell>
        </row>
        <row r="600">
          <cell r="I600">
            <v>9.0949470177292824E-13</v>
          </cell>
        </row>
        <row r="601">
          <cell r="I601">
            <v>1.5440152164956089E-3</v>
          </cell>
        </row>
        <row r="602">
          <cell r="I602">
            <v>9.9999999947613105E-3</v>
          </cell>
        </row>
        <row r="603">
          <cell r="I603">
            <v>273163.68</v>
          </cell>
        </row>
        <row r="604">
          <cell r="I604">
            <v>7.2759576141834259E-12</v>
          </cell>
        </row>
        <row r="605">
          <cell r="I605">
            <v>1.0000000002037268E-2</v>
          </cell>
        </row>
        <row r="606">
          <cell r="I606">
            <v>1.3763063005171716E-2</v>
          </cell>
        </row>
        <row r="607">
          <cell r="I607">
            <v>9.9999997764825821E-3</v>
          </cell>
        </row>
        <row r="608">
          <cell r="I608">
            <v>9185.8367596519529</v>
          </cell>
        </row>
        <row r="609">
          <cell r="I609">
            <v>26544.006486504135</v>
          </cell>
        </row>
        <row r="610">
          <cell r="I610">
            <v>1.0000000002037268E-2</v>
          </cell>
        </row>
        <row r="611">
          <cell r="I611">
            <v>1.0000000002037268E-2</v>
          </cell>
        </row>
        <row r="612">
          <cell r="I612">
            <v>2.4726210976950824E-3</v>
          </cell>
        </row>
        <row r="613">
          <cell r="I613">
            <v>9.9999999802093953E-3</v>
          </cell>
        </row>
        <row r="614">
          <cell r="I614">
            <v>1.0000000009313226E-2</v>
          </cell>
        </row>
        <row r="615">
          <cell r="I615">
            <v>7.2759576141834259E-12</v>
          </cell>
        </row>
        <row r="616">
          <cell r="I616">
            <v>500000</v>
          </cell>
        </row>
        <row r="617">
          <cell r="I617">
            <v>1.7149513587355614E-4</v>
          </cell>
        </row>
        <row r="618">
          <cell r="I618">
            <v>2.4207116919569671E-2</v>
          </cell>
        </row>
        <row r="619">
          <cell r="I619">
            <v>36768.679853921785</v>
          </cell>
        </row>
        <row r="620">
          <cell r="I620">
            <v>1.0000000002037268E-2</v>
          </cell>
        </row>
        <row r="621">
          <cell r="I621">
            <v>1.0000000009313226E-2</v>
          </cell>
        </row>
        <row r="622">
          <cell r="I622">
            <v>4.3136806925758719E-4</v>
          </cell>
        </row>
        <row r="623">
          <cell r="I623">
            <v>1.0000000009313226E-2</v>
          </cell>
        </row>
        <row r="624">
          <cell r="I624">
            <v>5425000</v>
          </cell>
        </row>
        <row r="625">
          <cell r="I625">
            <v>54709.367688865226</v>
          </cell>
        </row>
        <row r="626">
          <cell r="I626">
            <v>21815.715695108782</v>
          </cell>
        </row>
        <row r="627">
          <cell r="I627">
            <v>5.6284652382601053E-3</v>
          </cell>
        </row>
        <row r="628">
          <cell r="I628">
            <v>2.0000000000436557E-2</v>
          </cell>
        </row>
        <row r="629">
          <cell r="I629">
            <v>9.9999999947613105E-3</v>
          </cell>
        </row>
        <row r="630">
          <cell r="I630">
            <v>2904677.9909873633</v>
          </cell>
        </row>
        <row r="631">
          <cell r="I631">
            <v>1.0000000009313226E-2</v>
          </cell>
        </row>
        <row r="632">
          <cell r="I632">
            <v>5437.2405953802881</v>
          </cell>
        </row>
        <row r="633">
          <cell r="I633">
            <v>7.6702286023646593E-3</v>
          </cell>
        </row>
        <row r="634">
          <cell r="I634">
            <v>1.0000000002037268E-2</v>
          </cell>
        </row>
        <row r="635">
          <cell r="I635">
            <v>2254358.2235999815</v>
          </cell>
        </row>
        <row r="636">
          <cell r="I636">
            <v>461477.04753668467</v>
          </cell>
        </row>
        <row r="637">
          <cell r="I637">
            <v>170484.17753981426</v>
          </cell>
        </row>
        <row r="638">
          <cell r="I638">
            <v>1.0000000002037268E-2</v>
          </cell>
        </row>
        <row r="639">
          <cell r="I639">
            <v>174845.1861238312</v>
          </cell>
        </row>
        <row r="640">
          <cell r="I640">
            <v>2.7184360078535974E-3</v>
          </cell>
        </row>
        <row r="641">
          <cell r="I641">
            <v>9.6643667784519494E-3</v>
          </cell>
        </row>
        <row r="642">
          <cell r="I642">
            <v>19630.650135587086</v>
          </cell>
        </row>
        <row r="643">
          <cell r="I643">
            <v>3.637978807091713E-12</v>
          </cell>
        </row>
        <row r="644">
          <cell r="I644">
            <v>1.0000000009313226E-2</v>
          </cell>
        </row>
        <row r="645">
          <cell r="I645">
            <v>7.3302823584526777E-3</v>
          </cell>
        </row>
        <row r="646">
          <cell r="I646">
            <v>1.0000000009313226E-2</v>
          </cell>
        </row>
        <row r="647">
          <cell r="I647">
            <v>1.4551915228366852E-11</v>
          </cell>
        </row>
        <row r="648">
          <cell r="I648">
            <v>27186.878006475046</v>
          </cell>
        </row>
        <row r="649">
          <cell r="I649">
            <v>16275.000746902835</v>
          </cell>
        </row>
        <row r="650">
          <cell r="I650">
            <v>44527.75</v>
          </cell>
        </row>
        <row r="651">
          <cell r="I651">
            <v>4.8444806598126888E-3</v>
          </cell>
        </row>
        <row r="652">
          <cell r="I652">
            <v>3692.6769805514195</v>
          </cell>
        </row>
        <row r="653">
          <cell r="I653">
            <v>420487.04619201366</v>
          </cell>
        </row>
        <row r="654">
          <cell r="I654">
            <v>2.4335265625268221E-3</v>
          </cell>
        </row>
        <row r="655">
          <cell r="I655">
            <v>5.1952739886473864E-4</v>
          </cell>
        </row>
        <row r="656">
          <cell r="I656">
            <v>2577885.1458808305</v>
          </cell>
        </row>
        <row r="657">
          <cell r="I657">
            <v>19990.280940470198</v>
          </cell>
        </row>
        <row r="658">
          <cell r="I658">
            <v>1.6292874788632616E-3</v>
          </cell>
        </row>
        <row r="659">
          <cell r="I659">
            <v>30246.460480283677</v>
          </cell>
        </row>
        <row r="660">
          <cell r="I660">
            <v>11033.91272433073</v>
          </cell>
        </row>
        <row r="661">
          <cell r="I661">
            <v>21087.768817549862</v>
          </cell>
        </row>
        <row r="662">
          <cell r="I662">
            <v>20454.779725139844</v>
          </cell>
        </row>
        <row r="663">
          <cell r="I663">
            <v>1.3510919350665063E-2</v>
          </cell>
        </row>
        <row r="664">
          <cell r="I664">
            <v>3.582516364986077E-3</v>
          </cell>
        </row>
        <row r="665">
          <cell r="I665">
            <v>2.6083385455422103E-3</v>
          </cell>
        </row>
        <row r="666">
          <cell r="I666">
            <v>2446.1541013932438</v>
          </cell>
        </row>
        <row r="667">
          <cell r="I667">
            <v>7.5388271070551127E-3</v>
          </cell>
        </row>
        <row r="668">
          <cell r="I668">
            <v>390309.48171116703</v>
          </cell>
        </row>
        <row r="669">
          <cell r="I669">
            <v>41634.992745170486</v>
          </cell>
        </row>
        <row r="670">
          <cell r="I670">
            <v>1.0000000009313226E-2</v>
          </cell>
        </row>
        <row r="671">
          <cell r="I671">
            <v>8.8232960406458005E-3</v>
          </cell>
        </row>
        <row r="672">
          <cell r="I672">
            <v>36918.480000000003</v>
          </cell>
        </row>
        <row r="673">
          <cell r="I673">
            <v>4.2414749041199684E-3</v>
          </cell>
        </row>
        <row r="674">
          <cell r="I674">
            <v>240000</v>
          </cell>
        </row>
        <row r="675">
          <cell r="I675">
            <v>2.5686705484986305E-3</v>
          </cell>
        </row>
        <row r="676">
          <cell r="I676">
            <v>210221.95233528689</v>
          </cell>
        </row>
        <row r="677">
          <cell r="I677">
            <v>27813.779360815883</v>
          </cell>
        </row>
        <row r="678">
          <cell r="I678">
            <v>70615.862437024713</v>
          </cell>
        </row>
        <row r="679">
          <cell r="I679">
            <v>1.0000000000218279E-2</v>
          </cell>
        </row>
        <row r="680">
          <cell r="I680">
            <v>776332.6</v>
          </cell>
        </row>
        <row r="681">
          <cell r="I681">
            <v>178200</v>
          </cell>
        </row>
        <row r="682">
          <cell r="I682">
            <v>95076.689035765856</v>
          </cell>
        </row>
        <row r="683">
          <cell r="I683">
            <v>14042.82</v>
          </cell>
        </row>
        <row r="684">
          <cell r="I684">
            <v>1.0000000009313226E-2</v>
          </cell>
        </row>
        <row r="685">
          <cell r="I685">
            <v>7.7531890419777483E-3</v>
          </cell>
        </row>
        <row r="686">
          <cell r="I686">
            <v>312960</v>
          </cell>
        </row>
        <row r="687">
          <cell r="I687">
            <v>33642.97</v>
          </cell>
        </row>
        <row r="688">
          <cell r="I688">
            <v>1.4603241870645434E-3</v>
          </cell>
        </row>
        <row r="689">
          <cell r="I689">
            <v>1.0000000002037268E-2</v>
          </cell>
        </row>
        <row r="690">
          <cell r="I690">
            <v>1.0000000002037268E-2</v>
          </cell>
        </row>
        <row r="691">
          <cell r="I691">
            <v>3.1573092564940453E-3</v>
          </cell>
        </row>
        <row r="692">
          <cell r="I692">
            <v>32632.955126847723</v>
          </cell>
        </row>
        <row r="693">
          <cell r="I693">
            <v>1.7917490222316701E-3</v>
          </cell>
        </row>
        <row r="694">
          <cell r="I694">
            <v>9048.2635949861724</v>
          </cell>
        </row>
        <row r="695">
          <cell r="I695">
            <v>17653.520953601954</v>
          </cell>
        </row>
        <row r="696">
          <cell r="I696">
            <v>1.0421883947856259E-2</v>
          </cell>
        </row>
        <row r="697">
          <cell r="I697">
            <v>262543.48460680438</v>
          </cell>
        </row>
        <row r="698">
          <cell r="I698">
            <v>117857.85062249337</v>
          </cell>
        </row>
        <row r="699">
          <cell r="I699">
            <v>2.8313303482718766E-3</v>
          </cell>
        </row>
        <row r="700">
          <cell r="I700">
            <v>1.0000000002037268E-2</v>
          </cell>
        </row>
        <row r="701">
          <cell r="I701">
            <v>1.3291195151396096E-2</v>
          </cell>
        </row>
        <row r="702">
          <cell r="I702">
            <v>9.9999999947613105E-3</v>
          </cell>
        </row>
        <row r="703">
          <cell r="I703">
            <v>1561360.7550130635</v>
          </cell>
        </row>
        <row r="704">
          <cell r="I704">
            <v>2.8757145482813939E-3</v>
          </cell>
        </row>
        <row r="705">
          <cell r="I705">
            <v>1.18004341784399E-2</v>
          </cell>
        </row>
        <row r="706">
          <cell r="I706">
            <v>1.0000000002037268E-2</v>
          </cell>
        </row>
        <row r="707">
          <cell r="I707">
            <v>8452.3665946930414</v>
          </cell>
        </row>
        <row r="708">
          <cell r="I708">
            <v>29785.439999999999</v>
          </cell>
        </row>
        <row r="709">
          <cell r="I709">
            <v>2.3995220835786313E-3</v>
          </cell>
        </row>
        <row r="710">
          <cell r="I710">
            <v>67117.675227124739</v>
          </cell>
        </row>
        <row r="711">
          <cell r="I711">
            <v>3299.9534236098698</v>
          </cell>
        </row>
        <row r="712">
          <cell r="I712">
            <v>1.1792761797551066E-2</v>
          </cell>
        </row>
        <row r="713">
          <cell r="I713">
            <v>21992.093584598202</v>
          </cell>
        </row>
        <row r="714">
          <cell r="I714">
            <v>154197.56496490887</v>
          </cell>
        </row>
        <row r="715">
          <cell r="I715">
            <v>1.243837657966651E-3</v>
          </cell>
        </row>
        <row r="716">
          <cell r="I716">
            <v>2.9707368230447173E-4</v>
          </cell>
        </row>
        <row r="717">
          <cell r="I717">
            <v>3972.9928414752649</v>
          </cell>
        </row>
        <row r="718">
          <cell r="I718">
            <v>46516.60894399797</v>
          </cell>
        </row>
        <row r="719">
          <cell r="I719">
            <v>1682.97</v>
          </cell>
        </row>
        <row r="720">
          <cell r="I720">
            <v>9.9999999983992893E-3</v>
          </cell>
        </row>
        <row r="721">
          <cell r="I721">
            <v>10740</v>
          </cell>
        </row>
        <row r="722">
          <cell r="I722">
            <v>3.5958020780526567E-3</v>
          </cell>
        </row>
        <row r="723">
          <cell r="I723">
            <v>1.0000000009313226E-2</v>
          </cell>
        </row>
        <row r="724">
          <cell r="I724">
            <v>4.4483598321676254E-3</v>
          </cell>
        </row>
        <row r="725">
          <cell r="I725">
            <v>1.1863632389577106E-3</v>
          </cell>
        </row>
        <row r="726">
          <cell r="I726">
            <v>1.260965548135573E-2</v>
          </cell>
        </row>
        <row r="727">
          <cell r="I727">
            <v>1.0921325811068527E-3</v>
          </cell>
        </row>
        <row r="728">
          <cell r="I728">
            <v>120000</v>
          </cell>
        </row>
        <row r="729">
          <cell r="I729">
            <v>35201.627487431164</v>
          </cell>
        </row>
        <row r="730">
          <cell r="I730">
            <v>5802.9229278179409</v>
          </cell>
        </row>
        <row r="731">
          <cell r="I731">
            <v>9892.7307093290292</v>
          </cell>
        </row>
        <row r="732">
          <cell r="I732">
            <v>7.9693526495248079E-3</v>
          </cell>
        </row>
        <row r="733">
          <cell r="I733">
            <v>1.0000000002037268E-2</v>
          </cell>
        </row>
        <row r="734">
          <cell r="I734">
            <v>2.9418529902613955E-3</v>
          </cell>
        </row>
        <row r="735">
          <cell r="I735">
            <v>9.2910965395276435E-3</v>
          </cell>
        </row>
        <row r="736">
          <cell r="I736">
            <v>6189.22</v>
          </cell>
        </row>
        <row r="737">
          <cell r="I737">
            <v>4.3491732212714851E-3</v>
          </cell>
        </row>
        <row r="738">
          <cell r="I738">
            <v>1.7777047214622144E-3</v>
          </cell>
        </row>
        <row r="739">
          <cell r="I739">
            <v>31660.70419336039</v>
          </cell>
        </row>
        <row r="740">
          <cell r="I740">
            <v>4.963517563737696E-3</v>
          </cell>
        </row>
        <row r="741">
          <cell r="I741">
            <v>10788.121138229679</v>
          </cell>
        </row>
        <row r="742">
          <cell r="I742">
            <v>3.0684714001836255E-3</v>
          </cell>
        </row>
        <row r="743">
          <cell r="I743">
            <v>6.8767936172662303E-3</v>
          </cell>
        </row>
        <row r="744">
          <cell r="I744">
            <v>5901.45</v>
          </cell>
        </row>
        <row r="745">
          <cell r="I745">
            <v>4051.5561040055472</v>
          </cell>
        </row>
        <row r="746">
          <cell r="I746">
            <v>4.619428887963295E-3</v>
          </cell>
        </row>
        <row r="747">
          <cell r="I747">
            <v>1.0290822247043252E-2</v>
          </cell>
        </row>
        <row r="748">
          <cell r="I748">
            <v>26782.790457303054</v>
          </cell>
        </row>
        <row r="749">
          <cell r="I749">
            <v>46896.959999999999</v>
          </cell>
        </row>
        <row r="750">
          <cell r="I750">
            <v>8754.2266076888918</v>
          </cell>
        </row>
        <row r="751">
          <cell r="I751">
            <v>42635.697693618276</v>
          </cell>
        </row>
        <row r="752">
          <cell r="I752">
            <v>64134.061140950769</v>
          </cell>
        </row>
        <row r="753">
          <cell r="I753">
            <v>2.0456210731936153E-3</v>
          </cell>
        </row>
        <row r="754">
          <cell r="I754">
            <v>1.9961699945270084E-3</v>
          </cell>
        </row>
        <row r="755">
          <cell r="I755">
            <v>6280.4980368704855</v>
          </cell>
        </row>
        <row r="756">
          <cell r="I756">
            <v>55662.11</v>
          </cell>
        </row>
        <row r="757">
          <cell r="I757">
            <v>2.1517957538890187E-3</v>
          </cell>
        </row>
        <row r="758">
          <cell r="I758">
            <v>3.0124702898319811E-3</v>
          </cell>
        </row>
        <row r="759">
          <cell r="I759">
            <v>111000</v>
          </cell>
        </row>
        <row r="760">
          <cell r="I760">
            <v>4.2179234187642578E-3</v>
          </cell>
        </row>
        <row r="761">
          <cell r="I761">
            <v>2.2973148516030051E-3</v>
          </cell>
        </row>
        <row r="762">
          <cell r="I762">
            <v>302166.68</v>
          </cell>
        </row>
        <row r="763">
          <cell r="I763">
            <v>9.9473150476114824E-4</v>
          </cell>
        </row>
        <row r="764">
          <cell r="I764">
            <v>63.971137713437201</v>
          </cell>
        </row>
        <row r="765">
          <cell r="I765">
            <v>54784.6</v>
          </cell>
        </row>
        <row r="766">
          <cell r="I766">
            <v>1.1073015681176912E-2</v>
          </cell>
        </row>
        <row r="767">
          <cell r="I767">
            <v>8.8261395285371691E-4</v>
          </cell>
        </row>
        <row r="768">
          <cell r="I768">
            <v>4.4060905856895261E-3</v>
          </cell>
        </row>
        <row r="769">
          <cell r="I769">
            <v>57755.208200456458</v>
          </cell>
        </row>
        <row r="770">
          <cell r="I770">
            <v>60380.930000000168</v>
          </cell>
        </row>
        <row r="771">
          <cell r="I771">
            <v>20719.386621646088</v>
          </cell>
        </row>
        <row r="772">
          <cell r="I772">
            <v>3.2337170705432072E-4</v>
          </cell>
        </row>
        <row r="773">
          <cell r="I773">
            <v>37969.394555823535</v>
          </cell>
        </row>
        <row r="774">
          <cell r="I774">
            <v>2.2899321993463673E-3</v>
          </cell>
        </row>
        <row r="775">
          <cell r="I775">
            <v>4.2496027890592813E-4</v>
          </cell>
        </row>
        <row r="776">
          <cell r="I776">
            <v>26801.853240989141</v>
          </cell>
        </row>
        <row r="777">
          <cell r="I777">
            <v>44133.89</v>
          </cell>
        </row>
        <row r="778">
          <cell r="I778">
            <v>1.8570282263681293E-3</v>
          </cell>
        </row>
        <row r="779">
          <cell r="I779">
            <v>1.2056180094077718E-4</v>
          </cell>
        </row>
        <row r="780">
          <cell r="I780">
            <v>514.47</v>
          </cell>
        </row>
        <row r="781">
          <cell r="I781">
            <v>21380.21</v>
          </cell>
        </row>
        <row r="782">
          <cell r="I782">
            <v>9381.7773573616796</v>
          </cell>
        </row>
        <row r="783">
          <cell r="I783">
            <v>1026.3</v>
          </cell>
        </row>
        <row r="784">
          <cell r="I784">
            <v>198644.57811500266</v>
          </cell>
        </row>
        <row r="785">
          <cell r="I785">
            <v>3.2275464327540249E-3</v>
          </cell>
        </row>
        <row r="786">
          <cell r="I786">
            <v>9.3282020498008933E-4</v>
          </cell>
        </row>
        <row r="787">
          <cell r="I787">
            <v>554129.93000000005</v>
          </cell>
        </row>
        <row r="788">
          <cell r="I788">
            <v>5864.25</v>
          </cell>
        </row>
        <row r="789">
          <cell r="I789">
            <v>16236.77</v>
          </cell>
        </row>
        <row r="790">
          <cell r="I790">
            <v>32031.98</v>
          </cell>
        </row>
        <row r="791">
          <cell r="I791">
            <v>694.25</v>
          </cell>
        </row>
        <row r="792">
          <cell r="I792">
            <v>26488.29</v>
          </cell>
        </row>
        <row r="793">
          <cell r="I793">
            <v>5370.99</v>
          </cell>
        </row>
        <row r="794">
          <cell r="I794">
            <v>2472000</v>
          </cell>
        </row>
        <row r="795">
          <cell r="I795">
            <v>22276.959999999999</v>
          </cell>
        </row>
        <row r="796">
          <cell r="I796">
            <v>1322.52</v>
          </cell>
        </row>
        <row r="797">
          <cell r="I797">
            <v>14018.53</v>
          </cell>
        </row>
        <row r="798">
          <cell r="I798">
            <v>200000</v>
          </cell>
        </row>
        <row r="799">
          <cell r="I799">
            <v>3007.39</v>
          </cell>
        </row>
        <row r="800">
          <cell r="I800">
            <v>8340</v>
          </cell>
        </row>
        <row r="801">
          <cell r="I801">
            <v>14970.76</v>
          </cell>
        </row>
        <row r="802">
          <cell r="I802">
            <v>8821.74</v>
          </cell>
        </row>
        <row r="803">
          <cell r="I803">
            <v>52634.59</v>
          </cell>
        </row>
        <row r="804">
          <cell r="I804">
            <v>768532.57</v>
          </cell>
        </row>
        <row r="805">
          <cell r="I805">
            <v>180997.23</v>
          </cell>
        </row>
        <row r="806">
          <cell r="I806">
            <v>27800.99</v>
          </cell>
        </row>
        <row r="807">
          <cell r="I807">
            <v>395.73</v>
          </cell>
        </row>
        <row r="808">
          <cell r="I808">
            <v>269165.67</v>
          </cell>
        </row>
        <row r="809">
          <cell r="I809">
            <v>71478.03</v>
          </cell>
        </row>
        <row r="810">
          <cell r="I810">
            <v>15950.47</v>
          </cell>
        </row>
        <row r="811">
          <cell r="I811">
            <v>1323900</v>
          </cell>
        </row>
        <row r="812">
          <cell r="I812">
            <v>9026.1000000000058</v>
          </cell>
        </row>
        <row r="813">
          <cell r="I813">
            <v>2987.65</v>
          </cell>
        </row>
        <row r="814">
          <cell r="I814">
            <v>10311.02</v>
          </cell>
        </row>
        <row r="815">
          <cell r="I815">
            <v>20076.27</v>
          </cell>
        </row>
        <row r="816">
          <cell r="I816">
            <v>4842.51</v>
          </cell>
        </row>
        <row r="817">
          <cell r="I817">
            <v>9037.58</v>
          </cell>
        </row>
        <row r="818">
          <cell r="I818">
            <v>10203</v>
          </cell>
        </row>
        <row r="819">
          <cell r="I819">
            <v>49811.18</v>
          </cell>
        </row>
        <row r="820">
          <cell r="I820">
            <v>6620.69</v>
          </cell>
        </row>
        <row r="821">
          <cell r="I821">
            <v>15623.43</v>
          </cell>
        </row>
        <row r="822">
          <cell r="I822">
            <v>280288.55</v>
          </cell>
        </row>
        <row r="823">
          <cell r="I823">
            <v>80054.62</v>
          </cell>
        </row>
        <row r="824">
          <cell r="I824">
            <v>1293174.57</v>
          </cell>
        </row>
        <row r="825">
          <cell r="I825">
            <v>960027.92</v>
          </cell>
        </row>
        <row r="826">
          <cell r="I826">
            <v>27356.77</v>
          </cell>
        </row>
        <row r="827">
          <cell r="I827">
            <v>6405.8</v>
          </cell>
        </row>
        <row r="828">
          <cell r="I828">
            <v>17402.73</v>
          </cell>
        </row>
        <row r="829">
          <cell r="I829">
            <v>22806.79</v>
          </cell>
        </row>
        <row r="830">
          <cell r="I830">
            <v>21954.48</v>
          </cell>
        </row>
        <row r="831">
          <cell r="I831">
            <v>174400</v>
          </cell>
        </row>
        <row r="832">
          <cell r="I832">
            <v>34159.660000000003</v>
          </cell>
        </row>
        <row r="833">
          <cell r="I833">
            <v>16743.150000000001</v>
          </cell>
        </row>
        <row r="834">
          <cell r="I834">
            <v>1925.16</v>
          </cell>
        </row>
        <row r="835">
          <cell r="I835">
            <v>11910.79</v>
          </cell>
        </row>
        <row r="836">
          <cell r="I836">
            <v>200776.39</v>
          </cell>
        </row>
        <row r="837">
          <cell r="I837">
            <v>2451.69</v>
          </cell>
        </row>
        <row r="838">
          <cell r="I838">
            <v>10412.99</v>
          </cell>
        </row>
        <row r="839">
          <cell r="I839">
            <v>271750</v>
          </cell>
        </row>
        <row r="4896">
          <cell r="I4896">
            <v>0</v>
          </cell>
        </row>
        <row r="4897">
          <cell r="I4897">
            <v>0</v>
          </cell>
        </row>
        <row r="4898">
          <cell r="I4898">
            <v>0</v>
          </cell>
        </row>
        <row r="4899">
          <cell r="I4899">
            <v>0</v>
          </cell>
        </row>
        <row r="4900">
          <cell r="I4900">
            <v>0</v>
          </cell>
        </row>
        <row r="4901">
          <cell r="I4901">
            <v>0</v>
          </cell>
        </row>
        <row r="4902">
          <cell r="I4902">
            <v>0</v>
          </cell>
        </row>
        <row r="4903">
          <cell r="I4903">
            <v>0</v>
          </cell>
        </row>
        <row r="4904">
          <cell r="I4904">
            <v>0</v>
          </cell>
        </row>
        <row r="4905">
          <cell r="I4905">
            <v>0</v>
          </cell>
        </row>
        <row r="4906">
          <cell r="I4906">
            <v>0</v>
          </cell>
        </row>
        <row r="4907">
          <cell r="I4907">
            <v>0</v>
          </cell>
        </row>
        <row r="4908">
          <cell r="I4908">
            <v>0</v>
          </cell>
        </row>
        <row r="4909">
          <cell r="I4909">
            <v>0</v>
          </cell>
        </row>
        <row r="4910">
          <cell r="I4910">
            <v>0</v>
          </cell>
        </row>
        <row r="4911">
          <cell r="I4911">
            <v>0</v>
          </cell>
        </row>
        <row r="4912">
          <cell r="I4912">
            <v>0</v>
          </cell>
        </row>
        <row r="4913">
          <cell r="I4913">
            <v>0</v>
          </cell>
        </row>
        <row r="4914">
          <cell r="I4914">
            <v>0</v>
          </cell>
        </row>
        <row r="4915">
          <cell r="I4915">
            <v>0</v>
          </cell>
        </row>
        <row r="4916">
          <cell r="I4916">
            <v>0</v>
          </cell>
        </row>
        <row r="4917">
          <cell r="I4917">
            <v>0</v>
          </cell>
        </row>
        <row r="4918">
          <cell r="I4918">
            <v>0</v>
          </cell>
        </row>
        <row r="4919">
          <cell r="I4919">
            <v>0</v>
          </cell>
        </row>
        <row r="4920">
          <cell r="I4920">
            <v>0</v>
          </cell>
        </row>
        <row r="4921">
          <cell r="I4921">
            <v>0</v>
          </cell>
        </row>
        <row r="4922">
          <cell r="I4922">
            <v>0</v>
          </cell>
        </row>
        <row r="4923">
          <cell r="I4923">
            <v>0</v>
          </cell>
        </row>
        <row r="4924">
          <cell r="I4924">
            <v>0</v>
          </cell>
        </row>
        <row r="4925">
          <cell r="I4925">
            <v>0</v>
          </cell>
        </row>
        <row r="4926">
          <cell r="I4926">
            <v>0</v>
          </cell>
        </row>
        <row r="4927">
          <cell r="I4927">
            <v>0</v>
          </cell>
        </row>
        <row r="4928">
          <cell r="I4928">
            <v>0</v>
          </cell>
        </row>
        <row r="4929">
          <cell r="I4929">
            <v>0</v>
          </cell>
        </row>
        <row r="4930">
          <cell r="I4930">
            <v>0</v>
          </cell>
        </row>
        <row r="4931">
          <cell r="I4931">
            <v>0</v>
          </cell>
        </row>
        <row r="4932">
          <cell r="I4932">
            <v>0</v>
          </cell>
        </row>
        <row r="4933">
          <cell r="I4933">
            <v>0</v>
          </cell>
        </row>
        <row r="4934">
          <cell r="I4934">
            <v>0</v>
          </cell>
        </row>
        <row r="4935">
          <cell r="I4935">
            <v>0</v>
          </cell>
        </row>
        <row r="4936">
          <cell r="I4936">
            <v>0</v>
          </cell>
        </row>
        <row r="4937">
          <cell r="I4937">
            <v>0</v>
          </cell>
        </row>
        <row r="4938">
          <cell r="I4938">
            <v>0</v>
          </cell>
        </row>
        <row r="4939">
          <cell r="I4939">
            <v>0</v>
          </cell>
        </row>
        <row r="4940">
          <cell r="I4940">
            <v>0</v>
          </cell>
        </row>
        <row r="4941">
          <cell r="I4941">
            <v>0</v>
          </cell>
        </row>
        <row r="4942">
          <cell r="I4942">
            <v>0</v>
          </cell>
        </row>
        <row r="4943">
          <cell r="I4943">
            <v>0</v>
          </cell>
        </row>
        <row r="4944">
          <cell r="I4944">
            <v>0</v>
          </cell>
        </row>
        <row r="4945">
          <cell r="I4945">
            <v>0</v>
          </cell>
        </row>
        <row r="4946">
          <cell r="I4946">
            <v>0</v>
          </cell>
        </row>
        <row r="4947">
          <cell r="I4947">
            <v>0</v>
          </cell>
        </row>
        <row r="4948">
          <cell r="I4948">
            <v>0</v>
          </cell>
        </row>
        <row r="4949">
          <cell r="I4949">
            <v>0</v>
          </cell>
        </row>
        <row r="4950">
          <cell r="I4950">
            <v>0</v>
          </cell>
        </row>
        <row r="4951">
          <cell r="I4951">
            <v>0</v>
          </cell>
        </row>
        <row r="4952">
          <cell r="I4952">
            <v>0</v>
          </cell>
        </row>
        <row r="4953">
          <cell r="I4953">
            <v>0</v>
          </cell>
        </row>
        <row r="4954">
          <cell r="I4954">
            <v>0</v>
          </cell>
        </row>
        <row r="4955">
          <cell r="I4955">
            <v>0</v>
          </cell>
        </row>
        <row r="4956">
          <cell r="I4956">
            <v>0</v>
          </cell>
        </row>
        <row r="4957">
          <cell r="I4957">
            <v>0</v>
          </cell>
        </row>
        <row r="4958">
          <cell r="I4958">
            <v>0</v>
          </cell>
        </row>
        <row r="4959">
          <cell r="I4959">
            <v>0</v>
          </cell>
        </row>
        <row r="4960">
          <cell r="I4960">
            <v>0</v>
          </cell>
        </row>
        <row r="4961">
          <cell r="I4961">
            <v>0</v>
          </cell>
        </row>
        <row r="4962">
          <cell r="I4962">
            <v>0</v>
          </cell>
        </row>
        <row r="4963">
          <cell r="I4963">
            <v>0</v>
          </cell>
        </row>
        <row r="4964">
          <cell r="I4964">
            <v>0</v>
          </cell>
        </row>
        <row r="4965">
          <cell r="I4965">
            <v>0</v>
          </cell>
        </row>
        <row r="4966">
          <cell r="I4966">
            <v>0</v>
          </cell>
        </row>
        <row r="4967">
          <cell r="I4967">
            <v>0</v>
          </cell>
        </row>
        <row r="4968">
          <cell r="I4968">
            <v>0</v>
          </cell>
        </row>
        <row r="4969">
          <cell r="I4969">
            <v>0</v>
          </cell>
        </row>
        <row r="4970">
          <cell r="I4970">
            <v>0</v>
          </cell>
        </row>
        <row r="4971">
          <cell r="I4971">
            <v>0</v>
          </cell>
        </row>
        <row r="4972">
          <cell r="I4972">
            <v>0</v>
          </cell>
        </row>
        <row r="4973">
          <cell r="I4973">
            <v>0</v>
          </cell>
        </row>
        <row r="4974">
          <cell r="I4974">
            <v>0</v>
          </cell>
        </row>
        <row r="4975">
          <cell r="I4975">
            <v>0</v>
          </cell>
        </row>
        <row r="4976">
          <cell r="I4976">
            <v>0</v>
          </cell>
        </row>
        <row r="4977">
          <cell r="I4977">
            <v>0</v>
          </cell>
        </row>
        <row r="4978">
          <cell r="I4978">
            <v>0</v>
          </cell>
        </row>
        <row r="4979">
          <cell r="I4979">
            <v>0</v>
          </cell>
        </row>
        <row r="4980">
          <cell r="I4980">
            <v>0</v>
          </cell>
        </row>
        <row r="4981">
          <cell r="I4981">
            <v>0</v>
          </cell>
        </row>
        <row r="4982">
          <cell r="I4982">
            <v>0</v>
          </cell>
        </row>
        <row r="4983">
          <cell r="I4983">
            <v>0</v>
          </cell>
        </row>
        <row r="4984">
          <cell r="I4984">
            <v>0</v>
          </cell>
        </row>
        <row r="4985">
          <cell r="I4985">
            <v>0</v>
          </cell>
        </row>
        <row r="4986">
          <cell r="I4986">
            <v>0</v>
          </cell>
        </row>
        <row r="4987">
          <cell r="I4987">
            <v>0</v>
          </cell>
        </row>
        <row r="4988">
          <cell r="I4988">
            <v>0</v>
          </cell>
        </row>
        <row r="4989">
          <cell r="I4989">
            <v>0</v>
          </cell>
        </row>
        <row r="4990">
          <cell r="I4990">
            <v>0</v>
          </cell>
        </row>
        <row r="4991">
          <cell r="I4991">
            <v>0</v>
          </cell>
        </row>
        <row r="4992">
          <cell r="I4992">
            <v>0</v>
          </cell>
        </row>
        <row r="4993">
          <cell r="I4993">
            <v>0</v>
          </cell>
        </row>
        <row r="4994">
          <cell r="I4994">
            <v>0</v>
          </cell>
        </row>
        <row r="4995">
          <cell r="I4995">
            <v>0</v>
          </cell>
        </row>
        <row r="4996">
          <cell r="I4996">
            <v>0</v>
          </cell>
        </row>
        <row r="4997">
          <cell r="I4997">
            <v>0</v>
          </cell>
        </row>
        <row r="4998">
          <cell r="I4998">
            <v>0</v>
          </cell>
        </row>
        <row r="4999">
          <cell r="I4999">
            <v>0</v>
          </cell>
        </row>
        <row r="5000">
          <cell r="I5000">
            <v>0</v>
          </cell>
        </row>
        <row r="5001">
          <cell r="I5001">
            <v>0</v>
          </cell>
        </row>
        <row r="5002">
          <cell r="I5002">
            <v>0</v>
          </cell>
        </row>
        <row r="5003">
          <cell r="I5003">
            <v>0</v>
          </cell>
        </row>
        <row r="5004">
          <cell r="I5004">
            <v>0</v>
          </cell>
        </row>
        <row r="5005">
          <cell r="I5005">
            <v>0</v>
          </cell>
        </row>
        <row r="5006">
          <cell r="I5006">
            <v>0</v>
          </cell>
        </row>
        <row r="5007">
          <cell r="I5007">
            <v>0</v>
          </cell>
        </row>
        <row r="5008">
          <cell r="I5008">
            <v>0</v>
          </cell>
        </row>
        <row r="5009">
          <cell r="I5009">
            <v>0</v>
          </cell>
        </row>
        <row r="5010">
          <cell r="I5010">
            <v>0</v>
          </cell>
        </row>
        <row r="5011">
          <cell r="I5011">
            <v>0</v>
          </cell>
        </row>
        <row r="5012">
          <cell r="I5012">
            <v>0</v>
          </cell>
        </row>
        <row r="5013">
          <cell r="I5013">
            <v>0</v>
          </cell>
        </row>
        <row r="5014">
          <cell r="I5014">
            <v>0</v>
          </cell>
        </row>
        <row r="5015">
          <cell r="I5015">
            <v>0</v>
          </cell>
        </row>
        <row r="5016">
          <cell r="I5016">
            <v>0</v>
          </cell>
        </row>
        <row r="5017">
          <cell r="I5017">
            <v>0</v>
          </cell>
        </row>
        <row r="5018">
          <cell r="I5018">
            <v>0</v>
          </cell>
        </row>
        <row r="5019">
          <cell r="I5019">
            <v>0</v>
          </cell>
        </row>
        <row r="5020">
          <cell r="I5020">
            <v>0</v>
          </cell>
        </row>
        <row r="5021">
          <cell r="I5021">
            <v>0</v>
          </cell>
        </row>
        <row r="5022">
          <cell r="I5022">
            <v>0</v>
          </cell>
        </row>
        <row r="5023">
          <cell r="I5023">
            <v>0</v>
          </cell>
        </row>
        <row r="5024">
          <cell r="I5024">
            <v>0</v>
          </cell>
        </row>
        <row r="5025">
          <cell r="I5025">
            <v>0</v>
          </cell>
        </row>
        <row r="5026">
          <cell r="I5026">
            <v>0</v>
          </cell>
        </row>
        <row r="5027">
          <cell r="I5027">
            <v>0</v>
          </cell>
        </row>
        <row r="5028">
          <cell r="I5028">
            <v>0</v>
          </cell>
        </row>
        <row r="5029">
          <cell r="I5029">
            <v>0</v>
          </cell>
        </row>
        <row r="5030">
          <cell r="I5030">
            <v>0</v>
          </cell>
        </row>
        <row r="5031">
          <cell r="I5031">
            <v>0</v>
          </cell>
        </row>
        <row r="5032">
          <cell r="I5032">
            <v>0</v>
          </cell>
        </row>
        <row r="5033">
          <cell r="I5033">
            <v>0</v>
          </cell>
        </row>
        <row r="5034">
          <cell r="I5034">
            <v>0</v>
          </cell>
        </row>
        <row r="5035">
          <cell r="I5035">
            <v>0</v>
          </cell>
        </row>
        <row r="5036">
          <cell r="I5036">
            <v>0</v>
          </cell>
        </row>
        <row r="5037">
          <cell r="I5037">
            <v>0</v>
          </cell>
        </row>
        <row r="5038">
          <cell r="I5038">
            <v>0</v>
          </cell>
        </row>
        <row r="5039">
          <cell r="I5039">
            <v>0</v>
          </cell>
        </row>
        <row r="5040">
          <cell r="I5040">
            <v>0</v>
          </cell>
        </row>
        <row r="5041">
          <cell r="I5041">
            <v>0</v>
          </cell>
        </row>
        <row r="5042">
          <cell r="I5042">
            <v>0</v>
          </cell>
        </row>
        <row r="5043">
          <cell r="I5043">
            <v>0</v>
          </cell>
        </row>
        <row r="5044">
          <cell r="I5044">
            <v>0</v>
          </cell>
        </row>
        <row r="5045">
          <cell r="I5045">
            <v>0</v>
          </cell>
        </row>
        <row r="5046">
          <cell r="I5046">
            <v>0</v>
          </cell>
        </row>
        <row r="5047">
          <cell r="I5047">
            <v>0</v>
          </cell>
        </row>
        <row r="5048">
          <cell r="I5048">
            <v>0</v>
          </cell>
        </row>
        <row r="5049">
          <cell r="I5049">
            <v>0</v>
          </cell>
        </row>
        <row r="5050">
          <cell r="I5050">
            <v>0</v>
          </cell>
        </row>
        <row r="5051">
          <cell r="I5051">
            <v>0</v>
          </cell>
        </row>
        <row r="5052">
          <cell r="I5052">
            <v>0</v>
          </cell>
        </row>
        <row r="5053">
          <cell r="I5053">
            <v>0</v>
          </cell>
        </row>
        <row r="5054">
          <cell r="I5054">
            <v>0</v>
          </cell>
        </row>
        <row r="5055">
          <cell r="I5055">
            <v>0</v>
          </cell>
        </row>
        <row r="5056">
          <cell r="I5056">
            <v>0</v>
          </cell>
        </row>
        <row r="5057">
          <cell r="I5057">
            <v>0</v>
          </cell>
        </row>
        <row r="5058">
          <cell r="I5058">
            <v>0</v>
          </cell>
        </row>
        <row r="5059">
          <cell r="I5059">
            <v>0</v>
          </cell>
        </row>
        <row r="5060">
          <cell r="I5060">
            <v>0</v>
          </cell>
        </row>
        <row r="5061">
          <cell r="I5061">
            <v>0</v>
          </cell>
        </row>
        <row r="5062">
          <cell r="I5062">
            <v>0</v>
          </cell>
        </row>
        <row r="5063">
          <cell r="I5063">
            <v>0</v>
          </cell>
        </row>
        <row r="5064">
          <cell r="I5064">
            <v>0</v>
          </cell>
        </row>
        <row r="5065">
          <cell r="I5065">
            <v>0</v>
          </cell>
        </row>
        <row r="5066">
          <cell r="I5066">
            <v>0</v>
          </cell>
        </row>
        <row r="5067">
          <cell r="I5067">
            <v>0</v>
          </cell>
        </row>
        <row r="5068">
          <cell r="I5068">
            <v>0</v>
          </cell>
        </row>
        <row r="5069">
          <cell r="I5069">
            <v>0</v>
          </cell>
        </row>
        <row r="5070">
          <cell r="I5070">
            <v>0</v>
          </cell>
        </row>
        <row r="5071">
          <cell r="I5071">
            <v>0</v>
          </cell>
        </row>
        <row r="5072">
          <cell r="I5072">
            <v>0</v>
          </cell>
        </row>
        <row r="5073">
          <cell r="I5073">
            <v>0</v>
          </cell>
        </row>
        <row r="5074">
          <cell r="I5074">
            <v>0</v>
          </cell>
        </row>
        <row r="5075">
          <cell r="I5075">
            <v>0</v>
          </cell>
        </row>
        <row r="5076">
          <cell r="I5076">
            <v>0</v>
          </cell>
        </row>
        <row r="5077">
          <cell r="I5077">
            <v>0</v>
          </cell>
        </row>
        <row r="5078">
          <cell r="I5078">
            <v>0</v>
          </cell>
        </row>
        <row r="5079">
          <cell r="I5079">
            <v>0</v>
          </cell>
        </row>
        <row r="5080">
          <cell r="I5080">
            <v>0</v>
          </cell>
        </row>
        <row r="5081">
          <cell r="I5081">
            <v>0</v>
          </cell>
        </row>
        <row r="5082">
          <cell r="I5082">
            <v>0</v>
          </cell>
        </row>
        <row r="5083">
          <cell r="I5083">
            <v>0</v>
          </cell>
        </row>
        <row r="5084">
          <cell r="I5084">
            <v>0</v>
          </cell>
        </row>
        <row r="5085">
          <cell r="I5085">
            <v>0</v>
          </cell>
        </row>
        <row r="5086">
          <cell r="I5086">
            <v>0</v>
          </cell>
        </row>
        <row r="5087">
          <cell r="I5087">
            <v>0</v>
          </cell>
        </row>
        <row r="5088">
          <cell r="I5088">
            <v>0</v>
          </cell>
        </row>
        <row r="5089">
          <cell r="I5089">
            <v>0</v>
          </cell>
        </row>
        <row r="5090">
          <cell r="I5090">
            <v>0</v>
          </cell>
        </row>
        <row r="5091">
          <cell r="I5091">
            <v>0</v>
          </cell>
        </row>
        <row r="5092">
          <cell r="I5092">
            <v>0</v>
          </cell>
        </row>
        <row r="5093">
          <cell r="I5093">
            <v>0</v>
          </cell>
        </row>
        <row r="5094">
          <cell r="I5094">
            <v>0</v>
          </cell>
        </row>
        <row r="5095">
          <cell r="I5095">
            <v>0</v>
          </cell>
        </row>
        <row r="5096">
          <cell r="I5096">
            <v>0</v>
          </cell>
        </row>
        <row r="5097">
          <cell r="I5097">
            <v>0</v>
          </cell>
        </row>
        <row r="5098">
          <cell r="I5098">
            <v>0</v>
          </cell>
        </row>
        <row r="5099">
          <cell r="I5099">
            <v>0</v>
          </cell>
        </row>
        <row r="5100">
          <cell r="I5100">
            <v>0</v>
          </cell>
        </row>
        <row r="5101">
          <cell r="I5101">
            <v>0</v>
          </cell>
        </row>
        <row r="5102">
          <cell r="I5102">
            <v>0</v>
          </cell>
        </row>
        <row r="5103">
          <cell r="I5103">
            <v>0</v>
          </cell>
        </row>
        <row r="5104">
          <cell r="I5104">
            <v>0</v>
          </cell>
        </row>
        <row r="5105">
          <cell r="I5105">
            <v>0</v>
          </cell>
        </row>
        <row r="5106">
          <cell r="I5106">
            <v>0</v>
          </cell>
        </row>
        <row r="5107">
          <cell r="I5107">
            <v>0</v>
          </cell>
        </row>
        <row r="5108">
          <cell r="I5108">
            <v>0</v>
          </cell>
        </row>
        <row r="5109">
          <cell r="I5109">
            <v>0</v>
          </cell>
        </row>
        <row r="5110">
          <cell r="I5110">
            <v>0</v>
          </cell>
        </row>
        <row r="5111">
          <cell r="I5111">
            <v>0</v>
          </cell>
        </row>
        <row r="5112">
          <cell r="I5112">
            <v>0</v>
          </cell>
        </row>
        <row r="5113">
          <cell r="I5113">
            <v>0</v>
          </cell>
        </row>
        <row r="5114">
          <cell r="I5114">
            <v>0</v>
          </cell>
        </row>
        <row r="5115">
          <cell r="I5115">
            <v>0</v>
          </cell>
        </row>
        <row r="5116">
          <cell r="I5116">
            <v>0</v>
          </cell>
        </row>
        <row r="5117">
          <cell r="I5117">
            <v>0</v>
          </cell>
        </row>
        <row r="5118">
          <cell r="I5118">
            <v>0</v>
          </cell>
        </row>
        <row r="5119">
          <cell r="I5119">
            <v>0</v>
          </cell>
        </row>
        <row r="5120">
          <cell r="I5120">
            <v>0</v>
          </cell>
        </row>
        <row r="5121">
          <cell r="I5121">
            <v>0</v>
          </cell>
        </row>
        <row r="5122">
          <cell r="I5122">
            <v>0</v>
          </cell>
        </row>
        <row r="5123">
          <cell r="I5123">
            <v>0</v>
          </cell>
        </row>
        <row r="5124">
          <cell r="I5124">
            <v>0</v>
          </cell>
        </row>
        <row r="5125">
          <cell r="I5125">
            <v>0</v>
          </cell>
        </row>
        <row r="5126">
          <cell r="I5126">
            <v>0</v>
          </cell>
        </row>
        <row r="5127">
          <cell r="I5127">
            <v>0</v>
          </cell>
        </row>
        <row r="5128">
          <cell r="I5128">
            <v>0</v>
          </cell>
        </row>
        <row r="5129">
          <cell r="I5129">
            <v>0</v>
          </cell>
        </row>
        <row r="5130">
          <cell r="I5130">
            <v>0</v>
          </cell>
        </row>
        <row r="5131">
          <cell r="I5131">
            <v>0</v>
          </cell>
        </row>
        <row r="5132">
          <cell r="I5132">
            <v>0</v>
          </cell>
        </row>
        <row r="5133">
          <cell r="I5133">
            <v>0</v>
          </cell>
        </row>
        <row r="5134">
          <cell r="I5134">
            <v>0</v>
          </cell>
        </row>
        <row r="5135">
          <cell r="I5135">
            <v>0</v>
          </cell>
        </row>
        <row r="5136">
          <cell r="I5136">
            <v>0</v>
          </cell>
        </row>
        <row r="5137">
          <cell r="I5137">
            <v>0</v>
          </cell>
        </row>
        <row r="5138">
          <cell r="I5138">
            <v>0</v>
          </cell>
        </row>
        <row r="5139">
          <cell r="I5139">
            <v>0</v>
          </cell>
        </row>
        <row r="5140">
          <cell r="I5140">
            <v>0</v>
          </cell>
        </row>
        <row r="5141">
          <cell r="I5141">
            <v>0</v>
          </cell>
        </row>
        <row r="5142">
          <cell r="I5142">
            <v>0</v>
          </cell>
        </row>
        <row r="5143">
          <cell r="I5143">
            <v>0</v>
          </cell>
        </row>
        <row r="5144">
          <cell r="I5144">
            <v>0</v>
          </cell>
        </row>
        <row r="5145">
          <cell r="I5145">
            <v>0</v>
          </cell>
        </row>
        <row r="5146">
          <cell r="I5146">
            <v>0</v>
          </cell>
        </row>
        <row r="5147">
          <cell r="I5147">
            <v>0</v>
          </cell>
        </row>
        <row r="5148">
          <cell r="I5148">
            <v>0</v>
          </cell>
        </row>
        <row r="5149">
          <cell r="I5149">
            <v>0</v>
          </cell>
        </row>
        <row r="5150">
          <cell r="I5150">
            <v>0</v>
          </cell>
        </row>
        <row r="5151">
          <cell r="I5151">
            <v>0</v>
          </cell>
        </row>
        <row r="5152">
          <cell r="I5152">
            <v>0</v>
          </cell>
        </row>
        <row r="5153">
          <cell r="I5153">
            <v>0</v>
          </cell>
        </row>
        <row r="5154">
          <cell r="I5154">
            <v>0</v>
          </cell>
        </row>
        <row r="5155">
          <cell r="I5155">
            <v>0</v>
          </cell>
        </row>
        <row r="5156">
          <cell r="I5156">
            <v>0</v>
          </cell>
        </row>
        <row r="5157">
          <cell r="I5157">
            <v>0</v>
          </cell>
        </row>
        <row r="5158">
          <cell r="I5158">
            <v>0</v>
          </cell>
        </row>
        <row r="5159">
          <cell r="I5159">
            <v>0</v>
          </cell>
        </row>
        <row r="5160">
          <cell r="I5160">
            <v>0</v>
          </cell>
        </row>
        <row r="5161">
          <cell r="I5161">
            <v>0</v>
          </cell>
        </row>
        <row r="5162">
          <cell r="I5162">
            <v>0</v>
          </cell>
        </row>
        <row r="5163">
          <cell r="I5163">
            <v>0</v>
          </cell>
        </row>
        <row r="5164">
          <cell r="I5164">
            <v>0</v>
          </cell>
        </row>
        <row r="5165">
          <cell r="I5165">
            <v>0</v>
          </cell>
        </row>
        <row r="5166">
          <cell r="I5166">
            <v>0</v>
          </cell>
        </row>
        <row r="5167">
          <cell r="I5167">
            <v>0</v>
          </cell>
        </row>
        <row r="5168">
          <cell r="I5168">
            <v>0</v>
          </cell>
        </row>
        <row r="5169">
          <cell r="I5169">
            <v>0</v>
          </cell>
        </row>
        <row r="5170">
          <cell r="I5170">
            <v>0</v>
          </cell>
        </row>
        <row r="5171">
          <cell r="I5171">
            <v>0</v>
          </cell>
        </row>
        <row r="5172">
          <cell r="I5172">
            <v>0</v>
          </cell>
        </row>
        <row r="5173">
          <cell r="I5173">
            <v>0</v>
          </cell>
        </row>
        <row r="5174">
          <cell r="I5174">
            <v>0</v>
          </cell>
        </row>
        <row r="5175">
          <cell r="I5175">
            <v>0</v>
          </cell>
        </row>
        <row r="5176">
          <cell r="I5176">
            <v>0</v>
          </cell>
        </row>
        <row r="5177">
          <cell r="I5177">
            <v>0</v>
          </cell>
        </row>
        <row r="5178">
          <cell r="I5178">
            <v>0</v>
          </cell>
        </row>
        <row r="5179">
          <cell r="I5179">
            <v>0</v>
          </cell>
        </row>
        <row r="5180">
          <cell r="I5180">
            <v>0</v>
          </cell>
        </row>
        <row r="5181">
          <cell r="I5181">
            <v>0</v>
          </cell>
        </row>
        <row r="5182">
          <cell r="I5182">
            <v>0</v>
          </cell>
        </row>
        <row r="5183">
          <cell r="I5183">
            <v>0</v>
          </cell>
        </row>
        <row r="5184">
          <cell r="I5184">
            <v>0</v>
          </cell>
        </row>
        <row r="5185">
          <cell r="I5185">
            <v>0</v>
          </cell>
        </row>
        <row r="5186">
          <cell r="I5186">
            <v>0</v>
          </cell>
        </row>
        <row r="5187">
          <cell r="I5187">
            <v>0</v>
          </cell>
        </row>
        <row r="5188">
          <cell r="I5188">
            <v>0</v>
          </cell>
        </row>
        <row r="5189">
          <cell r="I5189">
            <v>0</v>
          </cell>
        </row>
        <row r="5190">
          <cell r="I5190">
            <v>0</v>
          </cell>
        </row>
        <row r="5191">
          <cell r="I5191">
            <v>0</v>
          </cell>
        </row>
        <row r="5192">
          <cell r="I5192">
            <v>0</v>
          </cell>
        </row>
        <row r="5193">
          <cell r="I5193">
            <v>0</v>
          </cell>
        </row>
        <row r="5194">
          <cell r="I5194">
            <v>0</v>
          </cell>
        </row>
        <row r="5195">
          <cell r="I5195">
            <v>0</v>
          </cell>
        </row>
        <row r="5196">
          <cell r="I5196">
            <v>0</v>
          </cell>
        </row>
        <row r="5197">
          <cell r="I5197">
            <v>0</v>
          </cell>
        </row>
        <row r="5198">
          <cell r="I5198">
            <v>0</v>
          </cell>
        </row>
        <row r="5199">
          <cell r="I5199">
            <v>0</v>
          </cell>
        </row>
        <row r="5200">
          <cell r="I5200">
            <v>0</v>
          </cell>
        </row>
        <row r="5201">
          <cell r="I5201">
            <v>0</v>
          </cell>
        </row>
        <row r="5202">
          <cell r="I5202">
            <v>0</v>
          </cell>
        </row>
        <row r="5203">
          <cell r="I5203">
            <v>0</v>
          </cell>
        </row>
        <row r="5204">
          <cell r="I5204">
            <v>0</v>
          </cell>
        </row>
        <row r="5205">
          <cell r="I5205">
            <v>0</v>
          </cell>
        </row>
        <row r="5206">
          <cell r="I5206">
            <v>0</v>
          </cell>
        </row>
        <row r="5207">
          <cell r="I5207">
            <v>0</v>
          </cell>
        </row>
        <row r="5208">
          <cell r="I5208">
            <v>0</v>
          </cell>
        </row>
        <row r="5209">
          <cell r="I5209">
            <v>0</v>
          </cell>
        </row>
        <row r="5210">
          <cell r="I5210">
            <v>0</v>
          </cell>
        </row>
        <row r="5211">
          <cell r="I5211">
            <v>0</v>
          </cell>
        </row>
        <row r="5212">
          <cell r="I5212">
            <v>0</v>
          </cell>
        </row>
        <row r="5213">
          <cell r="I5213">
            <v>0</v>
          </cell>
        </row>
        <row r="5214">
          <cell r="I5214">
            <v>0</v>
          </cell>
        </row>
        <row r="5215">
          <cell r="I5215">
            <v>0</v>
          </cell>
        </row>
        <row r="5216">
          <cell r="I5216">
            <v>0</v>
          </cell>
        </row>
        <row r="5217">
          <cell r="I5217">
            <v>0</v>
          </cell>
        </row>
        <row r="5218">
          <cell r="I5218">
            <v>0</v>
          </cell>
        </row>
        <row r="5219">
          <cell r="I5219">
            <v>0</v>
          </cell>
        </row>
        <row r="5220">
          <cell r="I5220">
            <v>0</v>
          </cell>
        </row>
        <row r="5221">
          <cell r="I5221">
            <v>0</v>
          </cell>
        </row>
        <row r="5222">
          <cell r="I5222">
            <v>0</v>
          </cell>
        </row>
        <row r="5223">
          <cell r="I5223">
            <v>0</v>
          </cell>
        </row>
        <row r="5224">
          <cell r="I5224">
            <v>0</v>
          </cell>
        </row>
        <row r="5225">
          <cell r="I5225">
            <v>0</v>
          </cell>
        </row>
        <row r="5226">
          <cell r="I5226">
            <v>0</v>
          </cell>
        </row>
        <row r="5227">
          <cell r="I5227">
            <v>0</v>
          </cell>
        </row>
        <row r="5228">
          <cell r="I5228">
            <v>0</v>
          </cell>
        </row>
        <row r="5229">
          <cell r="I5229">
            <v>0</v>
          </cell>
        </row>
        <row r="5230">
          <cell r="I5230">
            <v>0</v>
          </cell>
        </row>
        <row r="5231">
          <cell r="I5231">
            <v>0</v>
          </cell>
        </row>
        <row r="5232">
          <cell r="I5232">
            <v>0</v>
          </cell>
        </row>
        <row r="5233">
          <cell r="I5233">
            <v>0</v>
          </cell>
        </row>
        <row r="5234">
          <cell r="I5234">
            <v>0</v>
          </cell>
        </row>
        <row r="5235">
          <cell r="I5235">
            <v>0</v>
          </cell>
        </row>
        <row r="5236">
          <cell r="I5236">
            <v>0</v>
          </cell>
        </row>
        <row r="5237">
          <cell r="I5237">
            <v>0</v>
          </cell>
        </row>
        <row r="5238">
          <cell r="I5238">
            <v>0</v>
          </cell>
        </row>
        <row r="5239">
          <cell r="I5239">
            <v>0</v>
          </cell>
        </row>
        <row r="5240">
          <cell r="I5240">
            <v>0</v>
          </cell>
        </row>
        <row r="5241">
          <cell r="I5241">
            <v>0</v>
          </cell>
        </row>
        <row r="5242">
          <cell r="I5242">
            <v>0</v>
          </cell>
        </row>
        <row r="5243">
          <cell r="I5243">
            <v>0</v>
          </cell>
        </row>
        <row r="5244">
          <cell r="I5244">
            <v>0</v>
          </cell>
        </row>
        <row r="5245">
          <cell r="I5245">
            <v>0</v>
          </cell>
        </row>
        <row r="5246">
          <cell r="I5246">
            <v>0</v>
          </cell>
        </row>
        <row r="5247">
          <cell r="I5247">
            <v>0</v>
          </cell>
        </row>
        <row r="5248">
          <cell r="I5248">
            <v>0</v>
          </cell>
        </row>
        <row r="5249">
          <cell r="I5249">
            <v>0</v>
          </cell>
        </row>
        <row r="5250">
          <cell r="I5250">
            <v>0</v>
          </cell>
        </row>
        <row r="5251">
          <cell r="I5251">
            <v>0</v>
          </cell>
        </row>
        <row r="5252">
          <cell r="I5252">
            <v>0</v>
          </cell>
        </row>
        <row r="5253">
          <cell r="I5253">
            <v>0</v>
          </cell>
        </row>
        <row r="5254">
          <cell r="I5254">
            <v>0</v>
          </cell>
        </row>
        <row r="5255">
          <cell r="I5255">
            <v>0</v>
          </cell>
        </row>
        <row r="5256">
          <cell r="I5256">
            <v>0</v>
          </cell>
        </row>
        <row r="5257">
          <cell r="I5257">
            <v>0</v>
          </cell>
        </row>
        <row r="5258">
          <cell r="I5258">
            <v>0</v>
          </cell>
        </row>
        <row r="5259">
          <cell r="I5259">
            <v>0</v>
          </cell>
        </row>
        <row r="5260">
          <cell r="I5260">
            <v>0</v>
          </cell>
        </row>
        <row r="5261">
          <cell r="I5261">
            <v>0</v>
          </cell>
        </row>
        <row r="5262">
          <cell r="I5262">
            <v>0</v>
          </cell>
        </row>
        <row r="5263">
          <cell r="I5263">
            <v>0</v>
          </cell>
        </row>
        <row r="5264">
          <cell r="I5264">
            <v>0</v>
          </cell>
        </row>
        <row r="5265">
          <cell r="I5265">
            <v>0</v>
          </cell>
        </row>
        <row r="5266">
          <cell r="I5266">
            <v>0</v>
          </cell>
        </row>
        <row r="5267">
          <cell r="I5267">
            <v>0</v>
          </cell>
        </row>
        <row r="5268">
          <cell r="I5268">
            <v>0</v>
          </cell>
        </row>
        <row r="5269">
          <cell r="I5269">
            <v>0</v>
          </cell>
        </row>
        <row r="5270">
          <cell r="I5270">
            <v>0</v>
          </cell>
        </row>
        <row r="5271">
          <cell r="I5271">
            <v>0</v>
          </cell>
        </row>
        <row r="5272">
          <cell r="I5272">
            <v>0</v>
          </cell>
        </row>
        <row r="5273">
          <cell r="I5273">
            <v>0</v>
          </cell>
        </row>
        <row r="5274">
          <cell r="I5274">
            <v>0</v>
          </cell>
        </row>
        <row r="5275">
          <cell r="I5275">
            <v>0</v>
          </cell>
        </row>
        <row r="5276">
          <cell r="I5276">
            <v>0</v>
          </cell>
        </row>
        <row r="5277">
          <cell r="I5277">
            <v>0</v>
          </cell>
        </row>
        <row r="5278">
          <cell r="I5278">
            <v>0</v>
          </cell>
        </row>
        <row r="5279">
          <cell r="I5279">
            <v>0</v>
          </cell>
        </row>
        <row r="5280">
          <cell r="I5280">
            <v>0</v>
          </cell>
        </row>
        <row r="5281">
          <cell r="I5281">
            <v>0</v>
          </cell>
        </row>
        <row r="5282">
          <cell r="I5282">
            <v>0</v>
          </cell>
        </row>
        <row r="5283">
          <cell r="I5283">
            <v>0</v>
          </cell>
        </row>
        <row r="5284">
          <cell r="I5284">
            <v>0</v>
          </cell>
        </row>
        <row r="5285">
          <cell r="I5285">
            <v>0</v>
          </cell>
        </row>
        <row r="5286">
          <cell r="I5286">
            <v>0</v>
          </cell>
        </row>
        <row r="5287">
          <cell r="I5287">
            <v>0</v>
          </cell>
        </row>
        <row r="5288">
          <cell r="I5288">
            <v>0</v>
          </cell>
        </row>
        <row r="5289">
          <cell r="I5289">
            <v>0</v>
          </cell>
        </row>
        <row r="5290">
          <cell r="I5290">
            <v>0</v>
          </cell>
        </row>
        <row r="5291">
          <cell r="I5291">
            <v>0</v>
          </cell>
        </row>
        <row r="5292">
          <cell r="I5292">
            <v>0</v>
          </cell>
        </row>
        <row r="5293">
          <cell r="I5293">
            <v>0</v>
          </cell>
        </row>
        <row r="5294">
          <cell r="I5294">
            <v>0</v>
          </cell>
        </row>
        <row r="5295">
          <cell r="I5295">
            <v>0</v>
          </cell>
        </row>
        <row r="5296">
          <cell r="I5296">
            <v>0</v>
          </cell>
        </row>
        <row r="5297">
          <cell r="I5297">
            <v>0</v>
          </cell>
        </row>
        <row r="5298">
          <cell r="I5298">
            <v>0</v>
          </cell>
        </row>
        <row r="5299">
          <cell r="I5299">
            <v>0</v>
          </cell>
        </row>
        <row r="5300">
          <cell r="I5300">
            <v>0</v>
          </cell>
        </row>
        <row r="5301">
          <cell r="I5301">
            <v>0</v>
          </cell>
        </row>
        <row r="5302">
          <cell r="I5302">
            <v>0</v>
          </cell>
        </row>
        <row r="5303">
          <cell r="I5303">
            <v>0</v>
          </cell>
        </row>
        <row r="5304">
          <cell r="I5304">
            <v>0</v>
          </cell>
        </row>
        <row r="5305">
          <cell r="I5305">
            <v>0</v>
          </cell>
        </row>
        <row r="5306">
          <cell r="I5306">
            <v>0</v>
          </cell>
        </row>
        <row r="5307">
          <cell r="I5307">
            <v>0</v>
          </cell>
        </row>
        <row r="5308">
          <cell r="I5308">
            <v>0</v>
          </cell>
        </row>
        <row r="5309">
          <cell r="I5309">
            <v>0</v>
          </cell>
        </row>
        <row r="5310">
          <cell r="I5310">
            <v>0</v>
          </cell>
        </row>
        <row r="5311">
          <cell r="I5311">
            <v>0</v>
          </cell>
        </row>
        <row r="5312">
          <cell r="I5312">
            <v>0</v>
          </cell>
        </row>
        <row r="5313">
          <cell r="I5313">
            <v>0</v>
          </cell>
        </row>
        <row r="5314">
          <cell r="I5314">
            <v>0</v>
          </cell>
        </row>
        <row r="5315">
          <cell r="I5315">
            <v>0</v>
          </cell>
        </row>
        <row r="5316">
          <cell r="I5316">
            <v>0</v>
          </cell>
        </row>
        <row r="5317">
          <cell r="I5317">
            <v>0</v>
          </cell>
        </row>
        <row r="5318">
          <cell r="I5318">
            <v>0</v>
          </cell>
        </row>
        <row r="5319">
          <cell r="I5319">
            <v>0</v>
          </cell>
        </row>
        <row r="5320">
          <cell r="I5320">
            <v>9.0949470177292824E-13</v>
          </cell>
        </row>
        <row r="5321">
          <cell r="I5321">
            <v>9.0949470177292824E-13</v>
          </cell>
        </row>
        <row r="5322">
          <cell r="I5322">
            <v>1.8189894035458565E-12</v>
          </cell>
        </row>
        <row r="5323">
          <cell r="I5323">
            <v>1.8189894035458565E-12</v>
          </cell>
        </row>
        <row r="5324">
          <cell r="I5324">
            <v>1.8189894035458565E-12</v>
          </cell>
        </row>
        <row r="5325">
          <cell r="I5325">
            <v>1.8189894035458565E-12</v>
          </cell>
        </row>
        <row r="5326">
          <cell r="I5326">
            <v>2.2737367544323206E-12</v>
          </cell>
        </row>
        <row r="5327">
          <cell r="I5327">
            <v>3.637978807091713E-12</v>
          </cell>
        </row>
        <row r="5328">
          <cell r="I5328">
            <v>3.637978807091713E-12</v>
          </cell>
        </row>
        <row r="5329">
          <cell r="I5329">
            <v>3.637978807091713E-12</v>
          </cell>
        </row>
        <row r="5330">
          <cell r="I5330">
            <v>3.637978807091713E-12</v>
          </cell>
        </row>
        <row r="5331">
          <cell r="I5331">
            <v>3.637978807091713E-12</v>
          </cell>
        </row>
        <row r="5332">
          <cell r="I5332">
            <v>3.637978807091713E-12</v>
          </cell>
        </row>
        <row r="5333">
          <cell r="I5333">
            <v>3.637978807091713E-12</v>
          </cell>
        </row>
        <row r="5334">
          <cell r="I5334">
            <v>7.2759576141834259E-12</v>
          </cell>
        </row>
        <row r="5335">
          <cell r="I5335">
            <v>7.2759576141834259E-12</v>
          </cell>
        </row>
        <row r="5336">
          <cell r="I5336">
            <v>7.2759576141834259E-12</v>
          </cell>
        </row>
        <row r="5337">
          <cell r="I5337">
            <v>7.2759576141834259E-12</v>
          </cell>
        </row>
        <row r="5338">
          <cell r="I5338">
            <v>7.2759576141834259E-12</v>
          </cell>
        </row>
        <row r="5339">
          <cell r="I5339">
            <v>7.2759576141834259E-12</v>
          </cell>
        </row>
        <row r="5340">
          <cell r="I5340">
            <v>7.2759576141834259E-12</v>
          </cell>
        </row>
        <row r="5341">
          <cell r="I5341">
            <v>7.2759576141834259E-12</v>
          </cell>
        </row>
        <row r="5342">
          <cell r="I5342">
            <v>7.2759576141834259E-12</v>
          </cell>
        </row>
        <row r="5343">
          <cell r="I5343">
            <v>7.2759576141834259E-12</v>
          </cell>
        </row>
        <row r="5344">
          <cell r="I5344">
            <v>1.0004441719502211E-11</v>
          </cell>
        </row>
        <row r="5345">
          <cell r="I5345">
            <v>1.0913936421275139E-11</v>
          </cell>
        </row>
        <row r="5346">
          <cell r="I5346">
            <v>1.4551915228366852E-11</v>
          </cell>
        </row>
        <row r="5347">
          <cell r="I5347">
            <v>1.4551915228366852E-11</v>
          </cell>
        </row>
        <row r="5348">
          <cell r="I5348">
            <v>1.4551915228366852E-11</v>
          </cell>
        </row>
        <row r="5349">
          <cell r="I5349">
            <v>1.4551915228366852E-11</v>
          </cell>
        </row>
        <row r="5350">
          <cell r="I5350">
            <v>1.4551915228366852E-11</v>
          </cell>
        </row>
        <row r="5351">
          <cell r="I5351">
            <v>1.4551915228366852E-11</v>
          </cell>
        </row>
        <row r="5352">
          <cell r="I5352">
            <v>1.4551915228366852E-11</v>
          </cell>
        </row>
        <row r="5353">
          <cell r="I5353">
            <v>1.4551915228366852E-11</v>
          </cell>
        </row>
        <row r="5354">
          <cell r="I5354">
            <v>1.4551915228366852E-11</v>
          </cell>
        </row>
        <row r="5355">
          <cell r="I5355">
            <v>1.4551915228366852E-11</v>
          </cell>
        </row>
        <row r="5356">
          <cell r="I5356">
            <v>1.4551915228366852E-11</v>
          </cell>
        </row>
        <row r="5357">
          <cell r="I5357">
            <v>1.4551915228366852E-11</v>
          </cell>
        </row>
        <row r="5358">
          <cell r="I5358">
            <v>2.9103830456733704E-11</v>
          </cell>
        </row>
        <row r="5359">
          <cell r="I5359">
            <v>2.9103830456733704E-11</v>
          </cell>
        </row>
        <row r="5360">
          <cell r="I5360">
            <v>3.637978807091713E-11</v>
          </cell>
        </row>
        <row r="5361">
          <cell r="I5361">
            <v>1.255102688446641E-10</v>
          </cell>
        </row>
        <row r="5362">
          <cell r="I5362">
            <v>1.6007106751203537E-10</v>
          </cell>
        </row>
        <row r="5363">
          <cell r="I5363">
            <v>2.3283064365386963E-10</v>
          </cell>
        </row>
        <row r="5364">
          <cell r="I5364">
            <v>4.6566128730773926E-10</v>
          </cell>
        </row>
        <row r="5365">
          <cell r="I5365">
            <v>9.3132257461547852E-10</v>
          </cell>
        </row>
        <row r="5366">
          <cell r="I5366">
            <v>1.1140803690068424E-4</v>
          </cell>
        </row>
        <row r="5367">
          <cell r="I5367">
            <v>3.9422028930857778E-4</v>
          </cell>
        </row>
        <row r="5368">
          <cell r="I5368">
            <v>3.9743073284626007E-4</v>
          </cell>
        </row>
        <row r="5369">
          <cell r="I5369">
            <v>4.0296927909366786E-4</v>
          </cell>
        </row>
        <row r="5370">
          <cell r="I5370">
            <v>5.8827994507737458E-4</v>
          </cell>
        </row>
        <row r="5371">
          <cell r="I5371">
            <v>7.3147311559296213E-4</v>
          </cell>
        </row>
        <row r="5372">
          <cell r="I5372">
            <v>7.3314167093485594E-4</v>
          </cell>
        </row>
        <row r="5373">
          <cell r="I5373">
            <v>8.5429097089217976E-4</v>
          </cell>
        </row>
        <row r="5374">
          <cell r="I5374">
            <v>9.1014384815935045E-4</v>
          </cell>
        </row>
        <row r="5375">
          <cell r="I5375">
            <v>9.6423414652235806E-4</v>
          </cell>
        </row>
        <row r="5376">
          <cell r="I5376">
            <v>1.0128048834303627E-3</v>
          </cell>
        </row>
        <row r="5377">
          <cell r="I5377">
            <v>1.1314288713037968E-3</v>
          </cell>
        </row>
        <row r="5378">
          <cell r="I5378">
            <v>1.3605355925392359E-3</v>
          </cell>
        </row>
        <row r="5379">
          <cell r="I5379">
            <v>1.4262193290051073E-3</v>
          </cell>
        </row>
        <row r="5380">
          <cell r="I5380">
            <v>1.440088602976175E-3</v>
          </cell>
        </row>
        <row r="5381">
          <cell r="I5381">
            <v>1.4717250305693597E-3</v>
          </cell>
        </row>
        <row r="5382">
          <cell r="I5382">
            <v>1.6233802307397127E-3</v>
          </cell>
        </row>
        <row r="5383">
          <cell r="I5383">
            <v>1.6972532612271607E-3</v>
          </cell>
        </row>
        <row r="5384">
          <cell r="I5384">
            <v>1.7587198526598513E-3</v>
          </cell>
        </row>
        <row r="5385">
          <cell r="I5385">
            <v>1.7853451718110591E-3</v>
          </cell>
        </row>
        <row r="5386">
          <cell r="I5386">
            <v>1.835548049712088E-3</v>
          </cell>
        </row>
        <row r="5387">
          <cell r="I5387">
            <v>1.8386123119853437E-3</v>
          </cell>
        </row>
        <row r="5388">
          <cell r="I5388">
            <v>1.8849973566830158E-3</v>
          </cell>
        </row>
        <row r="5389">
          <cell r="I5389">
            <v>1.9631295144790784E-3</v>
          </cell>
        </row>
        <row r="5390">
          <cell r="I5390">
            <v>2.3063817352522165E-3</v>
          </cell>
        </row>
        <row r="5391">
          <cell r="I5391">
            <v>2.3959190584719181E-3</v>
          </cell>
        </row>
        <row r="5392">
          <cell r="I5392">
            <v>2.5678742676973343E-3</v>
          </cell>
        </row>
        <row r="5393">
          <cell r="I5393">
            <v>2.6003642378782388E-3</v>
          </cell>
        </row>
        <row r="5394">
          <cell r="I5394">
            <v>2.6426383210491622E-3</v>
          </cell>
        </row>
        <row r="5395">
          <cell r="I5395">
            <v>2.7614307182375342E-3</v>
          </cell>
        </row>
        <row r="5396">
          <cell r="I5396">
            <v>2.9525337740778923E-3</v>
          </cell>
        </row>
        <row r="5397">
          <cell r="I5397">
            <v>3.063470998313278E-3</v>
          </cell>
        </row>
        <row r="5398">
          <cell r="I5398">
            <v>3.1415659177582711E-3</v>
          </cell>
        </row>
        <row r="5399">
          <cell r="I5399">
            <v>3.3124415203928947E-3</v>
          </cell>
        </row>
        <row r="5400">
          <cell r="I5400">
            <v>3.3783539111027494E-3</v>
          </cell>
        </row>
        <row r="5401">
          <cell r="I5401">
            <v>3.3833015477284789E-3</v>
          </cell>
        </row>
        <row r="5402">
          <cell r="I5402">
            <v>3.3923111077456269E-3</v>
          </cell>
        </row>
        <row r="5403">
          <cell r="I5403">
            <v>3.4077607124345377E-3</v>
          </cell>
        </row>
        <row r="5404">
          <cell r="I5404">
            <v>3.409119675779948E-3</v>
          </cell>
        </row>
        <row r="5405">
          <cell r="I5405">
            <v>3.4987571780220605E-3</v>
          </cell>
        </row>
        <row r="5406">
          <cell r="I5406">
            <v>3.6518736305879429E-3</v>
          </cell>
        </row>
        <row r="5407">
          <cell r="I5407">
            <v>3.7056803703308105E-3</v>
          </cell>
        </row>
        <row r="5408">
          <cell r="I5408">
            <v>3.7227670109132305E-3</v>
          </cell>
        </row>
        <row r="5409">
          <cell r="I5409">
            <v>3.8959944504313171E-3</v>
          </cell>
        </row>
        <row r="5410">
          <cell r="I5410">
            <v>3.9865972066763788E-3</v>
          </cell>
        </row>
        <row r="5411">
          <cell r="I5411">
            <v>4.119169432669878E-3</v>
          </cell>
        </row>
        <row r="5412">
          <cell r="I5412">
            <v>4.2037169332616031E-3</v>
          </cell>
        </row>
        <row r="5413">
          <cell r="I5413">
            <v>4.2900052576442249E-3</v>
          </cell>
        </row>
        <row r="5414">
          <cell r="I5414">
            <v>4.3048912193626165E-3</v>
          </cell>
        </row>
        <row r="5415">
          <cell r="I5415">
            <v>4.3674393091350794E-3</v>
          </cell>
        </row>
        <row r="5416">
          <cell r="I5416">
            <v>4.4293856772128493E-3</v>
          </cell>
        </row>
        <row r="5417">
          <cell r="I5417">
            <v>4.4980153033975512E-3</v>
          </cell>
        </row>
        <row r="5418">
          <cell r="I5418">
            <v>4.7074656176846474E-3</v>
          </cell>
        </row>
        <row r="5419">
          <cell r="I5419">
            <v>4.7728752542752773E-3</v>
          </cell>
        </row>
        <row r="5420">
          <cell r="I5420">
            <v>4.8791102599352598E-3</v>
          </cell>
        </row>
        <row r="5421">
          <cell r="I5421">
            <v>4.9340000332449563E-3</v>
          </cell>
        </row>
        <row r="5422">
          <cell r="I5422">
            <v>5.1768869161605835E-3</v>
          </cell>
        </row>
        <row r="5423">
          <cell r="I5423">
            <v>5.2965681097703055E-3</v>
          </cell>
        </row>
        <row r="5424">
          <cell r="I5424">
            <v>5.4894749500817852E-3</v>
          </cell>
        </row>
        <row r="5425">
          <cell r="I5425">
            <v>6.5294481755699962E-3</v>
          </cell>
        </row>
        <row r="5426">
          <cell r="I5426">
            <v>7.0721820593462326E-3</v>
          </cell>
        </row>
        <row r="5427">
          <cell r="I5427">
            <v>7.3974921251647174E-3</v>
          </cell>
        </row>
        <row r="5428">
          <cell r="I5428">
            <v>7.4571868171915412E-3</v>
          </cell>
        </row>
        <row r="5429">
          <cell r="I5429">
            <v>8.2226407248526812E-3</v>
          </cell>
        </row>
        <row r="5430">
          <cell r="I5430">
            <v>8.5583782929461449E-3</v>
          </cell>
        </row>
        <row r="5431">
          <cell r="I5431">
            <v>8.6776469834148884E-3</v>
          </cell>
        </row>
        <row r="5432">
          <cell r="I5432">
            <v>9.7896079532802105E-3</v>
          </cell>
        </row>
        <row r="5433">
          <cell r="I5433">
            <v>9.9999997582926881E-3</v>
          </cell>
        </row>
        <row r="5434">
          <cell r="I5434">
            <v>9.9999997764825821E-3</v>
          </cell>
        </row>
        <row r="5435">
          <cell r="I5435">
            <v>9.9999997764825821E-3</v>
          </cell>
        </row>
        <row r="5436">
          <cell r="I5436">
            <v>9.9999997764825821E-3</v>
          </cell>
        </row>
        <row r="5437">
          <cell r="I5437">
            <v>9.9999999438296072E-3</v>
          </cell>
        </row>
        <row r="5438">
          <cell r="I5438">
            <v>9.9999999511055648E-3</v>
          </cell>
        </row>
        <row r="5439">
          <cell r="I5439">
            <v>9.9999999802093953E-3</v>
          </cell>
        </row>
        <row r="5440">
          <cell r="I5440">
            <v>9.9999999802093953E-3</v>
          </cell>
        </row>
        <row r="5441">
          <cell r="I5441">
            <v>9.9999999802093953E-3</v>
          </cell>
        </row>
        <row r="5442">
          <cell r="I5442">
            <v>9.9999999874853529E-3</v>
          </cell>
        </row>
        <row r="5443">
          <cell r="I5443">
            <v>9.9999999947613105E-3</v>
          </cell>
        </row>
        <row r="5444">
          <cell r="I5444">
            <v>9.9999999947613105E-3</v>
          </cell>
        </row>
        <row r="5445">
          <cell r="I5445">
            <v>9.9999999947613105E-3</v>
          </cell>
        </row>
        <row r="5446">
          <cell r="I5446">
            <v>9.9999999947613105E-3</v>
          </cell>
        </row>
        <row r="5447">
          <cell r="I5447">
            <v>9.9999999947613105E-3</v>
          </cell>
        </row>
        <row r="5448">
          <cell r="I5448">
            <v>9.9999999947613105E-3</v>
          </cell>
        </row>
        <row r="5449">
          <cell r="I5449">
            <v>9.9999999947613105E-3</v>
          </cell>
        </row>
        <row r="5450">
          <cell r="I5450">
            <v>9.9999999947613105E-3</v>
          </cell>
        </row>
        <row r="5451">
          <cell r="I5451">
            <v>9.9999999947613105E-3</v>
          </cell>
        </row>
        <row r="5452">
          <cell r="I5452">
            <v>9.9999999947613105E-3</v>
          </cell>
        </row>
        <row r="5453">
          <cell r="I5453">
            <v>9.9999999947613105E-3</v>
          </cell>
        </row>
        <row r="5454">
          <cell r="I5454">
            <v>9.9999999947613105E-3</v>
          </cell>
        </row>
        <row r="5455">
          <cell r="I5455">
            <v>9.9999999947613105E-3</v>
          </cell>
        </row>
        <row r="5456">
          <cell r="I5456">
            <v>9.9999999947613105E-3</v>
          </cell>
        </row>
        <row r="5457">
          <cell r="I5457">
            <v>9.9999999947613105E-3</v>
          </cell>
        </row>
        <row r="5458">
          <cell r="I5458">
            <v>9.9999999947613105E-3</v>
          </cell>
        </row>
        <row r="5459">
          <cell r="I5459">
            <v>9.9999999947613105E-3</v>
          </cell>
        </row>
        <row r="5460">
          <cell r="I5460">
            <v>9.9999999947613105E-3</v>
          </cell>
        </row>
        <row r="5461">
          <cell r="I5461">
            <v>9.9999999947613105E-3</v>
          </cell>
        </row>
        <row r="5462">
          <cell r="I5462">
            <v>9.9999999983992893E-3</v>
          </cell>
        </row>
        <row r="5463">
          <cell r="I5463">
            <v>9.9999999983992893E-3</v>
          </cell>
        </row>
        <row r="5464">
          <cell r="I5464">
            <v>0.01</v>
          </cell>
        </row>
        <row r="5465">
          <cell r="I5465">
            <v>0.01</v>
          </cell>
        </row>
        <row r="5466">
          <cell r="I5466">
            <v>0.01</v>
          </cell>
        </row>
        <row r="5467">
          <cell r="I5467">
            <v>0.01</v>
          </cell>
        </row>
        <row r="5468">
          <cell r="I5468">
            <v>0.01</v>
          </cell>
        </row>
        <row r="5469">
          <cell r="I5469">
            <v>0.01</v>
          </cell>
        </row>
        <row r="5470">
          <cell r="I5470">
            <v>0.01</v>
          </cell>
        </row>
        <row r="5471">
          <cell r="I5471">
            <v>1.0000000000218279E-2</v>
          </cell>
        </row>
        <row r="5472">
          <cell r="I5472">
            <v>1.0000000000218279E-2</v>
          </cell>
        </row>
        <row r="5473">
          <cell r="I5473">
            <v>1.0000000000218279E-2</v>
          </cell>
        </row>
        <row r="5474">
          <cell r="I5474">
            <v>1.0000000000218279E-2</v>
          </cell>
        </row>
        <row r="5475">
          <cell r="I5475">
            <v>1.0000000000218279E-2</v>
          </cell>
        </row>
        <row r="5476">
          <cell r="I5476">
            <v>1.0000000000218279E-2</v>
          </cell>
        </row>
        <row r="5477">
          <cell r="I5477">
            <v>1.0000000001809894E-2</v>
          </cell>
        </row>
        <row r="5478">
          <cell r="I5478">
            <v>1.0000000002037268E-2</v>
          </cell>
        </row>
        <row r="5479">
          <cell r="I5479">
            <v>1.0000000002037268E-2</v>
          </cell>
        </row>
        <row r="5480">
          <cell r="I5480">
            <v>1.0000000002037268E-2</v>
          </cell>
        </row>
        <row r="5481">
          <cell r="I5481">
            <v>1.0000000002037268E-2</v>
          </cell>
        </row>
        <row r="5482">
          <cell r="I5482">
            <v>1.0000000002037268E-2</v>
          </cell>
        </row>
        <row r="5483">
          <cell r="I5483">
            <v>1.0000000002037268E-2</v>
          </cell>
        </row>
        <row r="5484">
          <cell r="I5484">
            <v>1.0000000002037268E-2</v>
          </cell>
        </row>
        <row r="5485">
          <cell r="I5485">
            <v>1.0000000002037268E-2</v>
          </cell>
        </row>
        <row r="5486">
          <cell r="I5486">
            <v>1.0000000002037268E-2</v>
          </cell>
        </row>
        <row r="5487">
          <cell r="I5487">
            <v>1.0000000002037268E-2</v>
          </cell>
        </row>
        <row r="5488">
          <cell r="I5488">
            <v>1.0000000002037268E-2</v>
          </cell>
        </row>
        <row r="5489">
          <cell r="I5489">
            <v>1.0000000002037268E-2</v>
          </cell>
        </row>
        <row r="5490">
          <cell r="I5490">
            <v>1.0000000002037268E-2</v>
          </cell>
        </row>
        <row r="5491">
          <cell r="I5491">
            <v>1.0000000002037268E-2</v>
          </cell>
        </row>
        <row r="5492">
          <cell r="I5492">
            <v>1.0000000002037268E-2</v>
          </cell>
        </row>
        <row r="5493">
          <cell r="I5493">
            <v>1.0000000002037268E-2</v>
          </cell>
        </row>
        <row r="5494">
          <cell r="I5494">
            <v>1.0000000009313226E-2</v>
          </cell>
        </row>
        <row r="5495">
          <cell r="I5495">
            <v>1.0000000009313226E-2</v>
          </cell>
        </row>
        <row r="5496">
          <cell r="I5496">
            <v>1.0000000009313226E-2</v>
          </cell>
        </row>
        <row r="5497">
          <cell r="I5497">
            <v>1.0000000009313226E-2</v>
          </cell>
        </row>
        <row r="5498">
          <cell r="I5498">
            <v>1.0000000009313226E-2</v>
          </cell>
        </row>
        <row r="5499">
          <cell r="I5499">
            <v>1.0000000009313226E-2</v>
          </cell>
        </row>
        <row r="5500">
          <cell r="I5500">
            <v>1.0000000009313226E-2</v>
          </cell>
        </row>
        <row r="5501">
          <cell r="I5501">
            <v>1.0000000009313226E-2</v>
          </cell>
        </row>
        <row r="5502">
          <cell r="I5502">
            <v>1.0000000009313226E-2</v>
          </cell>
        </row>
        <row r="5503">
          <cell r="I5503">
            <v>1.0000000009313226E-2</v>
          </cell>
        </row>
        <row r="5504">
          <cell r="I5504">
            <v>1.0000000009313226E-2</v>
          </cell>
        </row>
        <row r="5505">
          <cell r="I5505">
            <v>1.0000000009313226E-2</v>
          </cell>
        </row>
        <row r="5506">
          <cell r="I5506">
            <v>1.0000000009313226E-2</v>
          </cell>
        </row>
        <row r="5507">
          <cell r="I5507">
            <v>1.0000000009313226E-2</v>
          </cell>
        </row>
        <row r="5508">
          <cell r="I5508">
            <v>1.0000000009313226E-2</v>
          </cell>
        </row>
        <row r="5509">
          <cell r="I5509">
            <v>1.0000000009313226E-2</v>
          </cell>
        </row>
        <row r="5510">
          <cell r="I5510">
            <v>1.0000000009313226E-2</v>
          </cell>
        </row>
        <row r="5511">
          <cell r="I5511">
            <v>1.0000000009313226E-2</v>
          </cell>
        </row>
        <row r="5512">
          <cell r="I5512">
            <v>1.0000000009313226E-2</v>
          </cell>
        </row>
        <row r="5513">
          <cell r="I5513">
            <v>1.0000000009313226E-2</v>
          </cell>
        </row>
        <row r="5514">
          <cell r="I5514">
            <v>1.0000000009313226E-2</v>
          </cell>
        </row>
        <row r="5515">
          <cell r="I5515">
            <v>1.0000000009313226E-2</v>
          </cell>
        </row>
        <row r="5516">
          <cell r="I5516">
            <v>1.0000000009313226E-2</v>
          </cell>
        </row>
        <row r="5517">
          <cell r="I5517">
            <v>1.0000000009313226E-2</v>
          </cell>
        </row>
        <row r="5518">
          <cell r="I5518">
            <v>1.0000000009313226E-2</v>
          </cell>
        </row>
        <row r="5519">
          <cell r="I5519">
            <v>1.0000000009313226E-2</v>
          </cell>
        </row>
        <row r="5520">
          <cell r="I5520">
            <v>1.0000000009313226E-2</v>
          </cell>
        </row>
        <row r="5521">
          <cell r="I5521">
            <v>1.0000000009313226E-2</v>
          </cell>
        </row>
        <row r="5522">
          <cell r="I5522">
            <v>1.0000000009313226E-2</v>
          </cell>
        </row>
        <row r="5523">
          <cell r="I5523">
            <v>1.0000000009313226E-2</v>
          </cell>
        </row>
        <row r="5524">
          <cell r="I5524">
            <v>1.0000000009313226E-2</v>
          </cell>
        </row>
        <row r="5525">
          <cell r="I5525">
            <v>1.0000000038417056E-2</v>
          </cell>
        </row>
        <row r="5526">
          <cell r="I5526">
            <v>1.0000000125728548E-2</v>
          </cell>
        </row>
        <row r="5527">
          <cell r="I5527">
            <v>1.0146078217076138E-2</v>
          </cell>
        </row>
        <row r="5528">
          <cell r="I5528">
            <v>1.0639184110914357E-2</v>
          </cell>
        </row>
        <row r="5529">
          <cell r="I5529">
            <v>1.0728361114161089E-2</v>
          </cell>
        </row>
        <row r="5530">
          <cell r="I5530">
            <v>1.1067772321439406E-2</v>
          </cell>
        </row>
        <row r="5531">
          <cell r="I5531">
            <v>1.1506397713674232E-2</v>
          </cell>
        </row>
        <row r="5532">
          <cell r="I5532">
            <v>1.1697584763169289E-2</v>
          </cell>
        </row>
        <row r="5533">
          <cell r="I5533">
            <v>1.1993524953140877E-2</v>
          </cell>
        </row>
        <row r="5534">
          <cell r="I5534">
            <v>1.2080008404154796E-2</v>
          </cell>
        </row>
        <row r="5535">
          <cell r="I5535">
            <v>1.2262623466085643E-2</v>
          </cell>
        </row>
        <row r="5536">
          <cell r="I5536">
            <v>1.2324373063165694E-2</v>
          </cell>
        </row>
        <row r="5537">
          <cell r="I5537">
            <v>1.246331533184275E-2</v>
          </cell>
        </row>
        <row r="5538">
          <cell r="I5538">
            <v>1.2512568835518323E-2</v>
          </cell>
        </row>
        <row r="5539">
          <cell r="I5539">
            <v>1.2762261645548278E-2</v>
          </cell>
        </row>
        <row r="5540">
          <cell r="I5540">
            <v>1.281034605926834E-2</v>
          </cell>
        </row>
        <row r="5541">
          <cell r="I5541">
            <v>1.2815662659704685E-2</v>
          </cell>
        </row>
        <row r="5542">
          <cell r="I5542">
            <v>1.2874971303972416E-2</v>
          </cell>
        </row>
        <row r="5543">
          <cell r="I5543">
            <v>1.3145992008503526E-2</v>
          </cell>
        </row>
        <row r="5544">
          <cell r="I5544">
            <v>1.345153681904776E-2</v>
          </cell>
        </row>
        <row r="5545">
          <cell r="I5545">
            <v>1.3516276178961562E-2</v>
          </cell>
        </row>
        <row r="5546">
          <cell r="I5546">
            <v>1.3807986339088529E-2</v>
          </cell>
        </row>
        <row r="5547">
          <cell r="I5547">
            <v>1.4231203545932658E-2</v>
          </cell>
        </row>
        <row r="5548">
          <cell r="I5548">
            <v>1.4282588846981525E-2</v>
          </cell>
        </row>
        <row r="5549">
          <cell r="I5549">
            <v>1.4322391216410324E-2</v>
          </cell>
        </row>
        <row r="5550">
          <cell r="I5550">
            <v>1.4468966401182115E-2</v>
          </cell>
        </row>
        <row r="5551">
          <cell r="I5551">
            <v>1.5444176468008664E-2</v>
          </cell>
        </row>
        <row r="5552">
          <cell r="I5552">
            <v>1.5751295592053793E-2</v>
          </cell>
        </row>
        <row r="5553">
          <cell r="I5553">
            <v>1.7365142935886979E-2</v>
          </cell>
        </row>
        <row r="5554">
          <cell r="I5554">
            <v>1.9475795328617096E-2</v>
          </cell>
        </row>
        <row r="5555">
          <cell r="I5555">
            <v>1.9836715204291977E-2</v>
          </cell>
        </row>
        <row r="5556">
          <cell r="I5556">
            <v>1.999999990221113E-2</v>
          </cell>
        </row>
        <row r="5557">
          <cell r="I5557">
            <v>1.9999999989522621E-2</v>
          </cell>
        </row>
        <row r="5558">
          <cell r="I5558">
            <v>1.9999999989522621E-2</v>
          </cell>
        </row>
        <row r="5559">
          <cell r="I5559">
            <v>1.9999999996798579E-2</v>
          </cell>
        </row>
        <row r="5560">
          <cell r="I5560">
            <v>0.02</v>
          </cell>
        </row>
        <row r="5561">
          <cell r="I5561">
            <v>0.02</v>
          </cell>
        </row>
        <row r="5562">
          <cell r="I5562">
            <v>0.02</v>
          </cell>
        </row>
        <row r="5563">
          <cell r="I5563">
            <v>0.02</v>
          </cell>
        </row>
        <row r="5564">
          <cell r="I5564">
            <v>0.02</v>
          </cell>
        </row>
        <row r="5565">
          <cell r="I5565">
            <v>2.0000000018626451E-2</v>
          </cell>
        </row>
        <row r="5566">
          <cell r="I5566">
            <v>2.3301560519030318E-2</v>
          </cell>
        </row>
        <row r="5567">
          <cell r="I5567">
            <v>3.5082901129499078E-2</v>
          </cell>
        </row>
        <row r="5568">
          <cell r="I5568">
            <v>0.09</v>
          </cell>
        </row>
        <row r="5569">
          <cell r="I5569">
            <v>0.14004983007907867</v>
          </cell>
        </row>
        <row r="5570">
          <cell r="I5570">
            <v>0.27</v>
          </cell>
        </row>
        <row r="5571">
          <cell r="I5571">
            <v>0.33</v>
          </cell>
        </row>
        <row r="5572">
          <cell r="I5572">
            <v>1</v>
          </cell>
        </row>
        <row r="5573">
          <cell r="I5573">
            <v>1</v>
          </cell>
        </row>
        <row r="5574">
          <cell r="I5574">
            <v>55</v>
          </cell>
        </row>
        <row r="5575">
          <cell r="I5575">
            <v>113.50999999999476</v>
          </cell>
        </row>
        <row r="5576">
          <cell r="I5576">
            <v>117.85</v>
          </cell>
        </row>
        <row r="5577">
          <cell r="I5577">
            <v>248.0599999999904</v>
          </cell>
        </row>
        <row r="5578">
          <cell r="I5578">
            <v>369.71999999998661</v>
          </cell>
        </row>
        <row r="5579">
          <cell r="I5579">
            <v>379.65</v>
          </cell>
        </row>
        <row r="5580">
          <cell r="I5580">
            <v>628.72000000000116</v>
          </cell>
        </row>
        <row r="5581">
          <cell r="I5581">
            <v>634.29999999999995</v>
          </cell>
        </row>
        <row r="5582">
          <cell r="I5582">
            <v>660.13000000000102</v>
          </cell>
        </row>
        <row r="5583">
          <cell r="I5583">
            <v>1031.6199999999999</v>
          </cell>
        </row>
        <row r="5584">
          <cell r="I5584">
            <v>1125.49</v>
          </cell>
        </row>
        <row r="5585">
          <cell r="I5585">
            <v>1299.99</v>
          </cell>
        </row>
        <row r="5586">
          <cell r="I5586">
            <v>1395.2399999999907</v>
          </cell>
        </row>
        <row r="5587">
          <cell r="I5587">
            <v>1412.6772756692808</v>
          </cell>
        </row>
        <row r="5588">
          <cell r="I5588">
            <v>1432.73</v>
          </cell>
        </row>
        <row r="5589">
          <cell r="I5589">
            <v>1527.74</v>
          </cell>
        </row>
        <row r="5590">
          <cell r="I5590">
            <v>1597.01</v>
          </cell>
        </row>
        <row r="5591">
          <cell r="I5591">
            <v>1740.86</v>
          </cell>
        </row>
        <row r="5592">
          <cell r="I5592">
            <v>1828.92</v>
          </cell>
        </row>
        <row r="5593">
          <cell r="I5593">
            <v>1965.38</v>
          </cell>
        </row>
        <row r="5594">
          <cell r="I5594">
            <v>2039.7</v>
          </cell>
        </row>
        <row r="5595">
          <cell r="I5595">
            <v>2153.88</v>
          </cell>
        </row>
        <row r="5596">
          <cell r="I5596">
            <v>2358.25</v>
          </cell>
        </row>
        <row r="5597">
          <cell r="I5597">
            <v>2601.59</v>
          </cell>
        </row>
        <row r="5598">
          <cell r="I5598">
            <v>2636.85</v>
          </cell>
        </row>
        <row r="5599">
          <cell r="I5599">
            <v>2714.73</v>
          </cell>
        </row>
        <row r="5600">
          <cell r="I5600">
            <v>2891.3</v>
          </cell>
        </row>
        <row r="5601">
          <cell r="I5601">
            <v>3320.89</v>
          </cell>
        </row>
        <row r="5602">
          <cell r="I5602">
            <v>3400.98</v>
          </cell>
        </row>
        <row r="5603">
          <cell r="I5603">
            <v>3466.0099999999948</v>
          </cell>
        </row>
        <row r="5604">
          <cell r="I5604">
            <v>3488.71</v>
          </cell>
        </row>
        <row r="5605">
          <cell r="I5605">
            <v>3731.55</v>
          </cell>
        </row>
        <row r="5606">
          <cell r="I5606">
            <v>3743.38</v>
          </cell>
        </row>
        <row r="5607">
          <cell r="I5607">
            <v>3758.5100000000093</v>
          </cell>
        </row>
        <row r="5608">
          <cell r="I5608">
            <v>3794.8000000000175</v>
          </cell>
        </row>
        <row r="5609">
          <cell r="I5609">
            <v>3800.429999999993</v>
          </cell>
        </row>
        <row r="5610">
          <cell r="I5610">
            <v>4132.13</v>
          </cell>
        </row>
        <row r="5611">
          <cell r="I5611">
            <v>4163.29</v>
          </cell>
        </row>
        <row r="5612">
          <cell r="I5612">
            <v>4532.67</v>
          </cell>
        </row>
        <row r="5613">
          <cell r="I5613">
            <v>4594.41</v>
          </cell>
        </row>
        <row r="5614">
          <cell r="I5614">
            <v>4750.38</v>
          </cell>
        </row>
        <row r="5615">
          <cell r="I5615">
            <v>4995.8599999999997</v>
          </cell>
        </row>
        <row r="5616">
          <cell r="I5616">
            <v>5194.0200000000004</v>
          </cell>
        </row>
        <row r="5617">
          <cell r="I5617">
            <v>5211.47</v>
          </cell>
        </row>
        <row r="5618">
          <cell r="I5618">
            <v>5291.5</v>
          </cell>
        </row>
        <row r="5619">
          <cell r="I5619">
            <v>5418.05</v>
          </cell>
        </row>
        <row r="5620">
          <cell r="I5620">
            <v>5650</v>
          </cell>
        </row>
        <row r="5621">
          <cell r="I5621">
            <v>5696.26</v>
          </cell>
        </row>
        <row r="5622">
          <cell r="I5622">
            <v>5780.31</v>
          </cell>
        </row>
        <row r="5623">
          <cell r="I5623">
            <v>5781.13</v>
          </cell>
        </row>
        <row r="5624">
          <cell r="I5624">
            <v>5922.19</v>
          </cell>
        </row>
        <row r="5625">
          <cell r="I5625">
            <v>6065.31</v>
          </cell>
        </row>
        <row r="5626">
          <cell r="I5626">
            <v>6101.73</v>
          </cell>
        </row>
        <row r="5627">
          <cell r="I5627">
            <v>6225.36</v>
          </cell>
        </row>
        <row r="5628">
          <cell r="I5628">
            <v>6300.0099999999802</v>
          </cell>
        </row>
        <row r="5629">
          <cell r="I5629">
            <v>6572.2</v>
          </cell>
        </row>
        <row r="5630">
          <cell r="I5630">
            <v>6975.03</v>
          </cell>
        </row>
        <row r="5631">
          <cell r="I5631">
            <v>7006.28</v>
          </cell>
        </row>
        <row r="5632">
          <cell r="I5632">
            <v>7031.5799999999872</v>
          </cell>
        </row>
        <row r="5633">
          <cell r="I5633">
            <v>7376.1499999999942</v>
          </cell>
        </row>
        <row r="5634">
          <cell r="I5634">
            <v>7640.2000000000116</v>
          </cell>
        </row>
        <row r="5635">
          <cell r="I5635">
            <v>8112.53</v>
          </cell>
        </row>
        <row r="5636">
          <cell r="I5636">
            <v>8115.76</v>
          </cell>
        </row>
        <row r="5637">
          <cell r="I5637">
            <v>8160.24</v>
          </cell>
        </row>
        <row r="5638">
          <cell r="I5638">
            <v>8395.23</v>
          </cell>
        </row>
        <row r="5639">
          <cell r="I5639">
            <v>8858.9</v>
          </cell>
        </row>
        <row r="5640">
          <cell r="I5640">
            <v>8860.5</v>
          </cell>
        </row>
        <row r="5641">
          <cell r="I5641">
            <v>8942.1499999999651</v>
          </cell>
        </row>
        <row r="5642">
          <cell r="I5642">
            <v>9179.86</v>
          </cell>
        </row>
        <row r="5643">
          <cell r="I5643">
            <v>9625.06</v>
          </cell>
        </row>
        <row r="5644">
          <cell r="I5644">
            <v>9823.16</v>
          </cell>
        </row>
        <row r="5645">
          <cell r="I5645">
            <v>9991.67</v>
          </cell>
        </row>
        <row r="5646">
          <cell r="I5646">
            <v>10232.1</v>
          </cell>
        </row>
        <row r="5647">
          <cell r="I5647">
            <v>10522.46</v>
          </cell>
        </row>
        <row r="5648">
          <cell r="I5648">
            <v>10895.77</v>
          </cell>
        </row>
        <row r="5649">
          <cell r="I5649">
            <v>11296.31</v>
          </cell>
        </row>
        <row r="5650">
          <cell r="I5650">
            <v>11764.35</v>
          </cell>
        </row>
        <row r="5651">
          <cell r="I5651">
            <v>11786.42</v>
          </cell>
        </row>
        <row r="5652">
          <cell r="I5652">
            <v>12019.37</v>
          </cell>
        </row>
        <row r="5653">
          <cell r="I5653">
            <v>12420.18</v>
          </cell>
        </row>
        <row r="5654">
          <cell r="I5654">
            <v>12485.26</v>
          </cell>
        </row>
        <row r="5655">
          <cell r="I5655">
            <v>12488.59</v>
          </cell>
        </row>
        <row r="5656">
          <cell r="I5656">
            <v>12537.94</v>
          </cell>
        </row>
        <row r="5657">
          <cell r="I5657">
            <v>12900.6</v>
          </cell>
        </row>
        <row r="5658">
          <cell r="I5658">
            <v>13081.32</v>
          </cell>
        </row>
        <row r="5659">
          <cell r="I5659">
            <v>13384.69</v>
          </cell>
        </row>
        <row r="5660">
          <cell r="I5660">
            <v>13711.11</v>
          </cell>
        </row>
        <row r="5661">
          <cell r="I5661">
            <v>13738.13</v>
          </cell>
        </row>
        <row r="5662">
          <cell r="I5662">
            <v>13999.29</v>
          </cell>
        </row>
        <row r="5663">
          <cell r="I5663">
            <v>14181.352460185764</v>
          </cell>
        </row>
        <row r="5664">
          <cell r="I5664">
            <v>14288.44</v>
          </cell>
        </row>
        <row r="5665">
          <cell r="I5665">
            <v>14429.49</v>
          </cell>
        </row>
        <row r="5666">
          <cell r="I5666">
            <v>14877.7</v>
          </cell>
        </row>
        <row r="5667">
          <cell r="I5667">
            <v>15033.55</v>
          </cell>
        </row>
        <row r="5668">
          <cell r="I5668">
            <v>15284.5</v>
          </cell>
        </row>
        <row r="5669">
          <cell r="I5669">
            <v>15536.46</v>
          </cell>
        </row>
        <row r="5670">
          <cell r="I5670">
            <v>15543.95</v>
          </cell>
        </row>
        <row r="5671">
          <cell r="I5671">
            <v>16014.55</v>
          </cell>
        </row>
        <row r="5672">
          <cell r="I5672">
            <v>16424.509999999998</v>
          </cell>
        </row>
        <row r="5673">
          <cell r="I5673">
            <v>16571.479999999865</v>
          </cell>
        </row>
        <row r="5674">
          <cell r="I5674">
            <v>16975.77</v>
          </cell>
        </row>
        <row r="5675">
          <cell r="I5675">
            <v>17294.97</v>
          </cell>
        </row>
        <row r="5676">
          <cell r="I5676">
            <v>17331.64</v>
          </cell>
        </row>
        <row r="5677">
          <cell r="I5677">
            <v>17802.25</v>
          </cell>
        </row>
        <row r="5678">
          <cell r="I5678">
            <v>18024.990000000002</v>
          </cell>
        </row>
        <row r="5679">
          <cell r="I5679">
            <v>18291.289542696963</v>
          </cell>
        </row>
        <row r="5680">
          <cell r="I5680">
            <v>19617.72</v>
          </cell>
        </row>
        <row r="5681">
          <cell r="I5681">
            <v>19911.47</v>
          </cell>
        </row>
        <row r="5682">
          <cell r="I5682">
            <v>20093.748208250981</v>
          </cell>
        </row>
        <row r="5683">
          <cell r="I5683">
            <v>20536.029999999795</v>
          </cell>
        </row>
        <row r="5684">
          <cell r="I5684">
            <v>21050.21</v>
          </cell>
        </row>
        <row r="5685">
          <cell r="I5685">
            <v>21195.66</v>
          </cell>
        </row>
        <row r="5686">
          <cell r="I5686">
            <v>21303.02</v>
          </cell>
        </row>
        <row r="5687">
          <cell r="I5687">
            <v>21778.32</v>
          </cell>
        </row>
        <row r="5688">
          <cell r="I5688">
            <v>22497.59</v>
          </cell>
        </row>
        <row r="5689">
          <cell r="I5689">
            <v>22822.5</v>
          </cell>
        </row>
        <row r="5690">
          <cell r="I5690">
            <v>23112.73</v>
          </cell>
        </row>
        <row r="5691">
          <cell r="I5691">
            <v>23261.38</v>
          </cell>
        </row>
        <row r="5692">
          <cell r="I5692">
            <v>25198.34</v>
          </cell>
        </row>
        <row r="5693">
          <cell r="I5693">
            <v>25222.32</v>
          </cell>
        </row>
        <row r="5694">
          <cell r="I5694">
            <v>25584.3</v>
          </cell>
        </row>
        <row r="5695">
          <cell r="I5695">
            <v>26360.19</v>
          </cell>
        </row>
        <row r="5696">
          <cell r="I5696">
            <v>26712.19</v>
          </cell>
        </row>
        <row r="5697">
          <cell r="I5697">
            <v>27168.54</v>
          </cell>
        </row>
        <row r="5698">
          <cell r="I5698">
            <v>27806.75</v>
          </cell>
        </row>
        <row r="5699">
          <cell r="I5699">
            <v>28275.78</v>
          </cell>
        </row>
        <row r="5700">
          <cell r="I5700">
            <v>28278.94</v>
          </cell>
        </row>
        <row r="5701">
          <cell r="I5701">
            <v>28751.77</v>
          </cell>
        </row>
        <row r="5702">
          <cell r="I5702">
            <v>30734.29</v>
          </cell>
        </row>
        <row r="5703">
          <cell r="I5703">
            <v>31273.14</v>
          </cell>
        </row>
        <row r="5704">
          <cell r="I5704">
            <v>31425.179982655565</v>
          </cell>
        </row>
        <row r="5705">
          <cell r="I5705">
            <v>31647.200000000001</v>
          </cell>
        </row>
        <row r="5706">
          <cell r="I5706">
            <v>32924.230000000003</v>
          </cell>
        </row>
        <row r="5707">
          <cell r="I5707">
            <v>33010.120000000003</v>
          </cell>
        </row>
        <row r="5708">
          <cell r="I5708">
            <v>33317.440000000002</v>
          </cell>
        </row>
        <row r="5709">
          <cell r="I5709">
            <v>35112.860000000102</v>
          </cell>
        </row>
        <row r="5710">
          <cell r="I5710">
            <v>35652.94</v>
          </cell>
        </row>
        <row r="5711">
          <cell r="I5711">
            <v>35892.83</v>
          </cell>
        </row>
        <row r="5712">
          <cell r="I5712">
            <v>35993.5</v>
          </cell>
        </row>
        <row r="5713">
          <cell r="I5713">
            <v>36706.467177312486</v>
          </cell>
        </row>
        <row r="5714">
          <cell r="I5714">
            <v>37585.18</v>
          </cell>
        </row>
        <row r="5715">
          <cell r="I5715">
            <v>37749.99454735886</v>
          </cell>
        </row>
        <row r="5716">
          <cell r="I5716">
            <v>38679.49</v>
          </cell>
        </row>
        <row r="5717">
          <cell r="I5717">
            <v>39830.550000000003</v>
          </cell>
        </row>
        <row r="5718">
          <cell r="I5718">
            <v>40151.67</v>
          </cell>
        </row>
        <row r="5719">
          <cell r="I5719">
            <v>42876.32</v>
          </cell>
        </row>
        <row r="5720">
          <cell r="I5720">
            <v>43388.2</v>
          </cell>
        </row>
        <row r="5721">
          <cell r="I5721">
            <v>44029.120000000003</v>
          </cell>
        </row>
        <row r="5722">
          <cell r="I5722">
            <v>44783.99</v>
          </cell>
        </row>
        <row r="5723">
          <cell r="I5723">
            <v>45601.51</v>
          </cell>
        </row>
        <row r="5724">
          <cell r="I5724">
            <v>47532.350000000093</v>
          </cell>
        </row>
        <row r="5725">
          <cell r="I5725">
            <v>48547.56</v>
          </cell>
        </row>
        <row r="5726">
          <cell r="I5726">
            <v>48566.42</v>
          </cell>
        </row>
        <row r="5727">
          <cell r="I5727">
            <v>49402.01</v>
          </cell>
        </row>
        <row r="5728">
          <cell r="I5728">
            <v>50481.88</v>
          </cell>
        </row>
        <row r="5729">
          <cell r="I5729">
            <v>51300</v>
          </cell>
        </row>
        <row r="5730">
          <cell r="I5730">
            <v>52071.91</v>
          </cell>
        </row>
        <row r="5731">
          <cell r="I5731">
            <v>55158.76</v>
          </cell>
        </row>
        <row r="5732">
          <cell r="I5732">
            <v>55941.85</v>
          </cell>
        </row>
        <row r="5733">
          <cell r="I5733">
            <v>55970.75</v>
          </cell>
        </row>
        <row r="5734">
          <cell r="I5734">
            <v>56613.25</v>
          </cell>
        </row>
        <row r="5735">
          <cell r="I5735">
            <v>57242.36</v>
          </cell>
        </row>
        <row r="5736">
          <cell r="I5736">
            <v>57437.7</v>
          </cell>
        </row>
        <row r="5737">
          <cell r="I5737">
            <v>58483.839999999997</v>
          </cell>
        </row>
        <row r="5738">
          <cell r="I5738">
            <v>59692.86</v>
          </cell>
        </row>
        <row r="5739">
          <cell r="I5739">
            <v>61219.98</v>
          </cell>
        </row>
        <row r="5740">
          <cell r="I5740">
            <v>65096.74</v>
          </cell>
        </row>
        <row r="5741">
          <cell r="I5741">
            <v>65504.37</v>
          </cell>
        </row>
        <row r="5742">
          <cell r="I5742">
            <v>67369.02</v>
          </cell>
        </row>
        <row r="5743">
          <cell r="I5743">
            <v>68742.864483095473</v>
          </cell>
        </row>
        <row r="5744">
          <cell r="I5744">
            <v>68799.100000000006</v>
          </cell>
        </row>
        <row r="5745">
          <cell r="I5745">
            <v>71125.873144554731</v>
          </cell>
        </row>
        <row r="5746">
          <cell r="I5746">
            <v>72357.86</v>
          </cell>
        </row>
        <row r="5747">
          <cell r="I5747">
            <v>72688.72</v>
          </cell>
        </row>
        <row r="5748">
          <cell r="I5748">
            <v>74161.940000000061</v>
          </cell>
        </row>
        <row r="5749">
          <cell r="I5749">
            <v>75000</v>
          </cell>
        </row>
        <row r="5750">
          <cell r="I5750">
            <v>77811.98</v>
          </cell>
        </row>
        <row r="5751">
          <cell r="I5751">
            <v>82466.759999999995</v>
          </cell>
        </row>
        <row r="5752">
          <cell r="I5752">
            <v>84308.497158524726</v>
          </cell>
        </row>
        <row r="5753">
          <cell r="I5753">
            <v>87190.14</v>
          </cell>
        </row>
        <row r="5754">
          <cell r="I5754">
            <v>87672.07</v>
          </cell>
        </row>
        <row r="5755">
          <cell r="I5755">
            <v>89384.9</v>
          </cell>
        </row>
        <row r="5756">
          <cell r="I5756">
            <v>93229.55</v>
          </cell>
        </row>
        <row r="5757">
          <cell r="I5757">
            <v>102712.46</v>
          </cell>
        </row>
        <row r="5758">
          <cell r="I5758">
            <v>104300</v>
          </cell>
        </row>
        <row r="5759">
          <cell r="I5759">
            <v>104737.95</v>
          </cell>
        </row>
        <row r="5760">
          <cell r="I5760">
            <v>107544.03</v>
          </cell>
        </row>
        <row r="5761">
          <cell r="I5761">
            <v>112358.02</v>
          </cell>
        </row>
        <row r="5762">
          <cell r="I5762">
            <v>113607.34</v>
          </cell>
        </row>
        <row r="5763">
          <cell r="I5763">
            <v>115655.15</v>
          </cell>
        </row>
        <row r="5764">
          <cell r="I5764">
            <v>115841.33</v>
          </cell>
        </row>
        <row r="5765">
          <cell r="I5765">
            <v>117235.99</v>
          </cell>
        </row>
        <row r="5766">
          <cell r="I5766">
            <v>119593.8819352999</v>
          </cell>
        </row>
        <row r="5767">
          <cell r="I5767">
            <v>124999.99</v>
          </cell>
        </row>
        <row r="5768">
          <cell r="I5768">
            <v>133010.91</v>
          </cell>
        </row>
        <row r="5769">
          <cell r="I5769">
            <v>135761.81</v>
          </cell>
        </row>
        <row r="5770">
          <cell r="I5770">
            <v>135967.61999999918</v>
          </cell>
        </row>
        <row r="5771">
          <cell r="I5771">
            <v>138073.96323792846</v>
          </cell>
        </row>
        <row r="5772">
          <cell r="I5772">
            <v>144931.58597017743</v>
          </cell>
        </row>
        <row r="5773">
          <cell r="I5773">
            <v>146889.31</v>
          </cell>
        </row>
        <row r="5774">
          <cell r="I5774">
            <v>150000</v>
          </cell>
        </row>
        <row r="5775">
          <cell r="I5775">
            <v>151688.47</v>
          </cell>
        </row>
        <row r="5776">
          <cell r="I5776">
            <v>154816.32000000001</v>
          </cell>
        </row>
        <row r="5777">
          <cell r="I5777">
            <v>155124.32999999999</v>
          </cell>
        </row>
        <row r="5778">
          <cell r="I5778">
            <v>157767.79999999999</v>
          </cell>
        </row>
        <row r="5779">
          <cell r="I5779">
            <v>161542.79</v>
          </cell>
        </row>
        <row r="5780">
          <cell r="I5780">
            <v>173026.01</v>
          </cell>
        </row>
        <row r="5781">
          <cell r="I5781">
            <v>175797.91</v>
          </cell>
        </row>
        <row r="5782">
          <cell r="I5782">
            <v>178614.95851012028</v>
          </cell>
        </row>
        <row r="5783">
          <cell r="I5783">
            <v>183022.98</v>
          </cell>
        </row>
        <row r="5784">
          <cell r="I5784">
            <v>186222.31</v>
          </cell>
        </row>
        <row r="5785">
          <cell r="I5785">
            <v>189566.93</v>
          </cell>
        </row>
        <row r="5786">
          <cell r="I5786">
            <v>191312.82</v>
          </cell>
        </row>
        <row r="5787">
          <cell r="I5787">
            <v>199777.91</v>
          </cell>
        </row>
        <row r="5788">
          <cell r="I5788">
            <v>201194.64</v>
          </cell>
        </row>
        <row r="5789">
          <cell r="I5789">
            <v>201750.34</v>
          </cell>
        </row>
        <row r="5790">
          <cell r="I5790">
            <v>208468.9</v>
          </cell>
        </row>
        <row r="5791">
          <cell r="I5791">
            <v>208646.85</v>
          </cell>
        </row>
        <row r="5792">
          <cell r="I5792">
            <v>220366.33</v>
          </cell>
        </row>
        <row r="5793">
          <cell r="I5793">
            <v>230417.48</v>
          </cell>
        </row>
        <row r="5794">
          <cell r="I5794">
            <v>243537.88</v>
          </cell>
        </row>
        <row r="5795">
          <cell r="I5795">
            <v>258386.52</v>
          </cell>
        </row>
        <row r="5796">
          <cell r="I5796">
            <v>263340.84000000003</v>
          </cell>
        </row>
        <row r="5797">
          <cell r="I5797">
            <v>282434.76</v>
          </cell>
        </row>
        <row r="5798">
          <cell r="I5798">
            <v>328375.21000000002</v>
          </cell>
        </row>
        <row r="5799">
          <cell r="I5799">
            <v>337145.45</v>
          </cell>
        </row>
        <row r="5800">
          <cell r="I5800">
            <v>362754.31</v>
          </cell>
        </row>
        <row r="5801">
          <cell r="I5801">
            <v>399080.35</v>
          </cell>
        </row>
        <row r="5802">
          <cell r="I5802">
            <v>427991.37</v>
          </cell>
        </row>
        <row r="5803">
          <cell r="I5803">
            <v>442427.39</v>
          </cell>
        </row>
        <row r="5804">
          <cell r="I5804">
            <v>469258.52650312707</v>
          </cell>
        </row>
        <row r="5805">
          <cell r="I5805">
            <v>469721.94</v>
          </cell>
        </row>
        <row r="5806">
          <cell r="I5806">
            <v>478394.07278667041</v>
          </cell>
        </row>
        <row r="5807">
          <cell r="I5807">
            <v>482637.46</v>
          </cell>
        </row>
        <row r="5808">
          <cell r="I5808">
            <v>521497.3900000006</v>
          </cell>
        </row>
        <row r="5809">
          <cell r="I5809">
            <v>530000</v>
          </cell>
        </row>
        <row r="5810">
          <cell r="I5810">
            <v>585454.93699398264</v>
          </cell>
        </row>
        <row r="5811">
          <cell r="I5811">
            <v>605319.64</v>
          </cell>
        </row>
        <row r="5812">
          <cell r="I5812">
            <v>621944.01</v>
          </cell>
        </row>
        <row r="5813">
          <cell r="I5813">
            <v>663686.63</v>
          </cell>
        </row>
        <row r="5814">
          <cell r="I5814">
            <v>732434.49740793929</v>
          </cell>
        </row>
        <row r="5815">
          <cell r="I5815">
            <v>774917.27</v>
          </cell>
        </row>
        <row r="5816">
          <cell r="I5816">
            <v>777310.1</v>
          </cell>
        </row>
        <row r="5817">
          <cell r="I5817">
            <v>779032.42</v>
          </cell>
        </row>
        <row r="5818">
          <cell r="I5818">
            <v>874944.26953165699</v>
          </cell>
        </row>
        <row r="5819">
          <cell r="I5819">
            <v>900000</v>
          </cell>
        </row>
        <row r="5820">
          <cell r="I5820">
            <v>910301.11993694305</v>
          </cell>
        </row>
        <row r="5821">
          <cell r="I5821">
            <v>1013432</v>
          </cell>
        </row>
        <row r="5822">
          <cell r="I5822">
            <v>1069482.4490666352</v>
          </cell>
        </row>
        <row r="5823">
          <cell r="I5823">
            <v>1159182.1200000001</v>
          </cell>
        </row>
        <row r="5824">
          <cell r="I5824">
            <v>1237499.99</v>
          </cell>
        </row>
        <row r="5825">
          <cell r="I5825">
            <v>1243132.1264000181</v>
          </cell>
        </row>
        <row r="5826">
          <cell r="I5826">
            <v>1337131.04</v>
          </cell>
        </row>
        <row r="5827">
          <cell r="I5827">
            <v>1403898.0251524597</v>
          </cell>
        </row>
        <row r="5828">
          <cell r="I5828">
            <v>1408049.85</v>
          </cell>
        </row>
        <row r="5829">
          <cell r="I5829">
            <v>1497195.47</v>
          </cell>
        </row>
        <row r="5830">
          <cell r="I5830">
            <v>1580320</v>
          </cell>
        </row>
        <row r="5831">
          <cell r="I5831">
            <v>1586366.06</v>
          </cell>
        </row>
        <row r="5832">
          <cell r="I5832">
            <v>1646203</v>
          </cell>
        </row>
        <row r="5833">
          <cell r="I5833">
            <v>1652326.07</v>
          </cell>
        </row>
        <row r="5834">
          <cell r="I5834">
            <v>1718594.59</v>
          </cell>
        </row>
        <row r="5835">
          <cell r="I5835">
            <v>1803617.5187983934</v>
          </cell>
        </row>
        <row r="5836">
          <cell r="I5836">
            <v>1924060.6874844236</v>
          </cell>
        </row>
        <row r="5837">
          <cell r="I5837">
            <v>2472045.9414543053</v>
          </cell>
        </row>
        <row r="5838">
          <cell r="I5838">
            <v>2717464.26</v>
          </cell>
        </row>
        <row r="5839">
          <cell r="I5839">
            <v>3102363.5334457848</v>
          </cell>
        </row>
        <row r="5840">
          <cell r="I5840">
            <v>3234026.41</v>
          </cell>
        </row>
        <row r="5841">
          <cell r="I5841">
            <v>3479174.62</v>
          </cell>
        </row>
        <row r="5842">
          <cell r="I5842">
            <v>3511145.06</v>
          </cell>
        </row>
        <row r="5843">
          <cell r="I5843">
            <v>4201241.91</v>
          </cell>
        </row>
        <row r="5844">
          <cell r="I5844">
            <v>4539950.41</v>
          </cell>
        </row>
        <row r="5845">
          <cell r="I5845">
            <v>4698529.13</v>
          </cell>
        </row>
        <row r="5846">
          <cell r="I5846">
            <v>4975367.2</v>
          </cell>
        </row>
        <row r="5847">
          <cell r="I5847">
            <v>5304994.5975162582</v>
          </cell>
        </row>
        <row r="5848">
          <cell r="I5848">
            <v>5975291.8200000003</v>
          </cell>
        </row>
        <row r="5849">
          <cell r="I5849">
            <v>6234811.2200000025</v>
          </cell>
        </row>
        <row r="5850">
          <cell r="I5850">
            <v>8391935.8200000003</v>
          </cell>
        </row>
        <row r="5851">
          <cell r="I5851">
            <v>8428861.3999999985</v>
          </cell>
        </row>
        <row r="5852">
          <cell r="I5852">
            <v>9570674.0500000007</v>
          </cell>
        </row>
        <row r="5853">
          <cell r="I5853">
            <v>11417968.950000003</v>
          </cell>
        </row>
        <row r="5854">
          <cell r="I5854">
            <v>11844082.66611651</v>
          </cell>
        </row>
        <row r="5855">
          <cell r="I5855">
            <v>12447181.870000001</v>
          </cell>
        </row>
        <row r="5856">
          <cell r="I5856">
            <v>13758185.309999999</v>
          </cell>
        </row>
        <row r="5857">
          <cell r="I5857">
            <v>15450622.800000001</v>
          </cell>
        </row>
        <row r="5858">
          <cell r="I5858">
            <v>17454639.870000001</v>
          </cell>
        </row>
        <row r="5859">
          <cell r="I5859">
            <v>24357991.409999996</v>
          </cell>
        </row>
        <row r="5860">
          <cell r="I5860">
            <v>88083720.769999981</v>
          </cell>
        </row>
        <row r="5861">
          <cell r="I5861">
            <v>-18456343.143673904</v>
          </cell>
        </row>
        <row r="5862">
          <cell r="I5862">
            <v>-4279025.59</v>
          </cell>
        </row>
        <row r="5863">
          <cell r="I5863">
            <v>-3390505.47</v>
          </cell>
        </row>
        <row r="5864">
          <cell r="I5864">
            <v>-3300000</v>
          </cell>
        </row>
        <row r="5865">
          <cell r="I5865">
            <v>-3121529.6346009388</v>
          </cell>
        </row>
        <row r="5866">
          <cell r="I5866">
            <v>-2363518.9350130633</v>
          </cell>
        </row>
        <row r="5867">
          <cell r="I5867">
            <v>-1927869.7208617697</v>
          </cell>
        </row>
        <row r="5868">
          <cell r="I5868">
            <v>-1680000</v>
          </cell>
        </row>
        <row r="5869">
          <cell r="I5869">
            <v>-1483572.96</v>
          </cell>
        </row>
        <row r="5870">
          <cell r="I5870">
            <v>-1192577.92</v>
          </cell>
        </row>
        <row r="5871">
          <cell r="I5871">
            <v>-1160532.17</v>
          </cell>
        </row>
        <row r="5872">
          <cell r="I5872">
            <v>-948316.41843479685</v>
          </cell>
        </row>
        <row r="5873">
          <cell r="I5873">
            <v>-811605.73</v>
          </cell>
        </row>
        <row r="5874">
          <cell r="I5874">
            <v>-789882.03</v>
          </cell>
        </row>
        <row r="5875">
          <cell r="I5875">
            <v>-781583.37</v>
          </cell>
        </row>
        <row r="5876">
          <cell r="I5876">
            <v>-743004.22</v>
          </cell>
        </row>
        <row r="5877">
          <cell r="I5877">
            <v>-724374.09</v>
          </cell>
        </row>
        <row r="5878">
          <cell r="I5878">
            <v>-615031.66</v>
          </cell>
        </row>
        <row r="5879">
          <cell r="I5879">
            <v>-599484.97</v>
          </cell>
        </row>
        <row r="5880">
          <cell r="I5880">
            <v>-562542.68000000005</v>
          </cell>
        </row>
        <row r="5881">
          <cell r="I5881">
            <v>-545000</v>
          </cell>
        </row>
        <row r="5882">
          <cell r="I5882">
            <v>-544420.16</v>
          </cell>
        </row>
        <row r="5883">
          <cell r="I5883">
            <v>-537028.15</v>
          </cell>
        </row>
        <row r="5884">
          <cell r="I5884">
            <v>-530927.6</v>
          </cell>
        </row>
        <row r="5885">
          <cell r="I5885">
            <v>-526450</v>
          </cell>
        </row>
        <row r="5886">
          <cell r="I5886">
            <v>-477972.07</v>
          </cell>
        </row>
        <row r="5887">
          <cell r="I5887">
            <v>-456959.71</v>
          </cell>
        </row>
        <row r="5888">
          <cell r="I5888">
            <v>-452073.29</v>
          </cell>
        </row>
        <row r="5889">
          <cell r="I5889">
            <v>-425731.5274589404</v>
          </cell>
        </row>
        <row r="5890">
          <cell r="I5890">
            <v>-416947.94502024027</v>
          </cell>
        </row>
        <row r="5891">
          <cell r="I5891">
            <v>-411684.8</v>
          </cell>
        </row>
        <row r="5892">
          <cell r="I5892">
            <v>-380718.11</v>
          </cell>
        </row>
        <row r="5893">
          <cell r="I5893">
            <v>-374358.38</v>
          </cell>
        </row>
        <row r="5894">
          <cell r="I5894">
            <v>-363200</v>
          </cell>
        </row>
        <row r="5895">
          <cell r="I5895">
            <v>-361572.61</v>
          </cell>
        </row>
        <row r="5896">
          <cell r="I5896">
            <v>-354275.37</v>
          </cell>
        </row>
        <row r="5897">
          <cell r="I5897">
            <v>-351000</v>
          </cell>
        </row>
        <row r="5898">
          <cell r="I5898">
            <v>-339319.72171116713</v>
          </cell>
        </row>
        <row r="5899">
          <cell r="I5899">
            <v>-338198.59768886515</v>
          </cell>
        </row>
        <row r="5900">
          <cell r="I5900">
            <v>-335390</v>
          </cell>
        </row>
        <row r="5901">
          <cell r="I5901">
            <v>-334400</v>
          </cell>
        </row>
        <row r="5902">
          <cell r="I5902">
            <v>-320000</v>
          </cell>
        </row>
        <row r="5903">
          <cell r="I5903">
            <v>-302200.43</v>
          </cell>
        </row>
        <row r="5904">
          <cell r="I5904">
            <v>-294704.48</v>
          </cell>
        </row>
        <row r="5905">
          <cell r="I5905">
            <v>-294570.71189196687</v>
          </cell>
        </row>
        <row r="5906">
          <cell r="I5906">
            <v>-279925.96999999997</v>
          </cell>
        </row>
        <row r="5907">
          <cell r="I5907">
            <v>-259498.02</v>
          </cell>
        </row>
        <row r="5908">
          <cell r="I5908">
            <v>-256718</v>
          </cell>
        </row>
        <row r="5909">
          <cell r="I5909">
            <v>-253453.24</v>
          </cell>
        </row>
        <row r="5910">
          <cell r="I5910">
            <v>-250600</v>
          </cell>
        </row>
        <row r="5911">
          <cell r="I5911">
            <v>-245032.88</v>
          </cell>
        </row>
        <row r="5912">
          <cell r="I5912">
            <v>-244400</v>
          </cell>
        </row>
        <row r="5913">
          <cell r="I5913">
            <v>-224000</v>
          </cell>
        </row>
        <row r="5914">
          <cell r="I5914">
            <v>-222258.03</v>
          </cell>
        </row>
        <row r="5915">
          <cell r="I5915">
            <v>-209050.37</v>
          </cell>
        </row>
        <row r="5916">
          <cell r="I5916">
            <v>-181159.32</v>
          </cell>
        </row>
        <row r="5917">
          <cell r="I5917">
            <v>-167581.14000000001</v>
          </cell>
        </row>
        <row r="5918">
          <cell r="I5918">
            <v>-161264.24</v>
          </cell>
        </row>
        <row r="5919">
          <cell r="I5919">
            <v>-156018.42000000001</v>
          </cell>
        </row>
        <row r="5920">
          <cell r="I5920">
            <v>-150000</v>
          </cell>
        </row>
        <row r="5921">
          <cell r="I5921">
            <v>-150000</v>
          </cell>
        </row>
        <row r="5922">
          <cell r="I5922">
            <v>-141407.43</v>
          </cell>
        </row>
        <row r="5923">
          <cell r="I5923">
            <v>-140310.28</v>
          </cell>
        </row>
        <row r="5924">
          <cell r="I5924">
            <v>-139546.04</v>
          </cell>
        </row>
        <row r="5925">
          <cell r="I5925">
            <v>-137830</v>
          </cell>
        </row>
        <row r="5926">
          <cell r="I5926">
            <v>-132387.49</v>
          </cell>
        </row>
        <row r="5927">
          <cell r="I5927">
            <v>-132283.57999999999</v>
          </cell>
        </row>
        <row r="5928">
          <cell r="I5928">
            <v>-131837.35</v>
          </cell>
        </row>
        <row r="5929">
          <cell r="I5929">
            <v>-129142.82</v>
          </cell>
        </row>
        <row r="5930">
          <cell r="I5930">
            <v>-128905.8024143423</v>
          </cell>
        </row>
        <row r="5931">
          <cell r="I5931">
            <v>-120000</v>
          </cell>
        </row>
        <row r="5932">
          <cell r="I5932">
            <v>-116760.32000000001</v>
          </cell>
        </row>
        <row r="5933">
          <cell r="I5933">
            <v>-107400</v>
          </cell>
        </row>
        <row r="5934">
          <cell r="I5934">
            <v>-106406.97</v>
          </cell>
        </row>
        <row r="5935">
          <cell r="I5935">
            <v>-97413.08</v>
          </cell>
        </row>
        <row r="5936">
          <cell r="I5936">
            <v>-94618.06</v>
          </cell>
        </row>
        <row r="5937">
          <cell r="I5937">
            <v>-91826.3</v>
          </cell>
        </row>
        <row r="5938">
          <cell r="I5938">
            <v>-90176.71</v>
          </cell>
        </row>
        <row r="5939">
          <cell r="I5939">
            <v>-86326.2</v>
          </cell>
        </row>
        <row r="5940">
          <cell r="I5940">
            <v>-85094.44</v>
          </cell>
        </row>
        <row r="5941">
          <cell r="I5941">
            <v>-84147.54</v>
          </cell>
        </row>
        <row r="5942">
          <cell r="I5942">
            <v>-84000</v>
          </cell>
        </row>
        <row r="5943">
          <cell r="I5943">
            <v>-81032.960000000006</v>
          </cell>
        </row>
        <row r="5944">
          <cell r="I5944">
            <v>-80613.300000000745</v>
          </cell>
        </row>
        <row r="5945">
          <cell r="I5945">
            <v>-78766.02</v>
          </cell>
        </row>
        <row r="5946">
          <cell r="I5946">
            <v>-75210.86</v>
          </cell>
        </row>
        <row r="5947">
          <cell r="I5947">
            <v>-75026.41</v>
          </cell>
        </row>
        <row r="5948">
          <cell r="I5948">
            <v>-74074.97</v>
          </cell>
        </row>
        <row r="5949">
          <cell r="I5949">
            <v>-73269.149999999994</v>
          </cell>
        </row>
        <row r="5950">
          <cell r="I5950">
            <v>-69389.957135394448</v>
          </cell>
        </row>
        <row r="5951">
          <cell r="I5951">
            <v>-65992.490000000005</v>
          </cell>
        </row>
        <row r="5952">
          <cell r="I5952">
            <v>-65039.03</v>
          </cell>
        </row>
        <row r="5953">
          <cell r="I5953">
            <v>-62829</v>
          </cell>
        </row>
        <row r="5954">
          <cell r="I5954">
            <v>-61242.65</v>
          </cell>
        </row>
        <row r="5955">
          <cell r="I5955">
            <v>-59824.23</v>
          </cell>
        </row>
        <row r="5956">
          <cell r="I5956">
            <v>-59467.76</v>
          </cell>
        </row>
        <row r="5957">
          <cell r="I5957">
            <v>-59037.42</v>
          </cell>
        </row>
        <row r="5958">
          <cell r="I5958">
            <v>-57569.810000000056</v>
          </cell>
        </row>
        <row r="5959">
          <cell r="I5959">
            <v>-57284.51</v>
          </cell>
        </row>
        <row r="5960">
          <cell r="I5960">
            <v>-56943.29</v>
          </cell>
        </row>
        <row r="5961">
          <cell r="I5961">
            <v>-56639.6</v>
          </cell>
        </row>
        <row r="5962">
          <cell r="I5962">
            <v>-56283.38</v>
          </cell>
        </row>
        <row r="5963">
          <cell r="I5963">
            <v>-53954.77</v>
          </cell>
        </row>
        <row r="5964">
          <cell r="I5964">
            <v>-53031.05</v>
          </cell>
        </row>
        <row r="5965">
          <cell r="I5965">
            <v>-52861.08</v>
          </cell>
        </row>
        <row r="5966">
          <cell r="I5966">
            <v>-51783.17</v>
          </cell>
        </row>
        <row r="5967">
          <cell r="I5967">
            <v>-51690.99</v>
          </cell>
        </row>
        <row r="5968">
          <cell r="I5968">
            <v>-50805.03</v>
          </cell>
        </row>
        <row r="5969">
          <cell r="I5969">
            <v>-50000</v>
          </cell>
        </row>
        <row r="5970">
          <cell r="I5970">
            <v>-48472.45</v>
          </cell>
        </row>
        <row r="5971">
          <cell r="I5971">
            <v>-47925.25</v>
          </cell>
        </row>
        <row r="5972">
          <cell r="I5972">
            <v>-47431.35</v>
          </cell>
        </row>
        <row r="5973">
          <cell r="I5973">
            <v>-46525.01</v>
          </cell>
        </row>
        <row r="5974">
          <cell r="I5974">
            <v>-45199.71</v>
          </cell>
        </row>
        <row r="5975">
          <cell r="I5975">
            <v>-44296.830000000075</v>
          </cell>
        </row>
        <row r="5976">
          <cell r="I5976">
            <v>-43910.64</v>
          </cell>
        </row>
        <row r="5977">
          <cell r="I5977">
            <v>-43828.85</v>
          </cell>
        </row>
        <row r="5978">
          <cell r="I5978">
            <v>-42666.23</v>
          </cell>
        </row>
        <row r="5979">
          <cell r="I5979">
            <v>-42558.49</v>
          </cell>
        </row>
        <row r="5980">
          <cell r="I5980">
            <v>-42005.415607752337</v>
          </cell>
        </row>
        <row r="5981">
          <cell r="I5981">
            <v>-41827.919999999998</v>
          </cell>
        </row>
        <row r="5982">
          <cell r="I5982">
            <v>-41528</v>
          </cell>
        </row>
        <row r="5983">
          <cell r="I5983">
            <v>-40439.449999999997</v>
          </cell>
        </row>
        <row r="5984">
          <cell r="I5984">
            <v>-39920.75</v>
          </cell>
        </row>
        <row r="5985">
          <cell r="I5985">
            <v>-38000</v>
          </cell>
        </row>
        <row r="5986">
          <cell r="I5986">
            <v>-37601.519999999997</v>
          </cell>
        </row>
        <row r="5987">
          <cell r="I5987">
            <v>-36895.608943997999</v>
          </cell>
        </row>
        <row r="5988">
          <cell r="I5988">
            <v>-36690.230000000003</v>
          </cell>
        </row>
        <row r="5989">
          <cell r="I5989">
            <v>-36453.589999999997</v>
          </cell>
        </row>
        <row r="5990">
          <cell r="I5990">
            <v>-36221.9</v>
          </cell>
        </row>
        <row r="5991">
          <cell r="I5991">
            <v>-36031.760000000002</v>
          </cell>
        </row>
        <row r="5992">
          <cell r="I5992">
            <v>-35609.32</v>
          </cell>
        </row>
        <row r="5993">
          <cell r="I5993">
            <v>-33789.660000000149</v>
          </cell>
        </row>
        <row r="5994">
          <cell r="I5994">
            <v>-33333</v>
          </cell>
        </row>
        <row r="5995">
          <cell r="I5995">
            <v>-33309.01</v>
          </cell>
        </row>
        <row r="5996">
          <cell r="I5996">
            <v>-33296.300000000003</v>
          </cell>
        </row>
        <row r="5997">
          <cell r="I5997">
            <v>-33100.160000000149</v>
          </cell>
        </row>
        <row r="5998">
          <cell r="I5998">
            <v>-32520.76</v>
          </cell>
        </row>
        <row r="5999">
          <cell r="I5999">
            <v>-32329.52</v>
          </cell>
        </row>
        <row r="6000">
          <cell r="I6000">
            <v>-30854.131601024361</v>
          </cell>
        </row>
        <row r="6001">
          <cell r="I6001">
            <v>-30573.48</v>
          </cell>
        </row>
        <row r="6002">
          <cell r="I6002">
            <v>-28979.61</v>
          </cell>
        </row>
        <row r="6003">
          <cell r="I6003">
            <v>-28793.19</v>
          </cell>
        </row>
        <row r="6004">
          <cell r="I6004">
            <v>-28414.26</v>
          </cell>
        </row>
        <row r="6005">
          <cell r="I6005">
            <v>-27447.19</v>
          </cell>
        </row>
        <row r="6006">
          <cell r="I6006">
            <v>-27317.040000000001</v>
          </cell>
        </row>
        <row r="6007">
          <cell r="I6007">
            <v>-26751.4</v>
          </cell>
        </row>
        <row r="6008">
          <cell r="I6008">
            <v>-26710.9</v>
          </cell>
        </row>
        <row r="6009">
          <cell r="I6009">
            <v>-26673.01</v>
          </cell>
        </row>
        <row r="6010">
          <cell r="I6010">
            <v>-26387.33</v>
          </cell>
        </row>
        <row r="6011">
          <cell r="I6011">
            <v>-26288.9</v>
          </cell>
        </row>
        <row r="6012">
          <cell r="I6012">
            <v>-25595.84</v>
          </cell>
        </row>
        <row r="6013">
          <cell r="I6013">
            <v>-24165</v>
          </cell>
        </row>
        <row r="6014">
          <cell r="I6014">
            <v>-23422.36</v>
          </cell>
        </row>
        <row r="6015">
          <cell r="I6015">
            <v>-23373.54</v>
          </cell>
        </row>
        <row r="6016">
          <cell r="I6016">
            <v>-23037.73</v>
          </cell>
        </row>
        <row r="6017">
          <cell r="I6017">
            <v>-22820.92</v>
          </cell>
        </row>
        <row r="6018">
          <cell r="I6018">
            <v>-22781.49</v>
          </cell>
        </row>
        <row r="6019">
          <cell r="I6019">
            <v>-22551.499999999942</v>
          </cell>
        </row>
        <row r="6020">
          <cell r="I6020">
            <v>-22406.37</v>
          </cell>
        </row>
        <row r="6021">
          <cell r="I6021">
            <v>-22375</v>
          </cell>
        </row>
        <row r="6022">
          <cell r="I6022">
            <v>-22057.09</v>
          </cell>
        </row>
        <row r="6023">
          <cell r="I6023">
            <v>-21981.59</v>
          </cell>
        </row>
        <row r="6024">
          <cell r="I6024">
            <v>-21374.45</v>
          </cell>
        </row>
        <row r="6025">
          <cell r="I6025">
            <v>-21035.94</v>
          </cell>
        </row>
        <row r="6026">
          <cell r="I6026">
            <v>-21023.35</v>
          </cell>
        </row>
        <row r="6027">
          <cell r="I6027">
            <v>-20905.5</v>
          </cell>
        </row>
        <row r="6028">
          <cell r="I6028">
            <v>-20079.8</v>
          </cell>
        </row>
        <row r="6029">
          <cell r="I6029">
            <v>-20004.738817549864</v>
          </cell>
        </row>
        <row r="6030">
          <cell r="I6030">
            <v>-19884.759999999998</v>
          </cell>
        </row>
        <row r="6031">
          <cell r="I6031">
            <v>-19626.049999999814</v>
          </cell>
        </row>
        <row r="6032">
          <cell r="I6032">
            <v>-19569.810000000001</v>
          </cell>
        </row>
        <row r="6033">
          <cell r="I6033">
            <v>-19567.5</v>
          </cell>
        </row>
        <row r="6034">
          <cell r="I6034">
            <v>-19424.07</v>
          </cell>
        </row>
        <row r="6035">
          <cell r="I6035">
            <v>-19115.939999999999</v>
          </cell>
        </row>
        <row r="6036">
          <cell r="I6036">
            <v>-18609.59</v>
          </cell>
        </row>
        <row r="6037">
          <cell r="I6037">
            <v>-18296.16</v>
          </cell>
        </row>
        <row r="6038">
          <cell r="I6038">
            <v>-18285.849999999999</v>
          </cell>
        </row>
        <row r="6039">
          <cell r="I6039">
            <v>-17946.87</v>
          </cell>
        </row>
        <row r="6040">
          <cell r="I6040">
            <v>-17705.2</v>
          </cell>
        </row>
        <row r="6041">
          <cell r="I6041">
            <v>-17485.57</v>
          </cell>
        </row>
        <row r="6042">
          <cell r="I6042">
            <v>-17005</v>
          </cell>
        </row>
        <row r="6043">
          <cell r="I6043">
            <v>-16110</v>
          </cell>
        </row>
        <row r="6044">
          <cell r="I6044">
            <v>-15940.14</v>
          </cell>
        </row>
        <row r="6045">
          <cell r="I6045">
            <v>-15789.32</v>
          </cell>
        </row>
        <row r="6046">
          <cell r="I6046">
            <v>-15639.23</v>
          </cell>
        </row>
        <row r="6047">
          <cell r="I6047">
            <v>-15569.48</v>
          </cell>
        </row>
        <row r="6048">
          <cell r="I6048">
            <v>-15477.22</v>
          </cell>
        </row>
        <row r="6049">
          <cell r="I6049">
            <v>-15091.12</v>
          </cell>
        </row>
        <row r="6050">
          <cell r="I6050">
            <v>-15047.61</v>
          </cell>
        </row>
        <row r="6051">
          <cell r="I6051">
            <v>-15047.4</v>
          </cell>
        </row>
        <row r="6052">
          <cell r="I6052">
            <v>-15037.35</v>
          </cell>
        </row>
        <row r="6053">
          <cell r="I6053">
            <v>-14894.53</v>
          </cell>
        </row>
        <row r="6054">
          <cell r="I6054">
            <v>-14829.41</v>
          </cell>
        </row>
        <row r="6055">
          <cell r="I6055">
            <v>-14370</v>
          </cell>
        </row>
        <row r="6056">
          <cell r="I6056">
            <v>-14251.96</v>
          </cell>
        </row>
        <row r="6057">
          <cell r="I6057">
            <v>-13984.25</v>
          </cell>
        </row>
        <row r="6058">
          <cell r="I6058">
            <v>-13434.95</v>
          </cell>
        </row>
        <row r="6059">
          <cell r="I6059">
            <v>-13239.65</v>
          </cell>
        </row>
        <row r="6060">
          <cell r="I6060">
            <v>-13018.75</v>
          </cell>
        </row>
        <row r="6061">
          <cell r="I6061">
            <v>-12938.27</v>
          </cell>
        </row>
        <row r="6062">
          <cell r="I6062">
            <v>-12616.53</v>
          </cell>
        </row>
        <row r="6063">
          <cell r="I6063">
            <v>-12599.18</v>
          </cell>
        </row>
        <row r="6064">
          <cell r="I6064">
            <v>-12441.25</v>
          </cell>
        </row>
        <row r="6065">
          <cell r="I6065">
            <v>-12234.675126847753</v>
          </cell>
        </row>
        <row r="6066">
          <cell r="I6066">
            <v>-12184.01</v>
          </cell>
        </row>
        <row r="6067">
          <cell r="I6067">
            <v>-12056.12</v>
          </cell>
        </row>
        <row r="6068">
          <cell r="I6068">
            <v>-11812.07</v>
          </cell>
        </row>
        <row r="6069">
          <cell r="I6069">
            <v>-11804.18</v>
          </cell>
        </row>
        <row r="6070">
          <cell r="I6070">
            <v>-11707.21</v>
          </cell>
        </row>
        <row r="6071">
          <cell r="I6071">
            <v>-11680.97</v>
          </cell>
        </row>
        <row r="6072">
          <cell r="I6072">
            <v>-11012.56</v>
          </cell>
        </row>
        <row r="6073">
          <cell r="I6073">
            <v>-10953.65</v>
          </cell>
        </row>
        <row r="6074">
          <cell r="I6074">
            <v>-10854.97</v>
          </cell>
        </row>
        <row r="6075">
          <cell r="I6075">
            <v>-10800</v>
          </cell>
        </row>
        <row r="6076">
          <cell r="I6076">
            <v>-10516</v>
          </cell>
        </row>
        <row r="6077">
          <cell r="I6077">
            <v>-9975.5400000000009</v>
          </cell>
        </row>
        <row r="6078">
          <cell r="I6078">
            <v>-9821.1200000000008</v>
          </cell>
        </row>
        <row r="6079">
          <cell r="I6079">
            <v>-9617.2999999999993</v>
          </cell>
        </row>
        <row r="6080">
          <cell r="I6080">
            <v>-9494.16</v>
          </cell>
        </row>
        <row r="6081">
          <cell r="I6081">
            <v>-9425.2199999999993</v>
          </cell>
        </row>
        <row r="6082">
          <cell r="I6082">
            <v>-9421.1699999999837</v>
          </cell>
        </row>
        <row r="6083">
          <cell r="I6083">
            <v>-9395.9800000000105</v>
          </cell>
        </row>
        <row r="6084">
          <cell r="I6084">
            <v>-9097.64</v>
          </cell>
        </row>
        <row r="6085">
          <cell r="I6085">
            <v>-8985.85</v>
          </cell>
        </row>
        <row r="6086">
          <cell r="I6086">
            <v>-8970.17</v>
          </cell>
        </row>
        <row r="6087">
          <cell r="I6087">
            <v>-8806.56</v>
          </cell>
        </row>
        <row r="6088">
          <cell r="I6088">
            <v>-8705.2399999999907</v>
          </cell>
        </row>
        <row r="6089">
          <cell r="I6089">
            <v>-8453.77</v>
          </cell>
        </row>
        <row r="6090">
          <cell r="I6090">
            <v>-8420.179999999993</v>
          </cell>
        </row>
        <row r="6091">
          <cell r="I6091">
            <v>-8327.35</v>
          </cell>
        </row>
        <row r="6092">
          <cell r="I6092">
            <v>-8107.41</v>
          </cell>
        </row>
        <row r="6093">
          <cell r="I6093">
            <v>-8075.4800000000105</v>
          </cell>
        </row>
        <row r="6094">
          <cell r="I6094">
            <v>-8059.9699999999721</v>
          </cell>
        </row>
        <row r="6095">
          <cell r="I6095">
            <v>-8053.820000000007</v>
          </cell>
        </row>
        <row r="6096">
          <cell r="I6096">
            <v>-7855.32</v>
          </cell>
        </row>
        <row r="6097">
          <cell r="I6097">
            <v>-7807.05</v>
          </cell>
        </row>
        <row r="6098">
          <cell r="I6098">
            <v>-7556.75</v>
          </cell>
        </row>
        <row r="6099">
          <cell r="I6099">
            <v>-7512.65</v>
          </cell>
        </row>
        <row r="6100">
          <cell r="I6100">
            <v>-7452.8499999999767</v>
          </cell>
        </row>
        <row r="6101">
          <cell r="I6101">
            <v>-7197.31</v>
          </cell>
        </row>
        <row r="6102">
          <cell r="I6102">
            <v>-7187.45</v>
          </cell>
        </row>
        <row r="6103">
          <cell r="I6103">
            <v>-7000.4300000000076</v>
          </cell>
        </row>
        <row r="6104">
          <cell r="I6104">
            <v>-6971.84</v>
          </cell>
        </row>
        <row r="6105">
          <cell r="I6105">
            <v>-6792.1700000000055</v>
          </cell>
        </row>
        <row r="6106">
          <cell r="I6106">
            <v>-6594.7799999999697</v>
          </cell>
        </row>
        <row r="6107">
          <cell r="I6107">
            <v>-6505.42</v>
          </cell>
        </row>
        <row r="6108">
          <cell r="I6108">
            <v>-6276.59</v>
          </cell>
        </row>
        <row r="6109">
          <cell r="I6109">
            <v>-6247.78</v>
          </cell>
        </row>
        <row r="6110">
          <cell r="I6110">
            <v>-6069.74</v>
          </cell>
        </row>
        <row r="6111">
          <cell r="I6111">
            <v>-5777.77</v>
          </cell>
        </row>
        <row r="6112">
          <cell r="I6112">
            <v>-5698.37</v>
          </cell>
        </row>
        <row r="6113">
          <cell r="I6113">
            <v>-5589.5599999999831</v>
          </cell>
        </row>
        <row r="6114">
          <cell r="I6114">
            <v>-5498.17</v>
          </cell>
        </row>
        <row r="6115">
          <cell r="I6115">
            <v>-5443.42</v>
          </cell>
        </row>
        <row r="6116">
          <cell r="I6116">
            <v>-5269.77</v>
          </cell>
        </row>
        <row r="6117">
          <cell r="I6117">
            <v>-5215.38</v>
          </cell>
        </row>
        <row r="6118">
          <cell r="I6118">
            <v>-5049.92</v>
          </cell>
        </row>
        <row r="6119">
          <cell r="I6119">
            <v>-4894.37</v>
          </cell>
        </row>
        <row r="6120">
          <cell r="I6120">
            <v>-4891.7600000000093</v>
          </cell>
        </row>
        <row r="6121">
          <cell r="I6121">
            <v>-4828.22</v>
          </cell>
        </row>
        <row r="6122">
          <cell r="I6122">
            <v>-4690.3</v>
          </cell>
        </row>
        <row r="6123">
          <cell r="I6123">
            <v>-4500</v>
          </cell>
        </row>
        <row r="6124">
          <cell r="I6124">
            <v>-4440.08</v>
          </cell>
        </row>
        <row r="6125">
          <cell r="I6125">
            <v>-4256.01</v>
          </cell>
        </row>
        <row r="6126">
          <cell r="I6126">
            <v>-4152.3100000000004</v>
          </cell>
        </row>
        <row r="6127">
          <cell r="I6127">
            <v>-4151.9799999999996</v>
          </cell>
        </row>
        <row r="6128">
          <cell r="I6128">
            <v>-3999.7641013932298</v>
          </cell>
        </row>
        <row r="6129">
          <cell r="I6129">
            <v>-3886</v>
          </cell>
        </row>
        <row r="6130">
          <cell r="I6130">
            <v>-3809.23</v>
          </cell>
        </row>
        <row r="6131">
          <cell r="I6131">
            <v>-3658.96</v>
          </cell>
        </row>
        <row r="6132">
          <cell r="I6132">
            <v>-3657.13</v>
          </cell>
        </row>
        <row r="6133">
          <cell r="I6133">
            <v>-3487.55</v>
          </cell>
        </row>
        <row r="6134">
          <cell r="I6134">
            <v>-3446.8136176531552</v>
          </cell>
        </row>
        <row r="6135">
          <cell r="I6135">
            <v>-3366.9151053996757</v>
          </cell>
        </row>
        <row r="6136">
          <cell r="I6136">
            <v>-3319.42</v>
          </cell>
        </row>
        <row r="6137">
          <cell r="I6137">
            <v>-3200.66</v>
          </cell>
        </row>
        <row r="6138">
          <cell r="I6138">
            <v>-3103.9899999999907</v>
          </cell>
        </row>
        <row r="6139">
          <cell r="I6139">
            <v>-2912.56</v>
          </cell>
        </row>
        <row r="6140">
          <cell r="I6140">
            <v>-2871.61</v>
          </cell>
        </row>
        <row r="6141">
          <cell r="I6141">
            <v>-2694.04</v>
          </cell>
        </row>
        <row r="6142">
          <cell r="I6142">
            <v>-2640.62</v>
          </cell>
        </row>
        <row r="6143">
          <cell r="I6143">
            <v>-2567.58</v>
          </cell>
        </row>
        <row r="6144">
          <cell r="I6144">
            <v>-2503.9499999999998</v>
          </cell>
        </row>
        <row r="6145">
          <cell r="I6145">
            <v>-2468.8599999999933</v>
          </cell>
        </row>
        <row r="6146">
          <cell r="I6146">
            <v>-2411.6100000000151</v>
          </cell>
        </row>
        <row r="6147">
          <cell r="I6147">
            <v>-2357.83</v>
          </cell>
        </row>
        <row r="6148">
          <cell r="I6148">
            <v>-2235.4935845982254</v>
          </cell>
        </row>
        <row r="6149">
          <cell r="I6149">
            <v>-2180.0100000000002</v>
          </cell>
        </row>
        <row r="6150">
          <cell r="I6150">
            <v>-2149.63</v>
          </cell>
        </row>
        <row r="6151">
          <cell r="I6151">
            <v>-1850.33</v>
          </cell>
        </row>
        <row r="6152">
          <cell r="I6152">
            <v>-1829.17</v>
          </cell>
        </row>
        <row r="6153">
          <cell r="I6153">
            <v>-1746.06</v>
          </cell>
        </row>
        <row r="6154">
          <cell r="I6154">
            <v>-1649.5400000000373</v>
          </cell>
        </row>
        <row r="6155">
          <cell r="I6155">
            <v>-1533.19</v>
          </cell>
        </row>
        <row r="6156">
          <cell r="I6156">
            <v>-1477.29</v>
          </cell>
        </row>
        <row r="6157">
          <cell r="I6157">
            <v>-1304.78</v>
          </cell>
        </row>
        <row r="6158">
          <cell r="I6158">
            <v>-999.38999999999942</v>
          </cell>
        </row>
        <row r="6159">
          <cell r="I6159">
            <v>-876.07000000000698</v>
          </cell>
        </row>
        <row r="6160">
          <cell r="I6160">
            <v>-867.57000000000698</v>
          </cell>
        </row>
        <row r="6161">
          <cell r="I6161">
            <v>-863.63000000000466</v>
          </cell>
        </row>
        <row r="6162">
          <cell r="I6162">
            <v>-828.38</v>
          </cell>
        </row>
        <row r="6163">
          <cell r="I6163">
            <v>-758.3700000000008</v>
          </cell>
        </row>
        <row r="6164">
          <cell r="I6164">
            <v>-684.63999999999942</v>
          </cell>
        </row>
        <row r="6165">
          <cell r="I6165">
            <v>-638.64999999999782</v>
          </cell>
        </row>
        <row r="6166">
          <cell r="I6166">
            <v>-490.82000000000698</v>
          </cell>
        </row>
        <row r="6167">
          <cell r="I6167">
            <v>-303.47000000000003</v>
          </cell>
        </row>
        <row r="6168">
          <cell r="I6168">
            <v>-248.90000000000146</v>
          </cell>
        </row>
        <row r="6169">
          <cell r="I6169">
            <v>-189.86999999999534</v>
          </cell>
        </row>
        <row r="6170">
          <cell r="I6170">
            <v>-183.95</v>
          </cell>
        </row>
        <row r="6171">
          <cell r="I6171">
            <v>-147.81</v>
          </cell>
        </row>
        <row r="6172">
          <cell r="I6172">
            <v>-93.079999999999927</v>
          </cell>
        </row>
        <row r="6173">
          <cell r="I6173">
            <v>-1</v>
          </cell>
        </row>
        <row r="6174">
          <cell r="I6174">
            <v>-0.43000000342726707</v>
          </cell>
        </row>
        <row r="6175">
          <cell r="I6175">
            <v>-0.36</v>
          </cell>
        </row>
        <row r="6176">
          <cell r="I6176">
            <v>-0.20656374824466184</v>
          </cell>
        </row>
        <row r="6177">
          <cell r="I6177">
            <v>-3.7916402744258448E-2</v>
          </cell>
        </row>
        <row r="6178">
          <cell r="I6178">
            <v>-2.4207116919569671E-2</v>
          </cell>
        </row>
        <row r="6179">
          <cell r="I6179">
            <v>-2.3419437115080655E-2</v>
          </cell>
        </row>
        <row r="6180">
          <cell r="I6180">
            <v>-2.0000000004074536E-2</v>
          </cell>
        </row>
        <row r="6181">
          <cell r="I6181">
            <v>-2.0000000000436557E-2</v>
          </cell>
        </row>
        <row r="6182">
          <cell r="I6182">
            <v>-0.02</v>
          </cell>
        </row>
        <row r="6183">
          <cell r="I6183">
            <v>-0.02</v>
          </cell>
        </row>
        <row r="6184">
          <cell r="I6184">
            <v>-0.02</v>
          </cell>
        </row>
        <row r="6185">
          <cell r="I6185">
            <v>-0.02</v>
          </cell>
        </row>
        <row r="6186">
          <cell r="I6186">
            <v>-0.02</v>
          </cell>
        </row>
        <row r="6187">
          <cell r="I6187">
            <v>-1.9999999989522621E-2</v>
          </cell>
        </row>
        <row r="6188">
          <cell r="I6188">
            <v>-1.9725139845832018E-2</v>
          </cell>
        </row>
        <row r="6189">
          <cell r="I6189">
            <v>-1.6486504136992153E-2</v>
          </cell>
        </row>
        <row r="6190">
          <cell r="I6190">
            <v>-1.6123831272125244E-2</v>
          </cell>
        </row>
        <row r="6191">
          <cell r="I6191">
            <v>-1.5225784167455458E-2</v>
          </cell>
        </row>
        <row r="6192">
          <cell r="I6192">
            <v>-1.4357869804371148E-2</v>
          </cell>
        </row>
        <row r="6193">
          <cell r="I6193">
            <v>-1.4193360388162546E-2</v>
          </cell>
        </row>
        <row r="6194">
          <cell r="I6194">
            <v>-1.4018859481438994E-2</v>
          </cell>
        </row>
        <row r="6195">
          <cell r="I6195">
            <v>-1.3791282935926574E-2</v>
          </cell>
        </row>
        <row r="6196">
          <cell r="I6196">
            <v>-1.3763063005171716E-2</v>
          </cell>
        </row>
        <row r="6197">
          <cell r="I6197">
            <v>-1.3594986172392964E-2</v>
          </cell>
        </row>
        <row r="6198">
          <cell r="I6198">
            <v>-1.3510919350665063E-2</v>
          </cell>
        </row>
        <row r="6199">
          <cell r="I6199">
            <v>-1.3291195151396096E-2</v>
          </cell>
        </row>
        <row r="6200">
          <cell r="I6200">
            <v>-1.3240989144833293E-2</v>
          </cell>
        </row>
        <row r="6201">
          <cell r="I6201">
            <v>-1.260965548135573E-2</v>
          </cell>
        </row>
        <row r="6202">
          <cell r="I6202">
            <v>-1.2608338554855436E-2</v>
          </cell>
        </row>
        <row r="6203">
          <cell r="I6203">
            <v>-1.2335286475718021E-2</v>
          </cell>
        </row>
        <row r="6204">
          <cell r="I6204">
            <v>-1.18004341784399E-2</v>
          </cell>
        </row>
        <row r="6205">
          <cell r="I6205">
            <v>-1.1792761797551066E-2</v>
          </cell>
        </row>
        <row r="6206">
          <cell r="I6206">
            <v>-1.1140950839035213E-2</v>
          </cell>
        </row>
        <row r="6207">
          <cell r="I6207">
            <v>-1.113771343807457E-2</v>
          </cell>
        </row>
        <row r="6208">
          <cell r="I6208">
            <v>-1.1073015681176912E-2</v>
          </cell>
        </row>
        <row r="6209">
          <cell r="I6209">
            <v>-1.0480283679498825E-2</v>
          </cell>
        </row>
        <row r="6210">
          <cell r="I6210">
            <v>-1.0300644740937059E-2</v>
          </cell>
        </row>
        <row r="6211">
          <cell r="I6211">
            <v>-1.0290822247043252E-2</v>
          </cell>
        </row>
        <row r="6212">
          <cell r="I6212">
            <v>-1.0000000242143869E-2</v>
          </cell>
        </row>
        <row r="6213">
          <cell r="I6213">
            <v>-1.0000000021136657E-2</v>
          </cell>
        </row>
        <row r="6214">
          <cell r="I6214">
            <v>-1.0000000009313226E-2</v>
          </cell>
        </row>
        <row r="6215">
          <cell r="I6215">
            <v>-1.0000000009313226E-2</v>
          </cell>
        </row>
        <row r="6216">
          <cell r="I6216">
            <v>-1.0000000009313226E-2</v>
          </cell>
        </row>
        <row r="6217">
          <cell r="I6217">
            <v>-1.0000000009313226E-2</v>
          </cell>
        </row>
        <row r="6218">
          <cell r="I6218">
            <v>-1.0000000009313226E-2</v>
          </cell>
        </row>
        <row r="6219">
          <cell r="I6219">
            <v>-1.0000000009313226E-2</v>
          </cell>
        </row>
        <row r="6220">
          <cell r="I6220">
            <v>-1.0000000009313226E-2</v>
          </cell>
        </row>
        <row r="6221">
          <cell r="I6221">
            <v>-1.0000000009313226E-2</v>
          </cell>
        </row>
        <row r="6222">
          <cell r="I6222">
            <v>-1.0000000009313226E-2</v>
          </cell>
        </row>
        <row r="6223">
          <cell r="I6223">
            <v>-1.0000000009313226E-2</v>
          </cell>
        </row>
        <row r="6224">
          <cell r="I6224">
            <v>-1.0000000009313226E-2</v>
          </cell>
        </row>
        <row r="6225">
          <cell r="I6225">
            <v>-1.0000000009313226E-2</v>
          </cell>
        </row>
        <row r="6226">
          <cell r="I6226">
            <v>-1.0000000009313226E-2</v>
          </cell>
        </row>
        <row r="6227">
          <cell r="I6227">
            <v>-1.0000000009313226E-2</v>
          </cell>
        </row>
        <row r="6228">
          <cell r="I6228">
            <v>-1.0000000009313226E-2</v>
          </cell>
        </row>
        <row r="6229">
          <cell r="I6229">
            <v>-1.0000000009313226E-2</v>
          </cell>
        </row>
        <row r="6230">
          <cell r="I6230">
            <v>-1.0000000009313226E-2</v>
          </cell>
        </row>
        <row r="6231">
          <cell r="I6231">
            <v>-1.0000000009313226E-2</v>
          </cell>
        </row>
        <row r="6232">
          <cell r="I6232">
            <v>-1.0000000009313226E-2</v>
          </cell>
        </row>
        <row r="6233">
          <cell r="I6233">
            <v>-1.0000000009313226E-2</v>
          </cell>
        </row>
        <row r="6234">
          <cell r="I6234">
            <v>-1.0000000009313226E-2</v>
          </cell>
        </row>
        <row r="6235">
          <cell r="I6235">
            <v>-1.0000000009313226E-2</v>
          </cell>
        </row>
        <row r="6236">
          <cell r="I6236">
            <v>-1.0000000009313226E-2</v>
          </cell>
        </row>
        <row r="6237">
          <cell r="I6237">
            <v>-1.0000000009313226E-2</v>
          </cell>
        </row>
        <row r="6238">
          <cell r="I6238">
            <v>-1.0000000002037268E-2</v>
          </cell>
        </row>
        <row r="6239">
          <cell r="I6239">
            <v>-1.0000000002037268E-2</v>
          </cell>
        </row>
        <row r="6240">
          <cell r="I6240">
            <v>-1.0000000002037268E-2</v>
          </cell>
        </row>
        <row r="6241">
          <cell r="I6241">
            <v>-1.0000000002037268E-2</v>
          </cell>
        </row>
        <row r="6242">
          <cell r="I6242">
            <v>-1.0000000002037268E-2</v>
          </cell>
        </row>
        <row r="6243">
          <cell r="I6243">
            <v>-1.0000000002037268E-2</v>
          </cell>
        </row>
        <row r="6244">
          <cell r="I6244">
            <v>-1.0000000002037268E-2</v>
          </cell>
        </row>
        <row r="6245">
          <cell r="I6245">
            <v>-1.0000000002037268E-2</v>
          </cell>
        </row>
        <row r="6246">
          <cell r="I6246">
            <v>-1.0000000002037268E-2</v>
          </cell>
        </row>
        <row r="6247">
          <cell r="I6247">
            <v>-1.0000000002037268E-2</v>
          </cell>
        </row>
        <row r="6248">
          <cell r="I6248">
            <v>-1.0000000002037268E-2</v>
          </cell>
        </row>
        <row r="6249">
          <cell r="I6249">
            <v>-1.0000000002037268E-2</v>
          </cell>
        </row>
        <row r="6250">
          <cell r="I6250">
            <v>-1.0000000002037268E-2</v>
          </cell>
        </row>
        <row r="6251">
          <cell r="I6251">
            <v>-1.0000000002037268E-2</v>
          </cell>
        </row>
        <row r="6252">
          <cell r="I6252">
            <v>-1.0000000002037268E-2</v>
          </cell>
        </row>
        <row r="6253">
          <cell r="I6253">
            <v>-1.0000000002037268E-2</v>
          </cell>
        </row>
        <row r="6254">
          <cell r="I6254">
            <v>-1.0000000002037268E-2</v>
          </cell>
        </row>
        <row r="6255">
          <cell r="I6255">
            <v>-1.0000000002037268E-2</v>
          </cell>
        </row>
        <row r="6256">
          <cell r="I6256">
            <v>-1.0000000002037268E-2</v>
          </cell>
        </row>
        <row r="6257">
          <cell r="I6257">
            <v>-1.0000000002037268E-2</v>
          </cell>
        </row>
        <row r="6258">
          <cell r="I6258">
            <v>-1.0000000002037268E-2</v>
          </cell>
        </row>
        <row r="6259">
          <cell r="I6259">
            <v>-1.0000000002037268E-2</v>
          </cell>
        </row>
        <row r="6260">
          <cell r="I6260">
            <v>-1.0000000002037268E-2</v>
          </cell>
        </row>
        <row r="6261">
          <cell r="I6261">
            <v>-1.0000000002037268E-2</v>
          </cell>
        </row>
        <row r="6262">
          <cell r="I6262">
            <v>-1.0000000002037268E-2</v>
          </cell>
        </row>
        <row r="6263">
          <cell r="I6263">
            <v>-1.0000000002037268E-2</v>
          </cell>
        </row>
        <row r="6264">
          <cell r="I6264">
            <v>-1.0000000002037268E-2</v>
          </cell>
        </row>
        <row r="6265">
          <cell r="I6265">
            <v>-1.0000000001127773E-2</v>
          </cell>
        </row>
        <row r="6266">
          <cell r="I6266">
            <v>-1.0000000000218279E-2</v>
          </cell>
        </row>
        <row r="6267">
          <cell r="I6267">
            <v>-1.0000000000218279E-2</v>
          </cell>
        </row>
        <row r="6268">
          <cell r="I6268">
            <v>-1.0000000000218279E-2</v>
          </cell>
        </row>
        <row r="6269">
          <cell r="I6269">
            <v>-1.0000000000218279E-2</v>
          </cell>
        </row>
        <row r="6270">
          <cell r="I6270">
            <v>-0.01</v>
          </cell>
        </row>
        <row r="6271">
          <cell r="I6271">
            <v>-0.01</v>
          </cell>
        </row>
        <row r="6272">
          <cell r="I6272">
            <v>-0.01</v>
          </cell>
        </row>
        <row r="6273">
          <cell r="I6273">
            <v>-0.01</v>
          </cell>
        </row>
        <row r="6274">
          <cell r="I6274">
            <v>-0.01</v>
          </cell>
        </row>
        <row r="6275">
          <cell r="I6275">
            <v>-0.01</v>
          </cell>
        </row>
        <row r="6276">
          <cell r="I6276">
            <v>-0.01</v>
          </cell>
        </row>
        <row r="6277">
          <cell r="I6277">
            <v>-0.01</v>
          </cell>
        </row>
        <row r="6278">
          <cell r="I6278">
            <v>-0.01</v>
          </cell>
        </row>
        <row r="6279">
          <cell r="I6279">
            <v>-0.01</v>
          </cell>
        </row>
        <row r="6280">
          <cell r="I6280">
            <v>-0.01</v>
          </cell>
        </row>
        <row r="6281">
          <cell r="I6281">
            <v>-9.9999999999909051E-3</v>
          </cell>
        </row>
        <row r="6282">
          <cell r="I6282">
            <v>-9.9999999983992893E-3</v>
          </cell>
        </row>
        <row r="6283">
          <cell r="I6283">
            <v>-9.9999999983992893E-3</v>
          </cell>
        </row>
        <row r="6284">
          <cell r="I6284">
            <v>-9.9999999983992893E-3</v>
          </cell>
        </row>
        <row r="6285">
          <cell r="I6285">
            <v>-9.9999999983992893E-3</v>
          </cell>
        </row>
        <row r="6286">
          <cell r="I6286">
            <v>-9.9999999983992893E-3</v>
          </cell>
        </row>
        <row r="6287">
          <cell r="I6287">
            <v>-9.9999999983992893E-3</v>
          </cell>
        </row>
        <row r="6288">
          <cell r="I6288">
            <v>-9.9999999983992893E-3</v>
          </cell>
        </row>
        <row r="6289">
          <cell r="I6289">
            <v>-9.9999999983992893E-3</v>
          </cell>
        </row>
        <row r="6290">
          <cell r="I6290">
            <v>-9.9999999947613105E-3</v>
          </cell>
        </row>
        <row r="6291">
          <cell r="I6291">
            <v>-9.9999999947613105E-3</v>
          </cell>
        </row>
        <row r="6292">
          <cell r="I6292">
            <v>-9.9999999947613105E-3</v>
          </cell>
        </row>
        <row r="6293">
          <cell r="I6293">
            <v>-9.9999999947613105E-3</v>
          </cell>
        </row>
        <row r="6294">
          <cell r="I6294">
            <v>-9.9999999947613105E-3</v>
          </cell>
        </row>
        <row r="6295">
          <cell r="I6295">
            <v>-9.9999999947613105E-3</v>
          </cell>
        </row>
        <row r="6296">
          <cell r="I6296">
            <v>-9.9999999947613105E-3</v>
          </cell>
        </row>
        <row r="6297">
          <cell r="I6297">
            <v>-9.9999999947613105E-3</v>
          </cell>
        </row>
        <row r="6298">
          <cell r="I6298">
            <v>-9.9999999947613105E-3</v>
          </cell>
        </row>
        <row r="6299">
          <cell r="I6299">
            <v>-9.9999999947613105E-3</v>
          </cell>
        </row>
        <row r="6300">
          <cell r="I6300">
            <v>-9.9999999947613105E-3</v>
          </cell>
        </row>
        <row r="6301">
          <cell r="I6301">
            <v>-9.9999999947613105E-3</v>
          </cell>
        </row>
        <row r="6302">
          <cell r="I6302">
            <v>-9.9999999947613105E-3</v>
          </cell>
        </row>
        <row r="6303">
          <cell r="I6303">
            <v>-9.9999999947613105E-3</v>
          </cell>
        </row>
        <row r="6304">
          <cell r="I6304">
            <v>-9.9999999947613105E-3</v>
          </cell>
        </row>
        <row r="6305">
          <cell r="I6305">
            <v>-9.9999999947613105E-3</v>
          </cell>
        </row>
        <row r="6306">
          <cell r="I6306">
            <v>-9.9999999947613105E-3</v>
          </cell>
        </row>
        <row r="6307">
          <cell r="I6307">
            <v>-9.9999999947613105E-3</v>
          </cell>
        </row>
        <row r="6308">
          <cell r="I6308">
            <v>-9.9999999802093953E-3</v>
          </cell>
        </row>
        <row r="6309">
          <cell r="I6309">
            <v>-9.9999999802093953E-3</v>
          </cell>
        </row>
        <row r="6310">
          <cell r="I6310">
            <v>-9.9999999802093953E-3</v>
          </cell>
        </row>
        <row r="6311">
          <cell r="I6311">
            <v>-9.9999999802093953E-3</v>
          </cell>
        </row>
        <row r="6312">
          <cell r="I6312">
            <v>-9.9999998928979039E-3</v>
          </cell>
        </row>
        <row r="6313">
          <cell r="I6313">
            <v>-9.9999997764825821E-3</v>
          </cell>
        </row>
        <row r="6314">
          <cell r="I6314">
            <v>-9.9999997764825821E-3</v>
          </cell>
        </row>
        <row r="6315">
          <cell r="I6315">
            <v>-9.8214284516870975E-3</v>
          </cell>
        </row>
        <row r="6316">
          <cell r="I6316">
            <v>-9.7738264594227076E-3</v>
          </cell>
        </row>
        <row r="6317">
          <cell r="I6317">
            <v>-9.6643667784519494E-3</v>
          </cell>
        </row>
        <row r="6318">
          <cell r="I6318">
            <v>-9.5866277406457812E-3</v>
          </cell>
        </row>
        <row r="6319">
          <cell r="I6319">
            <v>-9.2910965395276435E-3</v>
          </cell>
        </row>
        <row r="6320">
          <cell r="I6320">
            <v>-8.8232960406458005E-3</v>
          </cell>
        </row>
        <row r="6321">
          <cell r="I6321">
            <v>-8.7955615599639714E-3</v>
          </cell>
        </row>
        <row r="6322">
          <cell r="I6322">
            <v>-8.7490792793687433E-3</v>
          </cell>
        </row>
        <row r="6323">
          <cell r="I6323">
            <v>-8.5204544957377948E-3</v>
          </cell>
        </row>
        <row r="6324">
          <cell r="I6324">
            <v>-8.2004564683302306E-3</v>
          </cell>
        </row>
        <row r="6325">
          <cell r="I6325">
            <v>-7.9693526495248079E-3</v>
          </cell>
        </row>
        <row r="6326">
          <cell r="I6326">
            <v>-7.7531890419777483E-3</v>
          </cell>
        </row>
        <row r="6327">
          <cell r="I6327">
            <v>-7.6702286023646593E-3</v>
          </cell>
        </row>
        <row r="6328">
          <cell r="I6328">
            <v>-7.5388271070551127E-3</v>
          </cell>
        </row>
        <row r="6329">
          <cell r="I6329">
            <v>-7.4658980593085289E-3</v>
          </cell>
        </row>
        <row r="6330">
          <cell r="I6330">
            <v>-7.3302823584526777E-3</v>
          </cell>
        </row>
        <row r="6331">
          <cell r="I6331">
            <v>-7.099778507836163E-3</v>
          </cell>
        </row>
        <row r="6332">
          <cell r="I6332">
            <v>-6.8767936172662303E-3</v>
          </cell>
        </row>
        <row r="6333">
          <cell r="I6333">
            <v>-6.7596519511425868E-3</v>
          </cell>
        </row>
        <row r="6334">
          <cell r="I6334">
            <v>-6.5563488751649857E-3</v>
          </cell>
        </row>
        <row r="6335">
          <cell r="I6335">
            <v>-6.3420938095077872E-3</v>
          </cell>
        </row>
        <row r="6336">
          <cell r="I6336">
            <v>-5.7917119702324271E-3</v>
          </cell>
        </row>
        <row r="6337">
          <cell r="I6337">
            <v>-5.6284652382601053E-3</v>
          </cell>
        </row>
        <row r="6338">
          <cell r="I6338">
            <v>-5.2345344447530806E-3</v>
          </cell>
        </row>
        <row r="6339">
          <cell r="I6339">
            <v>-5.0000000119325705E-3</v>
          </cell>
        </row>
        <row r="6340">
          <cell r="I6340">
            <v>-4.9649088177829981E-3</v>
          </cell>
        </row>
        <row r="6341">
          <cell r="I6341">
            <v>-4.6585753880208358E-3</v>
          </cell>
        </row>
        <row r="6342">
          <cell r="I6342">
            <v>-4.619428887963295E-3</v>
          </cell>
        </row>
        <row r="6343">
          <cell r="I6343">
            <v>-4.606804228387773E-3</v>
          </cell>
        </row>
        <row r="6344">
          <cell r="I6344">
            <v>-4.4060905856895261E-3</v>
          </cell>
        </row>
        <row r="6345">
          <cell r="I6345">
            <v>-4.3491732212714851E-3</v>
          </cell>
        </row>
        <row r="6346">
          <cell r="I6346">
            <v>-4.2414749041199684E-3</v>
          </cell>
        </row>
        <row r="6347">
          <cell r="I6347">
            <v>-4.2179234187642578E-3</v>
          </cell>
        </row>
        <row r="6348">
          <cell r="I6348">
            <v>-4.142809470067732E-3</v>
          </cell>
        </row>
        <row r="6349">
          <cell r="I6349">
            <v>-3.9233183488249779E-3</v>
          </cell>
        </row>
        <row r="6350">
          <cell r="I6350">
            <v>-3.881416458170861E-3</v>
          </cell>
        </row>
        <row r="6351">
          <cell r="I6351">
            <v>-3.8007177645340562E-3</v>
          </cell>
        </row>
        <row r="6352">
          <cell r="I6352">
            <v>-3.7638303474523127E-3</v>
          </cell>
        </row>
        <row r="6353">
          <cell r="I6353">
            <v>-3.6259254557080567E-3</v>
          </cell>
        </row>
        <row r="6354">
          <cell r="I6354">
            <v>-3.5958020780526567E-3</v>
          </cell>
        </row>
        <row r="6355">
          <cell r="I6355">
            <v>-3.582516364986077E-3</v>
          </cell>
        </row>
        <row r="6356">
          <cell r="I6356">
            <v>-3.4964248511641927E-3</v>
          </cell>
        </row>
        <row r="6357">
          <cell r="I6357">
            <v>-3.4236098690598737E-3</v>
          </cell>
        </row>
        <row r="6358">
          <cell r="I6358">
            <v>-3.3342719225402107E-3</v>
          </cell>
        </row>
        <row r="6359">
          <cell r="I6359">
            <v>62400.49</v>
          </cell>
        </row>
        <row r="6360">
          <cell r="I6360">
            <v>-19990.28</v>
          </cell>
        </row>
        <row r="6361">
          <cell r="I6361">
            <v>-95076.69</v>
          </cell>
        </row>
        <row r="6362">
          <cell r="I6362">
            <v>-9381.7800000000007</v>
          </cell>
        </row>
        <row r="6363">
          <cell r="I6363">
            <v>34640</v>
          </cell>
        </row>
        <row r="6364">
          <cell r="I6364">
            <v>-230000</v>
          </cell>
        </row>
        <row r="6365">
          <cell r="I6365">
            <v>-13000</v>
          </cell>
        </row>
        <row r="6366">
          <cell r="I6366">
            <v>-24760</v>
          </cell>
        </row>
        <row r="6367">
          <cell r="I6367">
            <v>-10771</v>
          </cell>
        </row>
        <row r="6368">
          <cell r="I6368">
            <v>-55272.67</v>
          </cell>
        </row>
        <row r="6369">
          <cell r="I6369">
            <v>-2000000</v>
          </cell>
        </row>
        <row r="6370">
          <cell r="I6370">
            <v>-22100</v>
          </cell>
        </row>
        <row r="6371">
          <cell r="I6371">
            <v>-16350</v>
          </cell>
        </row>
        <row r="6372">
          <cell r="I6372">
            <v>-10000</v>
          </cell>
        </row>
        <row r="6373">
          <cell r="I6373">
            <v>-2000000</v>
          </cell>
        </row>
        <row r="6374">
          <cell r="I6374">
            <v>-448</v>
          </cell>
        </row>
        <row r="6375">
          <cell r="I6375">
            <v>-1056</v>
          </cell>
        </row>
        <row r="6376">
          <cell r="I6376">
            <v>-6600</v>
          </cell>
        </row>
        <row r="6377">
          <cell r="I6377">
            <v>-672</v>
          </cell>
        </row>
        <row r="6378">
          <cell r="I6378">
            <v>-1056</v>
          </cell>
        </row>
        <row r="6379">
          <cell r="I6379">
            <v>-147916.66</v>
          </cell>
        </row>
        <row r="6380">
          <cell r="I6380">
            <v>-66453.75</v>
          </cell>
        </row>
        <row r="6381">
          <cell r="I6381">
            <v>-10000</v>
          </cell>
        </row>
        <row r="6382">
          <cell r="I6382">
            <v>-8800</v>
          </cell>
        </row>
        <row r="6383">
          <cell r="I6383">
            <v>-10000</v>
          </cell>
        </row>
        <row r="6384">
          <cell r="I6384">
            <v>-2240000</v>
          </cell>
        </row>
        <row r="6385">
          <cell r="I6385">
            <v>-78880</v>
          </cell>
        </row>
        <row r="6386">
          <cell r="I6386">
            <v>-10000000</v>
          </cell>
        </row>
        <row r="6387">
          <cell r="I6387">
            <v>-2500000</v>
          </cell>
        </row>
        <row r="6388">
          <cell r="I6388">
            <v>1447469</v>
          </cell>
        </row>
        <row r="6389">
          <cell r="I6389">
            <v>14153.449540229885</v>
          </cell>
        </row>
        <row r="6390">
          <cell r="I6390">
            <v>47847.030324084291</v>
          </cell>
        </row>
        <row r="6391">
          <cell r="I6391">
            <v>199100.51340996168</v>
          </cell>
        </row>
        <row r="6392">
          <cell r="I6392">
            <v>387.81317394636017</v>
          </cell>
        </row>
        <row r="6393">
          <cell r="I6393">
            <v>581.71976091954025</v>
          </cell>
        </row>
        <row r="6394">
          <cell r="I6394">
            <v>914.13105287356336</v>
          </cell>
        </row>
        <row r="6395">
          <cell r="I6395">
            <v>914.13105287356336</v>
          </cell>
        </row>
        <row r="6396">
          <cell r="I6396">
            <v>5713.3190804597698</v>
          </cell>
        </row>
        <row r="6397">
          <cell r="I6397">
            <v>11253.507279693487</v>
          </cell>
        </row>
        <row r="6398">
          <cell r="I6398">
            <v>21433.603095785438</v>
          </cell>
        </row>
        <row r="6399">
          <cell r="I6399">
            <v>68282.819555555558</v>
          </cell>
        </row>
        <row r="6400">
          <cell r="I6400">
            <v>185571.20069655174</v>
          </cell>
        </row>
        <row r="6401">
          <cell r="I6401">
            <v>253853.30990549433</v>
          </cell>
        </row>
        <row r="6402">
          <cell r="I6402">
            <v>-5775.5856018927207</v>
          </cell>
        </row>
        <row r="6403">
          <cell r="I6403">
            <v>-255832.27429680462</v>
          </cell>
        </row>
        <row r="6404">
          <cell r="I6404">
            <v>17304.691274865902</v>
          </cell>
        </row>
        <row r="6405">
          <cell r="I6405">
            <v>-6909.4976519386983</v>
          </cell>
        </row>
        <row r="6406">
          <cell r="I6406">
            <v>962.43456873562536</v>
          </cell>
        </row>
        <row r="6407">
          <cell r="I6407">
            <v>-171393.30507589274</v>
          </cell>
        </row>
        <row r="6408">
          <cell r="I6408">
            <v>6093.81</v>
          </cell>
        </row>
        <row r="6409">
          <cell r="I6409">
            <v>-1731.31</v>
          </cell>
        </row>
        <row r="6410">
          <cell r="I6410">
            <v>171393.31</v>
          </cell>
        </row>
        <row r="6411">
          <cell r="I6411">
            <v>5775.59</v>
          </cell>
        </row>
        <row r="6412">
          <cell r="I6412">
            <v>-78054.999999999898</v>
          </cell>
        </row>
        <row r="6413">
          <cell r="I6413">
            <v>-10000</v>
          </cell>
        </row>
      </sheetData>
      <sheetData sheetId="2"/>
      <sheetData sheetId="3"/>
      <sheetData sheetId="4"/>
      <sheetData sheetId="5">
        <row r="3">
          <cell r="I3">
            <v>-0.01</v>
          </cell>
        </row>
      </sheetData>
      <sheetData sheetId="6"/>
      <sheetData sheetId="7"/>
      <sheetData sheetId="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mary"/>
      <sheetName val="Revenue-Invoicewise"/>
      <sheetName val="PoC Rev Apr - Oct 04"/>
      <sheetName val="PoC_Rev_Apr_-_Oct_04"/>
    </sheetNames>
    <sheetDataSet>
      <sheetData sheetId="0"/>
      <sheetData sheetId="1" refreshError="1">
        <row r="3">
          <cell r="I3">
            <v>-0.01</v>
          </cell>
        </row>
        <row r="4">
          <cell r="I4">
            <v>-8.2226407248526812E-3</v>
          </cell>
        </row>
        <row r="5">
          <cell r="I5">
            <v>-0.01</v>
          </cell>
        </row>
        <row r="6">
          <cell r="I6">
            <v>-0.33</v>
          </cell>
        </row>
        <row r="7">
          <cell r="I7">
            <v>-0.09</v>
          </cell>
        </row>
        <row r="8">
          <cell r="I8">
            <v>-1.3145992008503526E-2</v>
          </cell>
        </row>
        <row r="9">
          <cell r="I9">
            <v>-0.27</v>
          </cell>
        </row>
        <row r="10">
          <cell r="I10">
            <v>-3.6997992119722767E-3</v>
          </cell>
        </row>
        <row r="11">
          <cell r="I11">
            <v>-8.1950600851996569E-3</v>
          </cell>
        </row>
        <row r="12">
          <cell r="I12">
            <v>-2.9103830456733704E-11</v>
          </cell>
        </row>
        <row r="13">
          <cell r="I13">
            <v>-0.01</v>
          </cell>
        </row>
        <row r="14">
          <cell r="I14">
            <v>-1.6972532612271607E-3</v>
          </cell>
        </row>
        <row r="15">
          <cell r="I15">
            <v>-1.5751295592053793E-2</v>
          </cell>
        </row>
        <row r="16">
          <cell r="I16">
            <v>-3.409119675779948E-3</v>
          </cell>
        </row>
        <row r="17">
          <cell r="I17">
            <v>-0.01</v>
          </cell>
        </row>
        <row r="18">
          <cell r="I18">
            <v>-0.01</v>
          </cell>
        </row>
        <row r="19">
          <cell r="I19">
            <v>-4.8946003662422299E-3</v>
          </cell>
        </row>
        <row r="20">
          <cell r="I20">
            <v>-0.01</v>
          </cell>
        </row>
        <row r="21">
          <cell r="I21">
            <v>-0.01</v>
          </cell>
        </row>
        <row r="22">
          <cell r="I22">
            <v>-5268589.7000986636</v>
          </cell>
        </row>
        <row r="23">
          <cell r="I23">
            <v>-1.0000000707805157E-2</v>
          </cell>
        </row>
        <row r="24">
          <cell r="I24">
            <v>-9.9999998928979039E-3</v>
          </cell>
        </row>
        <row r="25">
          <cell r="I25">
            <v>-8.0035533756017685E-11</v>
          </cell>
        </row>
        <row r="26">
          <cell r="I26">
            <v>-0.01</v>
          </cell>
        </row>
        <row r="27">
          <cell r="I27">
            <v>-3.0871331691741943E-3</v>
          </cell>
        </row>
        <row r="28">
          <cell r="I28">
            <v>-5.8207660913467407E-11</v>
          </cell>
        </row>
        <row r="29">
          <cell r="I29">
            <v>-12395658.645152457</v>
          </cell>
        </row>
        <row r="30">
          <cell r="I30">
            <v>-0.01</v>
          </cell>
        </row>
        <row r="31">
          <cell r="I31">
            <v>-0.01</v>
          </cell>
        </row>
        <row r="32">
          <cell r="I32">
            <v>-0.01</v>
          </cell>
        </row>
        <row r="33">
          <cell r="I33">
            <v>-4.6566128730773926E-10</v>
          </cell>
        </row>
        <row r="34">
          <cell r="I34">
            <v>-1.0000000242143869E-2</v>
          </cell>
        </row>
        <row r="35">
          <cell r="I35">
            <v>-7.4505805969238281E-9</v>
          </cell>
        </row>
        <row r="36">
          <cell r="I36">
            <v>-1.0000000009313226E-2</v>
          </cell>
        </row>
        <row r="37">
          <cell r="I37">
            <v>-1.196546564460732E-2</v>
          </cell>
        </row>
        <row r="38">
          <cell r="I38">
            <v>-0.01</v>
          </cell>
        </row>
        <row r="39">
          <cell r="I39">
            <v>-0.01</v>
          </cell>
        </row>
        <row r="40">
          <cell r="I40">
            <v>-1.0000000009313226E-2</v>
          </cell>
        </row>
        <row r="41">
          <cell r="I41">
            <v>-1.4551915228366852E-11</v>
          </cell>
        </row>
        <row r="42">
          <cell r="I42">
            <v>-1.9999999996798579E-2</v>
          </cell>
        </row>
        <row r="43">
          <cell r="I43">
            <v>-6.0481397667899728E-11</v>
          </cell>
        </row>
        <row r="44">
          <cell r="I44">
            <v>-639036.76286460552</v>
          </cell>
        </row>
        <row r="45">
          <cell r="I45">
            <v>-36456.539999999921</v>
          </cell>
        </row>
        <row r="46">
          <cell r="I46">
            <v>-0.01</v>
          </cell>
        </row>
        <row r="47">
          <cell r="I47">
            <v>-2322391.9034457849</v>
          </cell>
        </row>
        <row r="48">
          <cell r="I48">
            <v>-2.6155794548685662E-3</v>
          </cell>
        </row>
        <row r="49">
          <cell r="I49">
            <v>-0.01</v>
          </cell>
        </row>
        <row r="50">
          <cell r="I50">
            <v>-0.01</v>
          </cell>
        </row>
        <row r="51">
          <cell r="I51">
            <v>-3116650.1</v>
          </cell>
        </row>
        <row r="52">
          <cell r="I52">
            <v>-3.637978807091713E-12</v>
          </cell>
        </row>
        <row r="53">
          <cell r="I53">
            <v>-9.9999999947613105E-3</v>
          </cell>
        </row>
        <row r="54">
          <cell r="I54">
            <v>-9.3152152658149134E-12</v>
          </cell>
        </row>
        <row r="55">
          <cell r="I55">
            <v>-1.0000000018337118E-2</v>
          </cell>
        </row>
        <row r="56">
          <cell r="I56">
            <v>-1.0000000009313226E-2</v>
          </cell>
        </row>
        <row r="57">
          <cell r="I57">
            <v>-0.01</v>
          </cell>
        </row>
        <row r="58">
          <cell r="I58">
            <v>-1.0000000009313226E-2</v>
          </cell>
        </row>
        <row r="59">
          <cell r="I59">
            <v>-5.1768869161605835E-3</v>
          </cell>
        </row>
        <row r="60">
          <cell r="I60">
            <v>-1094999.9901785715</v>
          </cell>
        </row>
        <row r="61">
          <cell r="I61">
            <v>-127348.59423120355</v>
          </cell>
        </row>
        <row r="62">
          <cell r="I62">
            <v>-0.01</v>
          </cell>
        </row>
        <row r="63">
          <cell r="I63">
            <v>-6.6120264818891883E-10</v>
          </cell>
        </row>
        <row r="64">
          <cell r="I64">
            <v>-2.0000002346932888E-2</v>
          </cell>
        </row>
        <row r="65">
          <cell r="I65">
            <v>-2.3283064365386963E-10</v>
          </cell>
        </row>
        <row r="66">
          <cell r="I66">
            <v>-9.9999999511055648E-3</v>
          </cell>
        </row>
        <row r="67">
          <cell r="I67">
            <v>-0.01</v>
          </cell>
        </row>
        <row r="68">
          <cell r="I68">
            <v>-5.8207660913467407E-11</v>
          </cell>
        </row>
        <row r="69">
          <cell r="I69">
            <v>-0.28999999999999998</v>
          </cell>
        </row>
        <row r="70">
          <cell r="I70">
            <v>-7.2759576141834259E-11</v>
          </cell>
        </row>
        <row r="71">
          <cell r="I71">
            <v>-1.1641532182693481E-10</v>
          </cell>
        </row>
        <row r="72">
          <cell r="I72">
            <v>-1.6471479902975261E-3</v>
          </cell>
        </row>
        <row r="73">
          <cell r="I73">
            <v>-0.01</v>
          </cell>
        </row>
        <row r="74">
          <cell r="I74">
            <v>-0.01</v>
          </cell>
        </row>
        <row r="75">
          <cell r="I75">
            <v>-9.9999997582926881E-3</v>
          </cell>
        </row>
        <row r="76">
          <cell r="I76">
            <v>-9.9999999874853529E-3</v>
          </cell>
        </row>
        <row r="77">
          <cell r="I77">
            <v>-0.01</v>
          </cell>
        </row>
        <row r="78">
          <cell r="I78">
            <v>-62400.49058827995</v>
          </cell>
        </row>
        <row r="79">
          <cell r="I79">
            <v>-0.02</v>
          </cell>
        </row>
        <row r="80">
          <cell r="I80">
            <v>-1.255102688446641E-10</v>
          </cell>
        </row>
        <row r="81">
          <cell r="I81">
            <v>-0.01</v>
          </cell>
        </row>
        <row r="82">
          <cell r="I82">
            <v>-1.7365142935886979E-2</v>
          </cell>
        </row>
        <row r="83">
          <cell r="I83">
            <v>-124999.98670956865</v>
          </cell>
        </row>
        <row r="84">
          <cell r="I84">
            <v>-4.0745358476090843E-12</v>
          </cell>
        </row>
        <row r="85">
          <cell r="I85">
            <v>-0.01</v>
          </cell>
        </row>
        <row r="86">
          <cell r="I86">
            <v>-0.01</v>
          </cell>
        </row>
        <row r="87">
          <cell r="I87">
            <v>-1.0477378964424133E-9</v>
          </cell>
        </row>
        <row r="88">
          <cell r="I88">
            <v>-0.01</v>
          </cell>
        </row>
        <row r="89">
          <cell r="I89">
            <v>-0.01</v>
          </cell>
        </row>
        <row r="90">
          <cell r="I90">
            <v>-4.0745362639427185E-10</v>
          </cell>
        </row>
        <row r="91">
          <cell r="I91">
            <v>-0.02</v>
          </cell>
        </row>
        <row r="92">
          <cell r="I92">
            <v>-1.4551915228366852E-11</v>
          </cell>
        </row>
        <row r="93">
          <cell r="I93">
            <v>-0.01</v>
          </cell>
        </row>
        <row r="94">
          <cell r="I94">
            <v>-1.4551915228366852E-11</v>
          </cell>
        </row>
        <row r="95">
          <cell r="I95">
            <v>-2.9103830456733704E-11</v>
          </cell>
        </row>
        <row r="96">
          <cell r="I96">
            <v>-0.02</v>
          </cell>
        </row>
        <row r="97">
          <cell r="I97">
            <v>-4.4293856772128493E-3</v>
          </cell>
        </row>
        <row r="98">
          <cell r="I98">
            <v>-0.01</v>
          </cell>
        </row>
        <row r="99">
          <cell r="I99">
            <v>-9.9999999802093953E-3</v>
          </cell>
        </row>
        <row r="100">
          <cell r="I100">
            <v>-0.02</v>
          </cell>
        </row>
        <row r="101">
          <cell r="I101">
            <v>-372489.27078742534</v>
          </cell>
        </row>
        <row r="102">
          <cell r="I102">
            <v>-62499.997682640736</v>
          </cell>
        </row>
        <row r="103">
          <cell r="I103">
            <v>-11323000.046116509</v>
          </cell>
        </row>
        <row r="104">
          <cell r="I104">
            <v>-3.8635687669739127E-3</v>
          </cell>
        </row>
        <row r="105">
          <cell r="I105">
            <v>-5.8207660913467407E-11</v>
          </cell>
        </row>
        <row r="106">
          <cell r="I106">
            <v>-1.6007106751203537E-10</v>
          </cell>
        </row>
        <row r="107">
          <cell r="I107">
            <v>-2.9103830456733704E-11</v>
          </cell>
        </row>
        <row r="108">
          <cell r="I108">
            <v>-200071.09497975977</v>
          </cell>
        </row>
        <row r="109">
          <cell r="I109">
            <v>-0.01</v>
          </cell>
        </row>
        <row r="110">
          <cell r="I110">
            <v>-3935346.5081080329</v>
          </cell>
        </row>
        <row r="111">
          <cell r="I111">
            <v>-0.01</v>
          </cell>
        </row>
        <row r="112">
          <cell r="I112">
            <v>-2.9103830456733704E-11</v>
          </cell>
        </row>
        <row r="113">
          <cell r="I113">
            <v>-0.01</v>
          </cell>
        </row>
        <row r="114">
          <cell r="I114">
            <v>-1.0000000009313226E-2</v>
          </cell>
        </row>
        <row r="115">
          <cell r="I115">
            <v>-0.01</v>
          </cell>
        </row>
        <row r="116">
          <cell r="I116">
            <v>-0.01</v>
          </cell>
        </row>
        <row r="117">
          <cell r="I117">
            <v>-1.0004441719502211E-11</v>
          </cell>
        </row>
        <row r="118">
          <cell r="I118">
            <v>-0.01</v>
          </cell>
        </row>
        <row r="119">
          <cell r="I119">
            <v>-1.8189894035458565E-12</v>
          </cell>
        </row>
        <row r="120">
          <cell r="I120">
            <v>-5.6843418860808015E-13</v>
          </cell>
        </row>
        <row r="121">
          <cell r="I121">
            <v>-0.01</v>
          </cell>
        </row>
        <row r="122">
          <cell r="I122">
            <v>-4.3655704051737132E-13</v>
          </cell>
        </row>
        <row r="123">
          <cell r="I123">
            <v>-375602.61851012032</v>
          </cell>
        </row>
        <row r="124">
          <cell r="I124">
            <v>-4.7403419612237485E-3</v>
          </cell>
        </row>
        <row r="125">
          <cell r="I125">
            <v>-128830.67193529988</v>
          </cell>
        </row>
        <row r="126">
          <cell r="I126">
            <v>-32886.910000000003</v>
          </cell>
        </row>
        <row r="127">
          <cell r="I127">
            <v>-1.4551915228366852E-11</v>
          </cell>
        </row>
        <row r="128">
          <cell r="I128">
            <v>-0.01</v>
          </cell>
        </row>
        <row r="129">
          <cell r="I129">
            <v>-1.0548215359449387E-3</v>
          </cell>
        </row>
        <row r="130">
          <cell r="I130">
            <v>-1.0000000009313226E-2</v>
          </cell>
        </row>
        <row r="131">
          <cell r="I131">
            <v>-2790002.4873415381</v>
          </cell>
        </row>
        <row r="132">
          <cell r="I132">
            <v>-175000</v>
          </cell>
        </row>
        <row r="133">
          <cell r="I133">
            <v>-9.9999999438296072E-3</v>
          </cell>
        </row>
        <row r="134">
          <cell r="I134">
            <v>-1.0000000009313226E-2</v>
          </cell>
        </row>
        <row r="135">
          <cell r="I135">
            <v>-0.01</v>
          </cell>
        </row>
        <row r="136">
          <cell r="I136">
            <v>-4.6344411675818264E-3</v>
          </cell>
        </row>
        <row r="137">
          <cell r="I137">
            <v>-1.0000000000218279E-2</v>
          </cell>
        </row>
        <row r="138">
          <cell r="I138">
            <v>-3320.4648978713085</v>
          </cell>
        </row>
        <row r="139">
          <cell r="I139">
            <v>-32039.834392247663</v>
          </cell>
        </row>
        <row r="140">
          <cell r="I140">
            <v>-4.5518935658037663E-3</v>
          </cell>
        </row>
        <row r="141">
          <cell r="I141">
            <v>-0.01</v>
          </cell>
        </row>
        <row r="142">
          <cell r="I142">
            <v>-1.4551915228366852E-11</v>
          </cell>
        </row>
        <row r="143">
          <cell r="I143">
            <v>-0.01</v>
          </cell>
        </row>
        <row r="144">
          <cell r="I144">
            <v>-1.0000000002037268E-2</v>
          </cell>
        </row>
        <row r="145">
          <cell r="I145">
            <v>-3.4924596548080444E-10</v>
          </cell>
        </row>
        <row r="146">
          <cell r="I146">
            <v>-2.4124973569996655E-3</v>
          </cell>
        </row>
        <row r="147">
          <cell r="I147">
            <v>-0.01</v>
          </cell>
        </row>
        <row r="148">
          <cell r="I148">
            <v>-0.01</v>
          </cell>
        </row>
        <row r="149">
          <cell r="I149">
            <v>-9.9999999947613105E-3</v>
          </cell>
        </row>
        <row r="150">
          <cell r="I150">
            <v>-0.02</v>
          </cell>
        </row>
        <row r="151">
          <cell r="I151">
            <v>-0.01</v>
          </cell>
        </row>
        <row r="152">
          <cell r="I152">
            <v>-3.637978807091713E-12</v>
          </cell>
        </row>
        <row r="153">
          <cell r="I153">
            <v>-1.0000000009313226E-2</v>
          </cell>
        </row>
        <row r="154">
          <cell r="I154">
            <v>-1.0000000002037268E-2</v>
          </cell>
        </row>
        <row r="155">
          <cell r="I155">
            <v>0</v>
          </cell>
        </row>
        <row r="156">
          <cell r="I156">
            <v>-6.8362802267074585E-5</v>
          </cell>
        </row>
        <row r="157">
          <cell r="I157">
            <v>-22464.0390422286</v>
          </cell>
        </row>
        <row r="158">
          <cell r="I158">
            <v>-0.01</v>
          </cell>
        </row>
        <row r="159">
          <cell r="I159">
            <v>-1.4551915228366852E-11</v>
          </cell>
        </row>
        <row r="160">
          <cell r="I160">
            <v>-109100</v>
          </cell>
        </row>
        <row r="161">
          <cell r="I161">
            <v>-1.0000000009313226E-2</v>
          </cell>
        </row>
        <row r="162">
          <cell r="I162">
            <v>-17316</v>
          </cell>
        </row>
        <row r="163">
          <cell r="I163">
            <v>-0.01</v>
          </cell>
        </row>
        <row r="164">
          <cell r="I164">
            <v>-1.9287703791633248E-2</v>
          </cell>
        </row>
        <row r="165">
          <cell r="I165">
            <v>-18794.998605479021</v>
          </cell>
        </row>
        <row r="166">
          <cell r="I166">
            <v>-1.0000000125728548E-2</v>
          </cell>
        </row>
        <row r="167">
          <cell r="I167">
            <v>-0.01</v>
          </cell>
        </row>
        <row r="168">
          <cell r="I168">
            <v>-0.01</v>
          </cell>
        </row>
        <row r="169">
          <cell r="I169">
            <v>-0.01</v>
          </cell>
        </row>
        <row r="170">
          <cell r="I170">
            <v>-0.01</v>
          </cell>
        </row>
        <row r="171">
          <cell r="I171">
            <v>-1599612.7987983935</v>
          </cell>
        </row>
        <row r="172">
          <cell r="I172">
            <v>-1.2080008404154796E-2</v>
          </cell>
        </row>
        <row r="173">
          <cell r="I173">
            <v>-357250.01</v>
          </cell>
        </row>
        <row r="174">
          <cell r="I174">
            <v>-7.2759576141834259E-12</v>
          </cell>
        </row>
        <row r="175">
          <cell r="I175">
            <v>-9.9999999947613105E-3</v>
          </cell>
        </row>
        <row r="176">
          <cell r="I176">
            <v>-29216.612541059731</v>
          </cell>
        </row>
        <row r="177">
          <cell r="I177">
            <v>-1.0000000009313226E-2</v>
          </cell>
        </row>
        <row r="178">
          <cell r="I178">
            <v>-3.637978807091713E-12</v>
          </cell>
        </row>
        <row r="179">
          <cell r="I179">
            <v>-30000.012298391837</v>
          </cell>
        </row>
        <row r="180">
          <cell r="I180">
            <v>-1.0000000002037268E-2</v>
          </cell>
        </row>
        <row r="181">
          <cell r="I181">
            <v>-1.0000000000218279E-2</v>
          </cell>
        </row>
        <row r="182">
          <cell r="I182">
            <v>-1.9475795328617096E-2</v>
          </cell>
        </row>
        <row r="183">
          <cell r="I183">
            <v>-1774975.8611314292</v>
          </cell>
        </row>
        <row r="184">
          <cell r="I184">
            <v>-9.1014384815935045E-4</v>
          </cell>
        </row>
        <row r="185">
          <cell r="I185">
            <v>-255126.87748442311</v>
          </cell>
        </row>
        <row r="186">
          <cell r="I186">
            <v>-7322.2765294481651</v>
          </cell>
        </row>
        <row r="187">
          <cell r="I187">
            <v>-1.1641532182693481E-10</v>
          </cell>
        </row>
        <row r="188">
          <cell r="I188">
            <v>-9.9999999947613105E-3</v>
          </cell>
        </row>
        <row r="189">
          <cell r="I189">
            <v>-8992.4783989756252</v>
          </cell>
        </row>
        <row r="190">
          <cell r="I190">
            <v>-9.9999999947613105E-3</v>
          </cell>
        </row>
        <row r="191">
          <cell r="I191">
            <v>-1594384.1314543053</v>
          </cell>
        </row>
        <row r="192">
          <cell r="I192">
            <v>-1.7965072765946388E-3</v>
          </cell>
        </row>
        <row r="193">
          <cell r="I193">
            <v>-1.0000000002037268E-2</v>
          </cell>
        </row>
        <row r="194">
          <cell r="I194">
            <v>-2798853.6095316568</v>
          </cell>
        </row>
        <row r="195">
          <cell r="I195">
            <v>-7.2759576141834259E-12</v>
          </cell>
        </row>
        <row r="196">
          <cell r="I196">
            <v>-1.0000000002037268E-2</v>
          </cell>
        </row>
        <row r="197">
          <cell r="I197">
            <v>-1.9999999989522621E-2</v>
          </cell>
        </row>
        <row r="198">
          <cell r="I198">
            <v>-0.14004983007907867</v>
          </cell>
        </row>
        <row r="199">
          <cell r="I199">
            <v>0</v>
          </cell>
        </row>
        <row r="200">
          <cell r="I200">
            <v>-15662.5</v>
          </cell>
        </row>
        <row r="201">
          <cell r="I201">
            <v>-389596.8688779301</v>
          </cell>
        </row>
        <row r="202">
          <cell r="I202">
            <v>-9.9999999947613105E-3</v>
          </cell>
        </row>
        <row r="203">
          <cell r="I203">
            <v>-45400</v>
          </cell>
        </row>
        <row r="204">
          <cell r="I204">
            <v>-29771.279999999999</v>
          </cell>
        </row>
        <row r="205">
          <cell r="I205">
            <v>-4200</v>
          </cell>
        </row>
        <row r="206">
          <cell r="I206">
            <v>-1.0000000009313226E-2</v>
          </cell>
        </row>
        <row r="207">
          <cell r="I207">
            <v>-1.0000000009313226E-2</v>
          </cell>
        </row>
        <row r="208">
          <cell r="I208">
            <v>-1.0000000002037268E-2</v>
          </cell>
        </row>
        <row r="209">
          <cell r="I209">
            <v>-1.4468966401182115E-2</v>
          </cell>
        </row>
        <row r="210">
          <cell r="I210">
            <v>0</v>
          </cell>
        </row>
        <row r="211">
          <cell r="I211">
            <v>-3.637978807091713E-12</v>
          </cell>
        </row>
        <row r="212">
          <cell r="I212">
            <v>-1.4551915228366852E-11</v>
          </cell>
        </row>
        <row r="213">
          <cell r="I213">
            <v>-505268.61867764709</v>
          </cell>
        </row>
        <row r="214">
          <cell r="I214">
            <v>-9.9999999983992893E-3</v>
          </cell>
        </row>
        <row r="215">
          <cell r="I215">
            <v>-1.2762261645548278E-2</v>
          </cell>
        </row>
        <row r="216">
          <cell r="I216">
            <v>-4.3186303228139877E-3</v>
          </cell>
        </row>
        <row r="217">
          <cell r="I217">
            <v>-3.063470998313278E-3</v>
          </cell>
        </row>
        <row r="218">
          <cell r="I218">
            <v>-1979.7296993552591</v>
          </cell>
        </row>
        <row r="219">
          <cell r="I219">
            <v>-8.5583782929461449E-3</v>
          </cell>
        </row>
        <row r="220">
          <cell r="I220">
            <v>-2.7614307182375342E-3</v>
          </cell>
        </row>
        <row r="221">
          <cell r="I221">
            <v>-5685.0510677723214</v>
          </cell>
        </row>
        <row r="222">
          <cell r="I222">
            <v>-4625050.3828156628</v>
          </cell>
        </row>
        <row r="223">
          <cell r="I223">
            <v>-17814.624483095482</v>
          </cell>
        </row>
        <row r="224">
          <cell r="I224">
            <v>-59043.65428258889</v>
          </cell>
        </row>
        <row r="225">
          <cell r="I225">
            <v>-151565.79290022151</v>
          </cell>
        </row>
        <row r="226">
          <cell r="I226">
            <v>-4540.9659811404999</v>
          </cell>
        </row>
        <row r="227">
          <cell r="I227">
            <v>-1.0000000002037268E-2</v>
          </cell>
        </row>
        <row r="228">
          <cell r="I228">
            <v>-954797.83906663489</v>
          </cell>
        </row>
        <row r="229">
          <cell r="I229">
            <v>-1.0000000009313226E-2</v>
          </cell>
        </row>
        <row r="230">
          <cell r="I230">
            <v>-3097829.9225341016</v>
          </cell>
        </row>
        <row r="231">
          <cell r="I231">
            <v>-70317.100000000006</v>
          </cell>
        </row>
        <row r="232">
          <cell r="I232">
            <v>-183657.46323792846</v>
          </cell>
        </row>
        <row r="233">
          <cell r="I233">
            <v>-293.54892102215672</v>
          </cell>
        </row>
        <row r="234">
          <cell r="I234">
            <v>-9.9999999947613105E-3</v>
          </cell>
        </row>
        <row r="235">
          <cell r="I235">
            <v>-1064.9245473588526</v>
          </cell>
        </row>
        <row r="236">
          <cell r="I236">
            <v>-1.0000000002037268E-2</v>
          </cell>
        </row>
        <row r="237">
          <cell r="I237">
            <v>-1.4262193290051073E-3</v>
          </cell>
        </row>
        <row r="238">
          <cell r="I238">
            <v>-2.3959190584719181E-3</v>
          </cell>
        </row>
        <row r="239">
          <cell r="I239">
            <v>-1.0000000002037268E-2</v>
          </cell>
        </row>
        <row r="240">
          <cell r="I240">
            <v>-55060.16314455471</v>
          </cell>
        </row>
        <row r="241">
          <cell r="I241">
            <v>-310000.00370568037</v>
          </cell>
        </row>
        <row r="242">
          <cell r="I242">
            <v>-12308.230111408047</v>
          </cell>
        </row>
        <row r="243">
          <cell r="I243">
            <v>-448377.68508290104</v>
          </cell>
        </row>
        <row r="244">
          <cell r="I244">
            <v>-1.7587198526598513E-3</v>
          </cell>
        </row>
        <row r="245">
          <cell r="I245">
            <v>-807223.94226262346</v>
          </cell>
        </row>
        <row r="246">
          <cell r="I246">
            <v>-10109.99</v>
          </cell>
        </row>
        <row r="247">
          <cell r="I247">
            <v>-5.2965681097703055E-3</v>
          </cell>
        </row>
        <row r="248">
          <cell r="I248">
            <v>-1.835548049712088E-3</v>
          </cell>
        </row>
        <row r="249">
          <cell r="I249">
            <v>-1.3605355925392359E-3</v>
          </cell>
        </row>
        <row r="250">
          <cell r="I250">
            <v>-49619.325970177422</v>
          </cell>
        </row>
        <row r="251">
          <cell r="I251">
            <v>-74361.976580562885</v>
          </cell>
        </row>
        <row r="252">
          <cell r="I252">
            <v>-8.4026344120502472E-4</v>
          </cell>
        </row>
        <row r="253">
          <cell r="I253">
            <v>-4.8791102599352598E-3</v>
          </cell>
        </row>
        <row r="254">
          <cell r="I254">
            <v>-146575.27073314169</v>
          </cell>
        </row>
        <row r="255">
          <cell r="I255">
            <v>-1833711.6965031261</v>
          </cell>
        </row>
        <row r="256">
          <cell r="I256">
            <v>-750000</v>
          </cell>
        </row>
        <row r="257">
          <cell r="I257">
            <v>-102205.83875775116</v>
          </cell>
        </row>
        <row r="258">
          <cell r="I258">
            <v>-1.0000000009313226E-2</v>
          </cell>
        </row>
        <row r="259">
          <cell r="I259">
            <v>-1.9836715204291977E-2</v>
          </cell>
        </row>
        <row r="260">
          <cell r="I260">
            <v>-1.7853451718110591E-3</v>
          </cell>
        </row>
        <row r="261">
          <cell r="I261">
            <v>-3.6518736305879429E-3</v>
          </cell>
        </row>
        <row r="262">
          <cell r="I262">
            <v>-19243.716236169654</v>
          </cell>
        </row>
        <row r="263">
          <cell r="I263">
            <v>-1.011307118460536E-2</v>
          </cell>
        </row>
        <row r="264">
          <cell r="I264">
            <v>-9.9999999947613105E-3</v>
          </cell>
        </row>
        <row r="265">
          <cell r="I265">
            <v>-3.6579061925294809E-3</v>
          </cell>
        </row>
        <row r="266">
          <cell r="I266">
            <v>-9.9999999947613105E-3</v>
          </cell>
        </row>
        <row r="267">
          <cell r="I267">
            <v>-22479.716993982671</v>
          </cell>
        </row>
        <row r="268">
          <cell r="I268">
            <v>-3758.4035162761793</v>
          </cell>
        </row>
        <row r="269">
          <cell r="I269">
            <v>-1.0000000000218279E-2</v>
          </cell>
        </row>
        <row r="270">
          <cell r="I270">
            <v>-2146547.2374079386</v>
          </cell>
        </row>
        <row r="271">
          <cell r="I271">
            <v>-3411595.7975162584</v>
          </cell>
        </row>
        <row r="272">
          <cell r="I272">
            <v>-959999.99978960771</v>
          </cell>
        </row>
        <row r="273">
          <cell r="I273">
            <v>-1.0728361114161089E-2</v>
          </cell>
        </row>
        <row r="274">
          <cell r="I274">
            <v>-73152.811250920728</v>
          </cell>
        </row>
        <row r="275">
          <cell r="I275">
            <v>-284636.73810212046</v>
          </cell>
        </row>
        <row r="276">
          <cell r="I276">
            <v>-9.9999999947613105E-3</v>
          </cell>
        </row>
        <row r="277">
          <cell r="I277">
            <v>-1.0000000002037268E-2</v>
          </cell>
        </row>
        <row r="278">
          <cell r="I278">
            <v>-3.7227670109132305E-3</v>
          </cell>
        </row>
        <row r="279">
          <cell r="I279">
            <v>-14718.637177312485</v>
          </cell>
        </row>
        <row r="280">
          <cell r="I280">
            <v>-1.4717250305693597E-3</v>
          </cell>
        </row>
        <row r="281">
          <cell r="I281">
            <v>-30000</v>
          </cell>
        </row>
        <row r="282">
          <cell r="I282">
            <v>-4.0296927909366786E-4</v>
          </cell>
        </row>
        <row r="283">
          <cell r="I283">
            <v>-1656171.7933124416</v>
          </cell>
        </row>
        <row r="284">
          <cell r="I284">
            <v>-168505.16710229736</v>
          </cell>
        </row>
        <row r="285">
          <cell r="I285">
            <v>-7.2759576141834259E-12</v>
          </cell>
        </row>
        <row r="286">
          <cell r="I286">
            <v>-117343.00745718682</v>
          </cell>
        </row>
        <row r="287">
          <cell r="I287">
            <v>-22535.06</v>
          </cell>
        </row>
        <row r="288">
          <cell r="I288">
            <v>-44663.967397492146</v>
          </cell>
        </row>
        <row r="289">
          <cell r="I289">
            <v>-39074.99</v>
          </cell>
        </row>
        <row r="290">
          <cell r="I290">
            <v>-1.6233802307397127E-3</v>
          </cell>
        </row>
        <row r="291">
          <cell r="I291">
            <v>-3.1415659177582711E-3</v>
          </cell>
        </row>
        <row r="292">
          <cell r="I292">
            <v>-900000.00256787427</v>
          </cell>
        </row>
        <row r="293">
          <cell r="I293">
            <v>-20511.254498015303</v>
          </cell>
        </row>
        <row r="294">
          <cell r="I294">
            <v>-1.8386123119853437E-3</v>
          </cell>
        </row>
        <row r="295">
          <cell r="I295">
            <v>-1554102.4660766814</v>
          </cell>
        </row>
        <row r="296">
          <cell r="I296">
            <v>-3177.8634515368176</v>
          </cell>
        </row>
        <row r="297">
          <cell r="I297">
            <v>-54879.781697584753</v>
          </cell>
        </row>
        <row r="298">
          <cell r="I298">
            <v>-14264.653986597201</v>
          </cell>
        </row>
        <row r="299">
          <cell r="I299">
            <v>-78231.105642130191</v>
          </cell>
        </row>
        <row r="300">
          <cell r="I300">
            <v>-4.9340000332449563E-3</v>
          </cell>
        </row>
        <row r="301">
          <cell r="I301">
            <v>-44817.620000000112</v>
          </cell>
        </row>
        <row r="302">
          <cell r="I302">
            <v>-4.7074656176846474E-3</v>
          </cell>
        </row>
        <row r="303">
          <cell r="I303">
            <v>-4.2900052576442249E-3</v>
          </cell>
        </row>
        <row r="304">
          <cell r="I304">
            <v>-13755.441440088605</v>
          </cell>
        </row>
        <row r="305">
          <cell r="I305">
            <v>-1993486.7926918622</v>
          </cell>
        </row>
        <row r="306">
          <cell r="I306">
            <v>-103709.36039422028</v>
          </cell>
        </row>
        <row r="307">
          <cell r="I307">
            <v>-3.4077607124345377E-3</v>
          </cell>
        </row>
        <row r="308">
          <cell r="I308">
            <v>-59773.333383301564</v>
          </cell>
        </row>
        <row r="309">
          <cell r="I309">
            <v>-3080.003498757178</v>
          </cell>
        </row>
        <row r="310">
          <cell r="I310">
            <v>-4.3674393091350794E-3</v>
          </cell>
        </row>
        <row r="311">
          <cell r="I311">
            <v>-4.2037169332616031E-3</v>
          </cell>
        </row>
        <row r="312">
          <cell r="I312">
            <v>-732097.44039743068</v>
          </cell>
        </row>
        <row r="313">
          <cell r="I313">
            <v>-53660.006374074539</v>
          </cell>
        </row>
        <row r="314">
          <cell r="I314">
            <v>-26831.7</v>
          </cell>
        </row>
        <row r="315">
          <cell r="I315">
            <v>-5.4894749500817852E-3</v>
          </cell>
        </row>
        <row r="316">
          <cell r="I316">
            <v>-2.6003642378782388E-3</v>
          </cell>
        </row>
        <row r="317">
          <cell r="I317">
            <v>-78583.859262480662</v>
          </cell>
        </row>
        <row r="318">
          <cell r="I318">
            <v>-32972.47</v>
          </cell>
        </row>
        <row r="319">
          <cell r="I319">
            <v>-4046.6058571905305</v>
          </cell>
        </row>
        <row r="320">
          <cell r="I320">
            <v>-2.5677221128717065E-4</v>
          </cell>
        </row>
        <row r="321">
          <cell r="I321">
            <v>-73613.350000000006</v>
          </cell>
        </row>
        <row r="322">
          <cell r="I322">
            <v>-8898.0715063977113</v>
          </cell>
        </row>
        <row r="323">
          <cell r="I323">
            <v>-55002.400000000001</v>
          </cell>
        </row>
        <row r="324">
          <cell r="I324">
            <v>-1.2874971303972416E-2</v>
          </cell>
        </row>
        <row r="325">
          <cell r="I325">
            <v>-8.5429097089217976E-4</v>
          </cell>
        </row>
        <row r="326">
          <cell r="I326">
            <v>-380695</v>
          </cell>
        </row>
        <row r="327">
          <cell r="I327">
            <v>-1200000</v>
          </cell>
        </row>
        <row r="328">
          <cell r="I328">
            <v>-58502.6</v>
          </cell>
        </row>
        <row r="329">
          <cell r="I329">
            <v>-1.2324373063165694E-2</v>
          </cell>
        </row>
        <row r="330">
          <cell r="I330">
            <v>-41113.300000000003</v>
          </cell>
        </row>
        <row r="331">
          <cell r="I331">
            <v>-7919.9998031119467</v>
          </cell>
        </row>
        <row r="332">
          <cell r="I332">
            <v>-6349.3007314731149</v>
          </cell>
        </row>
        <row r="333">
          <cell r="I333">
            <v>-3455.22</v>
          </cell>
        </row>
        <row r="334">
          <cell r="I334">
            <v>-4095.55</v>
          </cell>
        </row>
        <row r="335">
          <cell r="I335">
            <v>-39428.730413372257</v>
          </cell>
        </row>
        <row r="336">
          <cell r="I336">
            <v>-4100.0010128048834</v>
          </cell>
        </row>
        <row r="337">
          <cell r="I337">
            <v>-17520.811479545504</v>
          </cell>
        </row>
        <row r="338">
          <cell r="I338">
            <v>-3152240.5429525338</v>
          </cell>
        </row>
        <row r="339">
          <cell r="I339">
            <v>-821644.55</v>
          </cell>
        </row>
        <row r="340">
          <cell r="I340">
            <v>-4349.09</v>
          </cell>
        </row>
        <row r="341">
          <cell r="I341">
            <v>-2253.4008264433069</v>
          </cell>
        </row>
        <row r="342">
          <cell r="I342">
            <v>-5618.456118583541</v>
          </cell>
        </row>
        <row r="343">
          <cell r="I343">
            <v>-11791.13</v>
          </cell>
        </row>
        <row r="344">
          <cell r="I344">
            <v>-39310.089999999997</v>
          </cell>
        </row>
        <row r="345">
          <cell r="I345">
            <v>-24177.25</v>
          </cell>
        </row>
        <row r="346">
          <cell r="I346">
            <v>-5370</v>
          </cell>
        </row>
        <row r="347">
          <cell r="I347">
            <v>-290146.71999999997</v>
          </cell>
        </row>
        <row r="348">
          <cell r="I348">
            <v>-34863.56</v>
          </cell>
        </row>
        <row r="349">
          <cell r="I349">
            <v>-10236.11</v>
          </cell>
        </row>
        <row r="350">
          <cell r="I350">
            <v>-30824.84</v>
          </cell>
        </row>
        <row r="351">
          <cell r="I351">
            <v>-4009.6</v>
          </cell>
        </row>
        <row r="352">
          <cell r="I352">
            <v>-8442.6299999999992</v>
          </cell>
        </row>
        <row r="353">
          <cell r="I353">
            <v>-9819.26</v>
          </cell>
        </row>
        <row r="354">
          <cell r="I354">
            <v>-816383.1</v>
          </cell>
        </row>
        <row r="355">
          <cell r="I355">
            <v>-837801.38</v>
          </cell>
        </row>
        <row r="356">
          <cell r="I356">
            <v>-429656.7</v>
          </cell>
        </row>
        <row r="357">
          <cell r="I357">
            <v>-6543.66</v>
          </cell>
        </row>
        <row r="358">
          <cell r="I358">
            <v>-18458.330000000002</v>
          </cell>
        </row>
        <row r="359">
          <cell r="I359">
            <v>-19572.650000000001</v>
          </cell>
        </row>
        <row r="360">
          <cell r="I360">
            <v>-12361.59</v>
          </cell>
        </row>
        <row r="361">
          <cell r="I361">
            <v>-4355.4699999999939</v>
          </cell>
        </row>
        <row r="362">
          <cell r="I362">
            <v>-777778</v>
          </cell>
        </row>
        <row r="363">
          <cell r="I363">
            <v>-1342.39</v>
          </cell>
        </row>
        <row r="364">
          <cell r="I364">
            <v>-24855.23</v>
          </cell>
        </row>
        <row r="365">
          <cell r="I365">
            <v>-13321.8</v>
          </cell>
        </row>
        <row r="366">
          <cell r="I366">
            <v>-98038.27</v>
          </cell>
        </row>
        <row r="367">
          <cell r="I367">
            <v>-6886.6</v>
          </cell>
        </row>
        <row r="368">
          <cell r="I368">
            <v>-56248.03</v>
          </cell>
        </row>
        <row r="369">
          <cell r="I369">
            <v>-9000</v>
          </cell>
        </row>
        <row r="370">
          <cell r="I370">
            <v>-49186.83</v>
          </cell>
        </row>
        <row r="371">
          <cell r="I371">
            <v>-300000</v>
          </cell>
        </row>
        <row r="372">
          <cell r="I372">
            <v>-197562.35</v>
          </cell>
        </row>
        <row r="373">
          <cell r="I373">
            <v>-200000</v>
          </cell>
        </row>
        <row r="374">
          <cell r="I374">
            <v>-352.34</v>
          </cell>
        </row>
        <row r="375">
          <cell r="I375">
            <v>-691186.44</v>
          </cell>
        </row>
        <row r="376">
          <cell r="I376">
            <v>-12028.8</v>
          </cell>
        </row>
        <row r="377">
          <cell r="I377">
            <v>-28067.200000000001</v>
          </cell>
        </row>
        <row r="378">
          <cell r="I378">
            <v>-59211.16</v>
          </cell>
        </row>
        <row r="379">
          <cell r="I379">
            <v>-29500</v>
          </cell>
        </row>
        <row r="380">
          <cell r="I380">
            <v>-147961.87</v>
          </cell>
        </row>
        <row r="381">
          <cell r="I381">
            <v>-89459.199999999997</v>
          </cell>
        </row>
        <row r="382">
          <cell r="I382">
            <v>-95202.240000000005</v>
          </cell>
        </row>
        <row r="383">
          <cell r="I383">
            <v>-56135.02</v>
          </cell>
        </row>
        <row r="384">
          <cell r="I384">
            <v>-14535.52</v>
          </cell>
        </row>
        <row r="385">
          <cell r="I385">
            <v>0</v>
          </cell>
        </row>
        <row r="386">
          <cell r="I386">
            <v>-11234.75</v>
          </cell>
        </row>
        <row r="387">
          <cell r="I387">
            <v>-49846.54</v>
          </cell>
        </row>
        <row r="388">
          <cell r="I388">
            <v>-233557.09</v>
          </cell>
        </row>
        <row r="389">
          <cell r="I389">
            <v>-8767.42</v>
          </cell>
        </row>
        <row r="390">
          <cell r="I390">
            <v>-19357.68</v>
          </cell>
        </row>
        <row r="391">
          <cell r="I391">
            <v>-805.5</v>
          </cell>
        </row>
        <row r="392">
          <cell r="I392">
            <v>-3209.62</v>
          </cell>
        </row>
        <row r="393">
          <cell r="I393">
            <v>-9935955.25</v>
          </cell>
        </row>
        <row r="394">
          <cell r="I394">
            <v>-31902.36</v>
          </cell>
        </row>
        <row r="395">
          <cell r="I395">
            <v>-1525.2</v>
          </cell>
        </row>
        <row r="396">
          <cell r="I396">
            <v>-4557.49</v>
          </cell>
        </row>
        <row r="397">
          <cell r="I397">
            <v>-9346.43</v>
          </cell>
        </row>
        <row r="398">
          <cell r="I398">
            <v>-5501.44</v>
          </cell>
        </row>
        <row r="399">
          <cell r="I399">
            <v>-1842.1</v>
          </cell>
        </row>
        <row r="400">
          <cell r="I400">
            <v>-4893.0200000000004</v>
          </cell>
        </row>
        <row r="401">
          <cell r="I401">
            <v>-26636.62</v>
          </cell>
        </row>
        <row r="402">
          <cell r="I402">
            <v>-21670.74</v>
          </cell>
        </row>
        <row r="403">
          <cell r="I403">
            <v>-780706.11</v>
          </cell>
        </row>
        <row r="404">
          <cell r="I404">
            <v>-2780.52</v>
          </cell>
        </row>
        <row r="405">
          <cell r="I405">
            <v>-19407.09</v>
          </cell>
        </row>
        <row r="406">
          <cell r="I406">
            <v>-1338.92</v>
          </cell>
        </row>
        <row r="407">
          <cell r="I407">
            <v>0</v>
          </cell>
        </row>
        <row r="408">
          <cell r="I408">
            <v>-5274.4</v>
          </cell>
        </row>
        <row r="409">
          <cell r="I409">
            <v>-10967.72</v>
          </cell>
        </row>
        <row r="410">
          <cell r="I410">
            <v>-9604.9699999999993</v>
          </cell>
        </row>
        <row r="411">
          <cell r="I411">
            <v>-5180.42</v>
          </cell>
        </row>
        <row r="412">
          <cell r="I412">
            <v>-1283.24</v>
          </cell>
        </row>
        <row r="413">
          <cell r="I413">
            <v>-7804.82</v>
          </cell>
        </row>
        <row r="414">
          <cell r="I414">
            <v>-146442.84</v>
          </cell>
        </row>
        <row r="415">
          <cell r="I415">
            <v>-6718.42</v>
          </cell>
        </row>
        <row r="416">
          <cell r="I416">
            <v>-765.23</v>
          </cell>
        </row>
        <row r="417">
          <cell r="I417">
            <v>-8779.07</v>
          </cell>
        </row>
        <row r="418">
          <cell r="I418">
            <v>-1264.5899999999999</v>
          </cell>
        </row>
        <row r="419">
          <cell r="I419">
            <v>-102.08</v>
          </cell>
        </row>
        <row r="420">
          <cell r="I420">
            <v>-100000</v>
          </cell>
        </row>
        <row r="421">
          <cell r="I421">
            <v>-9490.25</v>
          </cell>
        </row>
        <row r="422">
          <cell r="I422">
            <v>-4149.2700000000004</v>
          </cell>
        </row>
        <row r="423">
          <cell r="I423">
            <v>-16267.57</v>
          </cell>
        </row>
        <row r="424">
          <cell r="I424">
            <v>-247338.73</v>
          </cell>
        </row>
        <row r="425">
          <cell r="I425">
            <v>-1981.88</v>
          </cell>
        </row>
        <row r="426">
          <cell r="I426">
            <v>-658.29</v>
          </cell>
        </row>
        <row r="427">
          <cell r="I427">
            <v>-18816.900000000001</v>
          </cell>
        </row>
        <row r="428">
          <cell r="I428">
            <v>-1885254.94</v>
          </cell>
        </row>
        <row r="429">
          <cell r="I429">
            <v>-2558.75</v>
          </cell>
        </row>
        <row r="430">
          <cell r="I430">
            <v>-1390642.23</v>
          </cell>
        </row>
        <row r="431">
          <cell r="I431">
            <v>-730.56</v>
          </cell>
        </row>
        <row r="432">
          <cell r="I432">
            <v>-9666</v>
          </cell>
        </row>
        <row r="433">
          <cell r="I433">
            <v>-34640</v>
          </cell>
        </row>
        <row r="434">
          <cell r="I434">
            <v>-1036.27</v>
          </cell>
        </row>
        <row r="435">
          <cell r="I435">
            <v>-1440.3</v>
          </cell>
        </row>
        <row r="436">
          <cell r="I436">
            <v>-18650.43</v>
          </cell>
        </row>
        <row r="437">
          <cell r="I437">
            <v>-1235751.499982656</v>
          </cell>
        </row>
        <row r="438">
          <cell r="I438">
            <v>-59620967.996326208</v>
          </cell>
        </row>
        <row r="439">
          <cell r="I439">
            <v>-434681.56278667034</v>
          </cell>
        </row>
        <row r="440">
          <cell r="I440">
            <v>0.01</v>
          </cell>
        </row>
        <row r="441">
          <cell r="I441">
            <v>0.01</v>
          </cell>
        </row>
        <row r="442">
          <cell r="I442">
            <v>0.01</v>
          </cell>
        </row>
        <row r="443">
          <cell r="I443">
            <v>4.6585753880208358E-3</v>
          </cell>
        </row>
        <row r="444">
          <cell r="I444">
            <v>0.36</v>
          </cell>
        </row>
        <row r="445">
          <cell r="I445">
            <v>1.4551915228366852E-11</v>
          </cell>
        </row>
        <row r="446">
          <cell r="I446">
            <v>5.0000000119325705E-3</v>
          </cell>
        </row>
        <row r="447">
          <cell r="I447">
            <v>0.01</v>
          </cell>
        </row>
        <row r="448">
          <cell r="I448">
            <v>1.1433976469561458E-3</v>
          </cell>
        </row>
        <row r="449">
          <cell r="I449">
            <v>1.0000000009313226E-2</v>
          </cell>
        </row>
        <row r="450">
          <cell r="I450">
            <v>0.01</v>
          </cell>
        </row>
        <row r="451">
          <cell r="I451">
            <v>0.01</v>
          </cell>
        </row>
        <row r="452">
          <cell r="I452">
            <v>0.01</v>
          </cell>
        </row>
        <row r="453">
          <cell r="I453">
            <v>49411.24361765309</v>
          </cell>
        </row>
        <row r="454">
          <cell r="I454">
            <v>0.01</v>
          </cell>
        </row>
        <row r="455">
          <cell r="I455">
            <v>0.01</v>
          </cell>
        </row>
        <row r="456">
          <cell r="I456">
            <v>0.01</v>
          </cell>
        </row>
        <row r="457">
          <cell r="I457">
            <v>3.7916402744258448E-2</v>
          </cell>
        </row>
        <row r="458">
          <cell r="I458">
            <v>1.0000000002037268E-2</v>
          </cell>
        </row>
        <row r="459">
          <cell r="I459">
            <v>7.2092249244519735E-3</v>
          </cell>
        </row>
        <row r="460">
          <cell r="I460">
            <v>0.01</v>
          </cell>
        </row>
        <row r="461">
          <cell r="I461">
            <v>2.3283064365386963E-10</v>
          </cell>
        </row>
        <row r="462">
          <cell r="I462">
            <v>2.5216192007064819E-3</v>
          </cell>
        </row>
        <row r="463">
          <cell r="I463">
            <v>972163.41241434216</v>
          </cell>
        </row>
        <row r="464">
          <cell r="I464">
            <v>4.5469797914847732E-3</v>
          </cell>
        </row>
        <row r="465">
          <cell r="I465">
            <v>1.0000000002037268E-2</v>
          </cell>
        </row>
        <row r="466">
          <cell r="I466">
            <v>1.862645149230957E-9</v>
          </cell>
        </row>
        <row r="467">
          <cell r="I467">
            <v>3.0044373124837875E-3</v>
          </cell>
        </row>
        <row r="468">
          <cell r="I468">
            <v>603.93522578416741</v>
          </cell>
        </row>
        <row r="469">
          <cell r="I469">
            <v>0.01</v>
          </cell>
        </row>
        <row r="470">
          <cell r="I470">
            <v>9.9999998835846784E-3</v>
          </cell>
        </row>
        <row r="471">
          <cell r="I471">
            <v>6.5483618527650833E-11</v>
          </cell>
        </row>
        <row r="472">
          <cell r="I472">
            <v>2.4556356947869062E-11</v>
          </cell>
        </row>
        <row r="473">
          <cell r="I473">
            <v>1.0000000009313226E-2</v>
          </cell>
        </row>
        <row r="474">
          <cell r="I474">
            <v>4.3707703152904287E-3</v>
          </cell>
        </row>
        <row r="475">
          <cell r="I475">
            <v>2024655.0122354142</v>
          </cell>
        </row>
        <row r="476">
          <cell r="I476">
            <v>2.8857070021786058E-3</v>
          </cell>
        </row>
        <row r="477">
          <cell r="I477">
            <v>1.0000000009313226E-2</v>
          </cell>
        </row>
        <row r="478">
          <cell r="I478">
            <v>9.9999998835846784E-3</v>
          </cell>
        </row>
        <row r="479">
          <cell r="I479">
            <v>0.01</v>
          </cell>
        </row>
        <row r="480">
          <cell r="I480">
            <v>0.01</v>
          </cell>
        </row>
        <row r="481">
          <cell r="I481">
            <v>9.9999999890860638E-3</v>
          </cell>
        </row>
        <row r="482">
          <cell r="I482">
            <v>1.0000000009313226E-2</v>
          </cell>
        </row>
        <row r="483">
          <cell r="I483">
            <v>3.4633298637345433E-3</v>
          </cell>
        </row>
        <row r="484">
          <cell r="I484">
            <v>0.01</v>
          </cell>
        </row>
        <row r="485">
          <cell r="I485">
            <v>1.9999999869032763E-2</v>
          </cell>
        </row>
        <row r="486">
          <cell r="I486">
            <v>9.9999999563442545E-3</v>
          </cell>
        </row>
        <row r="487">
          <cell r="I487">
            <v>1.5678917989134789E-3</v>
          </cell>
        </row>
        <row r="488">
          <cell r="I488">
            <v>0.43000000342726707</v>
          </cell>
        </row>
        <row r="489">
          <cell r="I489">
            <v>6.5563488751649857E-3</v>
          </cell>
        </row>
        <row r="490">
          <cell r="I490">
            <v>0.01</v>
          </cell>
        </row>
        <row r="491">
          <cell r="I491">
            <v>7.2759576141834259E-12</v>
          </cell>
        </row>
        <row r="492">
          <cell r="I492">
            <v>0.01</v>
          </cell>
        </row>
        <row r="493">
          <cell r="I493">
            <v>0.01</v>
          </cell>
        </row>
        <row r="494">
          <cell r="I494">
            <v>0.02</v>
          </cell>
        </row>
        <row r="495">
          <cell r="I495">
            <v>0.01</v>
          </cell>
        </row>
        <row r="496">
          <cell r="I496">
            <v>0.01</v>
          </cell>
        </row>
        <row r="497">
          <cell r="I497">
            <v>1.0000000000218279E-2</v>
          </cell>
        </row>
        <row r="498">
          <cell r="I498">
            <v>6.006305679329671E-2</v>
          </cell>
        </row>
        <row r="499">
          <cell r="I499">
            <v>2.2453028941527009E-3</v>
          </cell>
        </row>
        <row r="500">
          <cell r="I500">
            <v>1.0000000009313226E-2</v>
          </cell>
        </row>
        <row r="501">
          <cell r="I501">
            <v>1735.4834964248512</v>
          </cell>
        </row>
        <row r="502">
          <cell r="I502">
            <v>0.01</v>
          </cell>
        </row>
        <row r="503">
          <cell r="I503">
            <v>0.01</v>
          </cell>
        </row>
        <row r="504">
          <cell r="I504">
            <v>0.02</v>
          </cell>
        </row>
        <row r="505">
          <cell r="I505">
            <v>0.02</v>
          </cell>
        </row>
        <row r="506">
          <cell r="I506">
            <v>9.9999975645914674E-3</v>
          </cell>
        </row>
        <row r="507">
          <cell r="I507">
            <v>8.7311491370201111E-11</v>
          </cell>
        </row>
        <row r="508">
          <cell r="I508">
            <v>970000.01</v>
          </cell>
        </row>
        <row r="509">
          <cell r="I509">
            <v>5.4569682106375694E-12</v>
          </cell>
        </row>
        <row r="510">
          <cell r="I510">
            <v>0.01</v>
          </cell>
        </row>
        <row r="511">
          <cell r="I511">
            <v>4.3006694177165627E-3</v>
          </cell>
        </row>
        <row r="512">
          <cell r="I512">
            <v>1.0000000009313226E-2</v>
          </cell>
        </row>
        <row r="513">
          <cell r="I513">
            <v>1.1641532182693481E-10</v>
          </cell>
        </row>
        <row r="514">
          <cell r="I514">
            <v>3444503.3546009394</v>
          </cell>
        </row>
        <row r="515">
          <cell r="I515">
            <v>43497.01</v>
          </cell>
        </row>
        <row r="516">
          <cell r="I516">
            <v>1.0000000009313226E-2</v>
          </cell>
        </row>
        <row r="517">
          <cell r="I517">
            <v>0.02</v>
          </cell>
        </row>
        <row r="518">
          <cell r="I518">
            <v>1.0000000242143869E-2</v>
          </cell>
        </row>
        <row r="519">
          <cell r="I519">
            <v>5.2345344447530806E-3</v>
          </cell>
        </row>
        <row r="520">
          <cell r="I520">
            <v>0.01</v>
          </cell>
        </row>
        <row r="521">
          <cell r="I521">
            <v>0.01</v>
          </cell>
        </row>
        <row r="522">
          <cell r="I522">
            <v>12694.26</v>
          </cell>
        </row>
        <row r="523">
          <cell r="I523">
            <v>0.01</v>
          </cell>
        </row>
        <row r="524">
          <cell r="I524">
            <v>0.01</v>
          </cell>
        </row>
        <row r="525">
          <cell r="I525">
            <v>2.5465851649641991E-11</v>
          </cell>
        </row>
        <row r="526">
          <cell r="I526">
            <v>0.01</v>
          </cell>
        </row>
        <row r="527">
          <cell r="I527">
            <v>4.4986278517171741E-3</v>
          </cell>
        </row>
        <row r="528">
          <cell r="I528">
            <v>221726.64718965394</v>
          </cell>
        </row>
        <row r="529">
          <cell r="I529">
            <v>0.01</v>
          </cell>
        </row>
        <row r="530">
          <cell r="I530">
            <v>0.01</v>
          </cell>
        </row>
        <row r="531">
          <cell r="I531">
            <v>0.01</v>
          </cell>
        </row>
        <row r="532">
          <cell r="I532">
            <v>1.0000000021136657E-2</v>
          </cell>
        </row>
        <row r="533">
          <cell r="I533">
            <v>0.01</v>
          </cell>
        </row>
        <row r="534">
          <cell r="I534">
            <v>3065311.5184347969</v>
          </cell>
        </row>
        <row r="535">
          <cell r="I535">
            <v>1.546140993013978E-11</v>
          </cell>
        </row>
        <row r="536">
          <cell r="I536">
            <v>1.0004441719502211E-11</v>
          </cell>
        </row>
        <row r="537">
          <cell r="I537">
            <v>1.4551915228366852E-11</v>
          </cell>
        </row>
        <row r="538">
          <cell r="I538">
            <v>0.01</v>
          </cell>
        </row>
        <row r="539">
          <cell r="I539">
            <v>2.9125309774826746E-3</v>
          </cell>
        </row>
        <row r="540">
          <cell r="I540">
            <v>0.01</v>
          </cell>
        </row>
        <row r="541">
          <cell r="I541">
            <v>7.2759576141834259E-12</v>
          </cell>
        </row>
        <row r="542">
          <cell r="I542">
            <v>9.7738264594227076E-3</v>
          </cell>
        </row>
        <row r="543">
          <cell r="I543">
            <v>7.2759576141834259E-11</v>
          </cell>
        </row>
        <row r="544">
          <cell r="I544">
            <v>0.01</v>
          </cell>
        </row>
        <row r="545">
          <cell r="I545">
            <v>0.01</v>
          </cell>
        </row>
        <row r="546">
          <cell r="I546">
            <v>1.0000000009313226E-2</v>
          </cell>
        </row>
        <row r="547">
          <cell r="I547">
            <v>0.02</v>
          </cell>
        </row>
        <row r="548">
          <cell r="I548">
            <v>0.01</v>
          </cell>
        </row>
        <row r="549">
          <cell r="I549">
            <v>0.01</v>
          </cell>
        </row>
        <row r="550">
          <cell r="I550">
            <v>102452.63669843948</v>
          </cell>
        </row>
        <row r="551">
          <cell r="I551">
            <v>1.4551915228366852E-11</v>
          </cell>
        </row>
        <row r="552">
          <cell r="I552">
            <v>0.01</v>
          </cell>
        </row>
        <row r="553">
          <cell r="I553">
            <v>1.3333332957699895E-2</v>
          </cell>
        </row>
        <row r="554">
          <cell r="I554">
            <v>9.9999999983992893E-3</v>
          </cell>
        </row>
        <row r="555">
          <cell r="I555">
            <v>0.01</v>
          </cell>
        </row>
        <row r="556">
          <cell r="I556">
            <v>0.01</v>
          </cell>
        </row>
        <row r="557">
          <cell r="I557">
            <v>5.4569682106375694E-11</v>
          </cell>
        </row>
        <row r="558">
          <cell r="I558">
            <v>1968599.0808617698</v>
          </cell>
        </row>
        <row r="559">
          <cell r="I559">
            <v>3.637978807091713E-12</v>
          </cell>
        </row>
        <row r="560">
          <cell r="I560">
            <v>1.0913936421275139E-10</v>
          </cell>
        </row>
        <row r="561">
          <cell r="I561">
            <v>0.01</v>
          </cell>
        </row>
        <row r="562">
          <cell r="I562">
            <v>7.2759576141834259E-12</v>
          </cell>
        </row>
        <row r="563">
          <cell r="I563">
            <v>9.3132257461547852E-10</v>
          </cell>
        </row>
        <row r="564">
          <cell r="I564">
            <v>0.01</v>
          </cell>
        </row>
        <row r="565">
          <cell r="I565">
            <v>0.01</v>
          </cell>
        </row>
        <row r="566">
          <cell r="I566">
            <v>0.01</v>
          </cell>
        </row>
        <row r="567">
          <cell r="I567">
            <v>9.9999999511055648E-3</v>
          </cell>
        </row>
        <row r="568">
          <cell r="I568">
            <v>0.01</v>
          </cell>
        </row>
        <row r="569">
          <cell r="I569">
            <v>0.31000000005587935</v>
          </cell>
        </row>
        <row r="570">
          <cell r="I570">
            <v>78055.206563748201</v>
          </cell>
        </row>
        <row r="571">
          <cell r="I571">
            <v>1.4551915228366852E-10</v>
          </cell>
        </row>
        <row r="572">
          <cell r="I572">
            <v>3.3342719225402107E-3</v>
          </cell>
        </row>
        <row r="573">
          <cell r="I573">
            <v>224000</v>
          </cell>
        </row>
        <row r="574">
          <cell r="I574">
            <v>0.01</v>
          </cell>
        </row>
        <row r="575">
          <cell r="I575">
            <v>3.8007177645340562E-3</v>
          </cell>
        </row>
        <row r="576">
          <cell r="I576">
            <v>0.01</v>
          </cell>
        </row>
        <row r="577">
          <cell r="I577">
            <v>7.2759576141834259E-12</v>
          </cell>
        </row>
        <row r="578">
          <cell r="I578">
            <v>425000</v>
          </cell>
        </row>
        <row r="579">
          <cell r="I579">
            <v>0.01</v>
          </cell>
        </row>
        <row r="580">
          <cell r="I580">
            <v>55407.132961727679</v>
          </cell>
        </row>
        <row r="581">
          <cell r="I581">
            <v>4.3146447278559208E-3</v>
          </cell>
        </row>
        <row r="582">
          <cell r="I582">
            <v>2.7284841053187847E-11</v>
          </cell>
        </row>
        <row r="583">
          <cell r="I583">
            <v>3.637978807091713E-12</v>
          </cell>
        </row>
        <row r="584">
          <cell r="I584">
            <v>9.9999999695319277E-3</v>
          </cell>
        </row>
        <row r="585">
          <cell r="I585">
            <v>3877.8656776087864</v>
          </cell>
        </row>
        <row r="586">
          <cell r="I586">
            <v>1.0000000009313226E-2</v>
          </cell>
        </row>
        <row r="587">
          <cell r="I587">
            <v>9.9999999947613105E-3</v>
          </cell>
        </row>
        <row r="588">
          <cell r="I588">
            <v>8.7955615599639714E-3</v>
          </cell>
        </row>
        <row r="589">
          <cell r="I589">
            <v>0.01</v>
          </cell>
        </row>
        <row r="590">
          <cell r="I590">
            <v>0.01</v>
          </cell>
        </row>
        <row r="591">
          <cell r="I591">
            <v>13282.743791282934</v>
          </cell>
        </row>
        <row r="592">
          <cell r="I592">
            <v>9.9999999893043423E-3</v>
          </cell>
        </row>
        <row r="593">
          <cell r="I593">
            <v>138755.65579171199</v>
          </cell>
        </row>
        <row r="594">
          <cell r="I594">
            <v>1.4551915228366852E-11</v>
          </cell>
        </row>
        <row r="595">
          <cell r="I595">
            <v>0.01</v>
          </cell>
        </row>
        <row r="596">
          <cell r="I596">
            <v>1.4551915228366852E-11</v>
          </cell>
        </row>
        <row r="597">
          <cell r="I597">
            <v>9.9999999947613105E-3</v>
          </cell>
        </row>
        <row r="598">
          <cell r="I598">
            <v>2.2512138484671596E-3</v>
          </cell>
        </row>
        <row r="599">
          <cell r="I599">
            <v>9.9999999947613105E-3</v>
          </cell>
        </row>
        <row r="600">
          <cell r="I600">
            <v>9.0949470177292824E-13</v>
          </cell>
        </row>
        <row r="601">
          <cell r="I601">
            <v>1.5440152164956089E-3</v>
          </cell>
        </row>
        <row r="602">
          <cell r="I602">
            <v>9.9999999947613105E-3</v>
          </cell>
        </row>
        <row r="603">
          <cell r="I603">
            <v>273163.68</v>
          </cell>
        </row>
        <row r="604">
          <cell r="I604">
            <v>7.2759576141834259E-12</v>
          </cell>
        </row>
        <row r="605">
          <cell r="I605">
            <v>1.0000000002037268E-2</v>
          </cell>
        </row>
        <row r="606">
          <cell r="I606">
            <v>1.3763063005171716E-2</v>
          </cell>
        </row>
        <row r="607">
          <cell r="I607">
            <v>9.9999997764825821E-3</v>
          </cell>
        </row>
        <row r="608">
          <cell r="I608">
            <v>9185.8367596519529</v>
          </cell>
        </row>
        <row r="609">
          <cell r="I609">
            <v>26544.006486504135</v>
          </cell>
        </row>
        <row r="610">
          <cell r="I610">
            <v>1.0000000002037268E-2</v>
          </cell>
        </row>
        <row r="611">
          <cell r="I611">
            <v>1.0000000002037268E-2</v>
          </cell>
        </row>
        <row r="612">
          <cell r="I612">
            <v>2.4726210976950824E-3</v>
          </cell>
        </row>
        <row r="613">
          <cell r="I613">
            <v>9.9999999802093953E-3</v>
          </cell>
        </row>
        <row r="614">
          <cell r="I614">
            <v>1.0000000009313226E-2</v>
          </cell>
        </row>
        <row r="615">
          <cell r="I615">
            <v>7.2759576141834259E-12</v>
          </cell>
        </row>
        <row r="616">
          <cell r="I616">
            <v>500000</v>
          </cell>
        </row>
        <row r="617">
          <cell r="I617">
            <v>1.7149513587355614E-4</v>
          </cell>
        </row>
        <row r="618">
          <cell r="I618">
            <v>2.4207116919569671E-2</v>
          </cell>
        </row>
        <row r="619">
          <cell r="I619">
            <v>36768.679853921785</v>
          </cell>
        </row>
        <row r="620">
          <cell r="I620">
            <v>1.0000000002037268E-2</v>
          </cell>
        </row>
        <row r="621">
          <cell r="I621">
            <v>1.0000000009313226E-2</v>
          </cell>
        </row>
        <row r="622">
          <cell r="I622">
            <v>4.3136806925758719E-4</v>
          </cell>
        </row>
        <row r="623">
          <cell r="I623">
            <v>1.0000000009313226E-2</v>
          </cell>
        </row>
        <row r="624">
          <cell r="I624">
            <v>5425000</v>
          </cell>
        </row>
        <row r="625">
          <cell r="I625">
            <v>54709.367688865226</v>
          </cell>
        </row>
        <row r="626">
          <cell r="I626">
            <v>21815.715695108782</v>
          </cell>
        </row>
        <row r="627">
          <cell r="I627">
            <v>5.6284652382601053E-3</v>
          </cell>
        </row>
        <row r="628">
          <cell r="I628">
            <v>2.0000000000436557E-2</v>
          </cell>
        </row>
        <row r="629">
          <cell r="I629">
            <v>9.9999999947613105E-3</v>
          </cell>
        </row>
        <row r="630">
          <cell r="I630">
            <v>2904677.9909873633</v>
          </cell>
        </row>
        <row r="631">
          <cell r="I631">
            <v>1.0000000009313226E-2</v>
          </cell>
        </row>
        <row r="632">
          <cell r="I632">
            <v>5437.2405953802881</v>
          </cell>
        </row>
        <row r="633">
          <cell r="I633">
            <v>7.6702286023646593E-3</v>
          </cell>
        </row>
        <row r="634">
          <cell r="I634">
            <v>1.0000000002037268E-2</v>
          </cell>
        </row>
        <row r="635">
          <cell r="I635">
            <v>2254358.2235999815</v>
          </cell>
        </row>
        <row r="636">
          <cell r="I636">
            <v>461477.04753668467</v>
          </cell>
        </row>
        <row r="637">
          <cell r="I637">
            <v>170484.17753981426</v>
          </cell>
        </row>
        <row r="638">
          <cell r="I638">
            <v>1.0000000002037268E-2</v>
          </cell>
        </row>
        <row r="639">
          <cell r="I639">
            <v>174845.1861238312</v>
          </cell>
        </row>
        <row r="640">
          <cell r="I640">
            <v>2.7184360078535974E-3</v>
          </cell>
        </row>
        <row r="641">
          <cell r="I641">
            <v>9.6643667784519494E-3</v>
          </cell>
        </row>
        <row r="642">
          <cell r="I642">
            <v>19630.650135587086</v>
          </cell>
        </row>
        <row r="643">
          <cell r="I643">
            <v>3.637978807091713E-12</v>
          </cell>
        </row>
        <row r="644">
          <cell r="I644">
            <v>1.0000000009313226E-2</v>
          </cell>
        </row>
        <row r="645">
          <cell r="I645">
            <v>7.3302823584526777E-3</v>
          </cell>
        </row>
        <row r="646">
          <cell r="I646">
            <v>1.0000000009313226E-2</v>
          </cell>
        </row>
        <row r="647">
          <cell r="I647">
            <v>1.4551915228366852E-11</v>
          </cell>
        </row>
        <row r="648">
          <cell r="I648">
            <v>27186.878006475046</v>
          </cell>
        </row>
        <row r="649">
          <cell r="I649">
            <v>16275.000746902835</v>
          </cell>
        </row>
        <row r="650">
          <cell r="I650">
            <v>44527.75</v>
          </cell>
        </row>
        <row r="651">
          <cell r="I651">
            <v>4.8444806598126888E-3</v>
          </cell>
        </row>
        <row r="652">
          <cell r="I652">
            <v>3692.6769805514195</v>
          </cell>
        </row>
        <row r="653">
          <cell r="I653">
            <v>420487.04619201366</v>
          </cell>
        </row>
        <row r="654">
          <cell r="I654">
            <v>2.4335265625268221E-3</v>
          </cell>
        </row>
        <row r="655">
          <cell r="I655">
            <v>5.1952739886473864E-4</v>
          </cell>
        </row>
        <row r="656">
          <cell r="I656">
            <v>2577885.1458808305</v>
          </cell>
        </row>
        <row r="657">
          <cell r="I657">
            <v>19990.280940470198</v>
          </cell>
        </row>
        <row r="658">
          <cell r="I658">
            <v>1.6292874788632616E-3</v>
          </cell>
        </row>
        <row r="659">
          <cell r="I659">
            <v>30246.460480283677</v>
          </cell>
        </row>
        <row r="660">
          <cell r="I660">
            <v>11033.91272433073</v>
          </cell>
        </row>
        <row r="661">
          <cell r="I661">
            <v>21087.768817549862</v>
          </cell>
        </row>
        <row r="662">
          <cell r="I662">
            <v>20454.779725139844</v>
          </cell>
        </row>
        <row r="663">
          <cell r="I663">
            <v>1.3510919350665063E-2</v>
          </cell>
        </row>
        <row r="664">
          <cell r="I664">
            <v>3.582516364986077E-3</v>
          </cell>
        </row>
        <row r="665">
          <cell r="I665">
            <v>2.6083385455422103E-3</v>
          </cell>
        </row>
        <row r="666">
          <cell r="I666">
            <v>2446.1541013932438</v>
          </cell>
        </row>
        <row r="667">
          <cell r="I667">
            <v>7.5388271070551127E-3</v>
          </cell>
        </row>
        <row r="668">
          <cell r="I668">
            <v>390309.48171116703</v>
          </cell>
        </row>
        <row r="669">
          <cell r="I669">
            <v>41634.992745170486</v>
          </cell>
        </row>
        <row r="670">
          <cell r="I670">
            <v>1.0000000009313226E-2</v>
          </cell>
        </row>
        <row r="671">
          <cell r="I671">
            <v>8.8232960406458005E-3</v>
          </cell>
        </row>
        <row r="672">
          <cell r="I672">
            <v>36918.480000000003</v>
          </cell>
        </row>
        <row r="673">
          <cell r="I673">
            <v>4.2414749041199684E-3</v>
          </cell>
        </row>
        <row r="674">
          <cell r="I674">
            <v>240000</v>
          </cell>
        </row>
        <row r="675">
          <cell r="I675">
            <v>2.5686705484986305E-3</v>
          </cell>
        </row>
        <row r="676">
          <cell r="I676">
            <v>210221.95233528689</v>
          </cell>
        </row>
        <row r="677">
          <cell r="I677">
            <v>27813.779360815883</v>
          </cell>
        </row>
        <row r="678">
          <cell r="I678">
            <v>70615.862437024713</v>
          </cell>
        </row>
        <row r="679">
          <cell r="I679">
            <v>1.0000000000218279E-2</v>
          </cell>
        </row>
        <row r="680">
          <cell r="I680">
            <v>776332.6</v>
          </cell>
        </row>
        <row r="681">
          <cell r="I681">
            <v>178200</v>
          </cell>
        </row>
        <row r="682">
          <cell r="I682">
            <v>95076.689035765856</v>
          </cell>
        </row>
        <row r="683">
          <cell r="I683">
            <v>14042.82</v>
          </cell>
        </row>
        <row r="684">
          <cell r="I684">
            <v>1.0000000009313226E-2</v>
          </cell>
        </row>
        <row r="685">
          <cell r="I685">
            <v>7.7531890419777483E-3</v>
          </cell>
        </row>
        <row r="686">
          <cell r="I686">
            <v>312960</v>
          </cell>
        </row>
        <row r="687">
          <cell r="I687">
            <v>33642.97</v>
          </cell>
        </row>
        <row r="688">
          <cell r="I688">
            <v>1.4603241870645434E-3</v>
          </cell>
        </row>
        <row r="689">
          <cell r="I689">
            <v>1.0000000002037268E-2</v>
          </cell>
        </row>
        <row r="690">
          <cell r="I690">
            <v>1.0000000002037268E-2</v>
          </cell>
        </row>
        <row r="691">
          <cell r="I691">
            <v>3.1573092564940453E-3</v>
          </cell>
        </row>
        <row r="692">
          <cell r="I692">
            <v>32632.955126847723</v>
          </cell>
        </row>
        <row r="693">
          <cell r="I693">
            <v>1.7917490222316701E-3</v>
          </cell>
        </row>
        <row r="694">
          <cell r="I694">
            <v>9048.2635949861724</v>
          </cell>
        </row>
        <row r="695">
          <cell r="I695">
            <v>17653.520953601954</v>
          </cell>
        </row>
        <row r="696">
          <cell r="I696">
            <v>1.0421883947856259E-2</v>
          </cell>
        </row>
        <row r="697">
          <cell r="I697">
            <v>262543.48460680438</v>
          </cell>
        </row>
        <row r="698">
          <cell r="I698">
            <v>117857.85062249337</v>
          </cell>
        </row>
        <row r="699">
          <cell r="I699">
            <v>2.8313303482718766E-3</v>
          </cell>
        </row>
        <row r="700">
          <cell r="I700">
            <v>1.0000000002037268E-2</v>
          </cell>
        </row>
        <row r="701">
          <cell r="I701">
            <v>1.3291195151396096E-2</v>
          </cell>
        </row>
        <row r="702">
          <cell r="I702">
            <v>9.9999999947613105E-3</v>
          </cell>
        </row>
        <row r="703">
          <cell r="I703">
            <v>1561360.7550130635</v>
          </cell>
        </row>
        <row r="704">
          <cell r="I704">
            <v>2.8757145482813939E-3</v>
          </cell>
        </row>
        <row r="705">
          <cell r="I705">
            <v>1.18004341784399E-2</v>
          </cell>
        </row>
        <row r="706">
          <cell r="I706">
            <v>1.0000000002037268E-2</v>
          </cell>
        </row>
        <row r="707">
          <cell r="I707">
            <v>8452.3665946930414</v>
          </cell>
        </row>
        <row r="708">
          <cell r="I708">
            <v>29785.439999999999</v>
          </cell>
        </row>
        <row r="709">
          <cell r="I709">
            <v>2.3995220835786313E-3</v>
          </cell>
        </row>
        <row r="710">
          <cell r="I710">
            <v>67117.675227124739</v>
          </cell>
        </row>
        <row r="711">
          <cell r="I711">
            <v>3299.9534236098698</v>
          </cell>
        </row>
        <row r="712">
          <cell r="I712">
            <v>1.1792761797551066E-2</v>
          </cell>
        </row>
        <row r="713">
          <cell r="I713">
            <v>21992.093584598202</v>
          </cell>
        </row>
        <row r="714">
          <cell r="I714">
            <v>154197.56496490887</v>
          </cell>
        </row>
        <row r="715">
          <cell r="I715">
            <v>1.243837657966651E-3</v>
          </cell>
        </row>
        <row r="716">
          <cell r="I716">
            <v>2.9707368230447173E-4</v>
          </cell>
        </row>
        <row r="717">
          <cell r="I717">
            <v>3972.9928414752649</v>
          </cell>
        </row>
        <row r="718">
          <cell r="I718">
            <v>46516.60894399797</v>
          </cell>
        </row>
        <row r="719">
          <cell r="I719">
            <v>1682.97</v>
          </cell>
        </row>
        <row r="720">
          <cell r="I720">
            <v>9.9999999983992893E-3</v>
          </cell>
        </row>
        <row r="721">
          <cell r="I721">
            <v>10740</v>
          </cell>
        </row>
        <row r="722">
          <cell r="I722">
            <v>3.5958020780526567E-3</v>
          </cell>
        </row>
        <row r="723">
          <cell r="I723">
            <v>1.0000000009313226E-2</v>
          </cell>
        </row>
        <row r="724">
          <cell r="I724">
            <v>4.4483598321676254E-3</v>
          </cell>
        </row>
        <row r="725">
          <cell r="I725">
            <v>1.1863632389577106E-3</v>
          </cell>
        </row>
        <row r="726">
          <cell r="I726">
            <v>1.260965548135573E-2</v>
          </cell>
        </row>
        <row r="727">
          <cell r="I727">
            <v>1.0921325811068527E-3</v>
          </cell>
        </row>
        <row r="728">
          <cell r="I728">
            <v>120000</v>
          </cell>
        </row>
        <row r="729">
          <cell r="I729">
            <v>35201.627487431164</v>
          </cell>
        </row>
        <row r="730">
          <cell r="I730">
            <v>5802.9229278179409</v>
          </cell>
        </row>
        <row r="731">
          <cell r="I731">
            <v>9892.7307093290292</v>
          </cell>
        </row>
        <row r="732">
          <cell r="I732">
            <v>7.9693526495248079E-3</v>
          </cell>
        </row>
        <row r="733">
          <cell r="I733">
            <v>1.0000000002037268E-2</v>
          </cell>
        </row>
        <row r="734">
          <cell r="I734">
            <v>2.9418529902613955E-3</v>
          </cell>
        </row>
        <row r="735">
          <cell r="I735">
            <v>9.2910965395276435E-3</v>
          </cell>
        </row>
        <row r="736">
          <cell r="I736">
            <v>6189.22</v>
          </cell>
        </row>
        <row r="737">
          <cell r="I737">
            <v>4.3491732212714851E-3</v>
          </cell>
        </row>
        <row r="738">
          <cell r="I738">
            <v>1.7777047214622144E-3</v>
          </cell>
        </row>
        <row r="739">
          <cell r="I739">
            <v>31660.70419336039</v>
          </cell>
        </row>
        <row r="740">
          <cell r="I740">
            <v>4.963517563737696E-3</v>
          </cell>
        </row>
        <row r="741">
          <cell r="I741">
            <v>10788.121138229679</v>
          </cell>
        </row>
        <row r="742">
          <cell r="I742">
            <v>3.0684714001836255E-3</v>
          </cell>
        </row>
        <row r="743">
          <cell r="I743">
            <v>6.8767936172662303E-3</v>
          </cell>
        </row>
        <row r="744">
          <cell r="I744">
            <v>5901.45</v>
          </cell>
        </row>
        <row r="745">
          <cell r="I745">
            <v>4051.5561040055472</v>
          </cell>
        </row>
        <row r="746">
          <cell r="I746">
            <v>4.619428887963295E-3</v>
          </cell>
        </row>
        <row r="747">
          <cell r="I747">
            <v>1.0290822247043252E-2</v>
          </cell>
        </row>
        <row r="748">
          <cell r="I748">
            <v>26782.790457303054</v>
          </cell>
        </row>
        <row r="749">
          <cell r="I749">
            <v>46896.959999999999</v>
          </cell>
        </row>
        <row r="750">
          <cell r="I750">
            <v>8754.2266076888918</v>
          </cell>
        </row>
        <row r="751">
          <cell r="I751">
            <v>42635.697693618276</v>
          </cell>
        </row>
        <row r="752">
          <cell r="I752">
            <v>64134.061140950769</v>
          </cell>
        </row>
        <row r="753">
          <cell r="I753">
            <v>2.0456210731936153E-3</v>
          </cell>
        </row>
        <row r="754">
          <cell r="I754">
            <v>1.9961699945270084E-3</v>
          </cell>
        </row>
        <row r="755">
          <cell r="I755">
            <v>6280.4980368704855</v>
          </cell>
        </row>
        <row r="756">
          <cell r="I756">
            <v>55662.11</v>
          </cell>
        </row>
        <row r="757">
          <cell r="I757">
            <v>2.1517957538890187E-3</v>
          </cell>
        </row>
        <row r="758">
          <cell r="I758">
            <v>3.0124702898319811E-3</v>
          </cell>
        </row>
        <row r="759">
          <cell r="I759">
            <v>111000</v>
          </cell>
        </row>
        <row r="760">
          <cell r="I760">
            <v>4.2179234187642578E-3</v>
          </cell>
        </row>
        <row r="761">
          <cell r="I761">
            <v>2.2973148516030051E-3</v>
          </cell>
        </row>
        <row r="762">
          <cell r="I762">
            <v>302166.68</v>
          </cell>
        </row>
        <row r="763">
          <cell r="I763">
            <v>9.9473150476114824E-4</v>
          </cell>
        </row>
        <row r="764">
          <cell r="I764">
            <v>63.971137713437201</v>
          </cell>
        </row>
        <row r="765">
          <cell r="I765">
            <v>54784.6</v>
          </cell>
        </row>
        <row r="766">
          <cell r="I766">
            <v>1.1073015681176912E-2</v>
          </cell>
        </row>
        <row r="767">
          <cell r="I767">
            <v>8.8261395285371691E-4</v>
          </cell>
        </row>
        <row r="768">
          <cell r="I768">
            <v>4.4060905856895261E-3</v>
          </cell>
        </row>
        <row r="769">
          <cell r="I769">
            <v>57755.208200456458</v>
          </cell>
        </row>
        <row r="770">
          <cell r="I770">
            <v>60380.930000000168</v>
          </cell>
        </row>
        <row r="771">
          <cell r="I771">
            <v>20719.386621646088</v>
          </cell>
        </row>
        <row r="772">
          <cell r="I772">
            <v>3.2337170705432072E-4</v>
          </cell>
        </row>
        <row r="773">
          <cell r="I773">
            <v>37969.394555823535</v>
          </cell>
        </row>
        <row r="774">
          <cell r="I774">
            <v>2.2899321993463673E-3</v>
          </cell>
        </row>
        <row r="775">
          <cell r="I775">
            <v>4.2496027890592813E-4</v>
          </cell>
        </row>
        <row r="776">
          <cell r="I776">
            <v>26801.853240989141</v>
          </cell>
        </row>
        <row r="777">
          <cell r="I777">
            <v>44133.89</v>
          </cell>
        </row>
        <row r="778">
          <cell r="I778">
            <v>1.8570282263681293E-3</v>
          </cell>
        </row>
        <row r="779">
          <cell r="I779">
            <v>1.2056180094077718E-4</v>
          </cell>
        </row>
        <row r="780">
          <cell r="I780">
            <v>514.47</v>
          </cell>
        </row>
        <row r="781">
          <cell r="I781">
            <v>21380.21</v>
          </cell>
        </row>
        <row r="782">
          <cell r="I782">
            <v>9381.7773573616796</v>
          </cell>
        </row>
        <row r="783">
          <cell r="I783">
            <v>1026.3</v>
          </cell>
        </row>
        <row r="784">
          <cell r="I784">
            <v>198644.57811500266</v>
          </cell>
        </row>
        <row r="785">
          <cell r="I785">
            <v>3.2275464327540249E-3</v>
          </cell>
        </row>
        <row r="786">
          <cell r="I786">
            <v>9.3282020498008933E-4</v>
          </cell>
        </row>
        <row r="787">
          <cell r="I787">
            <v>554129.93000000005</v>
          </cell>
        </row>
        <row r="788">
          <cell r="I788">
            <v>5864.25</v>
          </cell>
        </row>
        <row r="789">
          <cell r="I789">
            <v>16236.77</v>
          </cell>
        </row>
        <row r="790">
          <cell r="I790">
            <v>32031.98</v>
          </cell>
        </row>
        <row r="791">
          <cell r="I791">
            <v>694.25</v>
          </cell>
        </row>
        <row r="792">
          <cell r="I792">
            <v>26488.29</v>
          </cell>
        </row>
        <row r="793">
          <cell r="I793">
            <v>5370.99</v>
          </cell>
        </row>
        <row r="794">
          <cell r="I794">
            <v>2472000</v>
          </cell>
        </row>
        <row r="795">
          <cell r="I795">
            <v>22276.959999999999</v>
          </cell>
        </row>
        <row r="796">
          <cell r="I796">
            <v>1322.52</v>
          </cell>
        </row>
        <row r="797">
          <cell r="I797">
            <v>14018.53</v>
          </cell>
        </row>
        <row r="798">
          <cell r="I798">
            <v>200000</v>
          </cell>
        </row>
        <row r="799">
          <cell r="I799">
            <v>3007.39</v>
          </cell>
        </row>
        <row r="800">
          <cell r="I800">
            <v>8340</v>
          </cell>
        </row>
        <row r="801">
          <cell r="I801">
            <v>14970.76</v>
          </cell>
        </row>
        <row r="802">
          <cell r="I802">
            <v>8821.74</v>
          </cell>
        </row>
        <row r="803">
          <cell r="I803">
            <v>52634.59</v>
          </cell>
        </row>
        <row r="804">
          <cell r="I804">
            <v>768532.57</v>
          </cell>
        </row>
        <row r="805">
          <cell r="I805">
            <v>180997.23</v>
          </cell>
        </row>
        <row r="806">
          <cell r="I806">
            <v>27800.99</v>
          </cell>
        </row>
        <row r="807">
          <cell r="I807">
            <v>395.73</v>
          </cell>
        </row>
        <row r="808">
          <cell r="I808">
            <v>269165.67</v>
          </cell>
        </row>
        <row r="809">
          <cell r="I809">
            <v>71478.03</v>
          </cell>
        </row>
        <row r="810">
          <cell r="I810">
            <v>15950.47</v>
          </cell>
        </row>
        <row r="811">
          <cell r="I811">
            <v>1323900</v>
          </cell>
        </row>
        <row r="812">
          <cell r="I812">
            <v>9026.1000000000058</v>
          </cell>
        </row>
        <row r="813">
          <cell r="I813">
            <v>2987.65</v>
          </cell>
        </row>
        <row r="814">
          <cell r="I814">
            <v>10311.02</v>
          </cell>
        </row>
        <row r="815">
          <cell r="I815">
            <v>20076.27</v>
          </cell>
        </row>
        <row r="816">
          <cell r="I816">
            <v>4842.51</v>
          </cell>
        </row>
        <row r="817">
          <cell r="I817">
            <v>9037.58</v>
          </cell>
        </row>
        <row r="818">
          <cell r="I818">
            <v>10203</v>
          </cell>
        </row>
        <row r="819">
          <cell r="I819">
            <v>49811.18</v>
          </cell>
        </row>
        <row r="820">
          <cell r="I820">
            <v>6620.69</v>
          </cell>
        </row>
        <row r="821">
          <cell r="I821">
            <v>15623.43</v>
          </cell>
        </row>
        <row r="822">
          <cell r="I822">
            <v>280288.55</v>
          </cell>
        </row>
        <row r="823">
          <cell r="I823">
            <v>80054.62</v>
          </cell>
        </row>
        <row r="824">
          <cell r="I824">
            <v>1293174.57</v>
          </cell>
        </row>
        <row r="825">
          <cell r="I825">
            <v>960027.92</v>
          </cell>
        </row>
        <row r="826">
          <cell r="I826">
            <v>27356.77</v>
          </cell>
        </row>
        <row r="827">
          <cell r="I827">
            <v>6405.8</v>
          </cell>
        </row>
        <row r="828">
          <cell r="I828">
            <v>17402.73</v>
          </cell>
        </row>
        <row r="829">
          <cell r="I829">
            <v>22806.79</v>
          </cell>
        </row>
        <row r="830">
          <cell r="I830">
            <v>21954.48</v>
          </cell>
        </row>
        <row r="831">
          <cell r="I831">
            <v>174400</v>
          </cell>
        </row>
        <row r="832">
          <cell r="I832">
            <v>34159.660000000003</v>
          </cell>
        </row>
        <row r="833">
          <cell r="I833">
            <v>16743.150000000001</v>
          </cell>
        </row>
        <row r="834">
          <cell r="I834">
            <v>1925.16</v>
          </cell>
        </row>
        <row r="835">
          <cell r="I835">
            <v>11910.79</v>
          </cell>
        </row>
        <row r="836">
          <cell r="I836">
            <v>200776.39</v>
          </cell>
        </row>
        <row r="837">
          <cell r="I837">
            <v>2451.69</v>
          </cell>
        </row>
        <row r="838">
          <cell r="I838">
            <v>10412.99</v>
          </cell>
        </row>
        <row r="839">
          <cell r="I839">
            <v>271750</v>
          </cell>
        </row>
        <row r="840">
          <cell r="I840">
            <v>4734000</v>
          </cell>
        </row>
        <row r="841">
          <cell r="I841">
            <v>1118700</v>
          </cell>
        </row>
        <row r="842">
          <cell r="I842">
            <v>2665625</v>
          </cell>
        </row>
        <row r="843">
          <cell r="I843">
            <v>996000</v>
          </cell>
        </row>
        <row r="844">
          <cell r="I844">
            <v>750000</v>
          </cell>
        </row>
        <row r="845">
          <cell r="I845">
            <v>900000</v>
          </cell>
        </row>
        <row r="846">
          <cell r="I846">
            <v>1200000</v>
          </cell>
        </row>
        <row r="847">
          <cell r="I847">
            <v>380695</v>
          </cell>
        </row>
        <row r="848">
          <cell r="I848">
            <v>200000</v>
          </cell>
        </row>
        <row r="849">
          <cell r="I849">
            <v>500000</v>
          </cell>
        </row>
        <row r="850">
          <cell r="I850">
            <v>750000</v>
          </cell>
        </row>
        <row r="851">
          <cell r="I851">
            <v>360000</v>
          </cell>
        </row>
        <row r="852">
          <cell r="I852">
            <v>380000</v>
          </cell>
        </row>
        <row r="853">
          <cell r="I853">
            <v>1440000</v>
          </cell>
        </row>
        <row r="854">
          <cell r="I854">
            <v>220000</v>
          </cell>
        </row>
        <row r="855">
          <cell r="I855">
            <v>160000</v>
          </cell>
        </row>
        <row r="856">
          <cell r="I856">
            <v>440000</v>
          </cell>
        </row>
        <row r="857">
          <cell r="I857">
            <v>320000</v>
          </cell>
        </row>
        <row r="858">
          <cell r="I858">
            <v>-4734000</v>
          </cell>
        </row>
        <row r="859">
          <cell r="I859">
            <v>3360000</v>
          </cell>
        </row>
        <row r="860">
          <cell r="I860">
            <v>310000</v>
          </cell>
        </row>
        <row r="861">
          <cell r="I861">
            <v>300000</v>
          </cell>
        </row>
        <row r="862">
          <cell r="I862">
            <v>358750</v>
          </cell>
        </row>
        <row r="863">
          <cell r="I863">
            <v>2756250</v>
          </cell>
        </row>
        <row r="864">
          <cell r="I864">
            <v>125000</v>
          </cell>
        </row>
        <row r="865">
          <cell r="I865">
            <v>1800000</v>
          </cell>
        </row>
        <row r="866">
          <cell r="I866">
            <v>1400000</v>
          </cell>
        </row>
        <row r="867">
          <cell r="I867">
            <v>200000</v>
          </cell>
        </row>
        <row r="868">
          <cell r="I868">
            <v>87500</v>
          </cell>
        </row>
        <row r="869">
          <cell r="I869">
            <v>175000</v>
          </cell>
        </row>
        <row r="870">
          <cell r="I870">
            <v>125000</v>
          </cell>
        </row>
        <row r="871">
          <cell r="I871">
            <v>10000000</v>
          </cell>
        </row>
        <row r="872">
          <cell r="I872">
            <v>575000</v>
          </cell>
        </row>
        <row r="873">
          <cell r="I873">
            <v>4734000</v>
          </cell>
        </row>
        <row r="874">
          <cell r="I874">
            <v>600000</v>
          </cell>
        </row>
        <row r="875">
          <cell r="I875">
            <v>150000</v>
          </cell>
        </row>
        <row r="876">
          <cell r="I876">
            <v>350000</v>
          </cell>
        </row>
        <row r="877">
          <cell r="I877">
            <v>787037</v>
          </cell>
        </row>
        <row r="878">
          <cell r="I878">
            <v>220000</v>
          </cell>
        </row>
        <row r="879">
          <cell r="I879">
            <v>2130000</v>
          </cell>
        </row>
        <row r="880">
          <cell r="I880">
            <v>2027775</v>
          </cell>
        </row>
        <row r="881">
          <cell r="I881">
            <v>120000</v>
          </cell>
        </row>
        <row r="882">
          <cell r="I882">
            <v>200000</v>
          </cell>
        </row>
        <row r="883">
          <cell r="I883">
            <v>374000</v>
          </cell>
        </row>
        <row r="884">
          <cell r="I884">
            <v>120000</v>
          </cell>
        </row>
        <row r="885">
          <cell r="I885">
            <v>1400000</v>
          </cell>
        </row>
        <row r="886">
          <cell r="I886">
            <v>600000</v>
          </cell>
        </row>
        <row r="887">
          <cell r="I887">
            <v>600000</v>
          </cell>
        </row>
        <row r="888">
          <cell r="I888">
            <v>128000</v>
          </cell>
        </row>
        <row r="889">
          <cell r="I889">
            <v>735000</v>
          </cell>
        </row>
        <row r="890">
          <cell r="I890">
            <v>850000</v>
          </cell>
        </row>
        <row r="891">
          <cell r="I891">
            <v>300000</v>
          </cell>
        </row>
        <row r="892">
          <cell r="I892">
            <v>750000</v>
          </cell>
        </row>
        <row r="893">
          <cell r="I893">
            <v>540000</v>
          </cell>
        </row>
        <row r="894">
          <cell r="I894">
            <v>6700000</v>
          </cell>
        </row>
        <row r="895">
          <cell r="I895">
            <v>187500</v>
          </cell>
        </row>
        <row r="896">
          <cell r="I896">
            <v>755000</v>
          </cell>
        </row>
        <row r="897">
          <cell r="I897">
            <v>3605000</v>
          </cell>
        </row>
        <row r="898">
          <cell r="I898">
            <v>318750</v>
          </cell>
        </row>
        <row r="899">
          <cell r="I899">
            <v>220000</v>
          </cell>
        </row>
        <row r="900">
          <cell r="I900">
            <v>160000</v>
          </cell>
        </row>
        <row r="901">
          <cell r="I901">
            <v>3120000</v>
          </cell>
        </row>
        <row r="902">
          <cell r="I902">
            <v>480000</v>
          </cell>
        </row>
        <row r="903">
          <cell r="I903">
            <v>25000</v>
          </cell>
        </row>
        <row r="904">
          <cell r="I904">
            <v>100000</v>
          </cell>
        </row>
        <row r="905">
          <cell r="I905">
            <v>400000</v>
          </cell>
        </row>
        <row r="906">
          <cell r="I906">
            <v>86000</v>
          </cell>
        </row>
        <row r="907">
          <cell r="I907">
            <v>1267200</v>
          </cell>
        </row>
        <row r="908">
          <cell r="I908">
            <v>440000</v>
          </cell>
        </row>
        <row r="909">
          <cell r="I909">
            <v>125000</v>
          </cell>
        </row>
        <row r="910">
          <cell r="I910">
            <v>1000000</v>
          </cell>
        </row>
        <row r="911">
          <cell r="I911">
            <v>3801600</v>
          </cell>
        </row>
        <row r="912">
          <cell r="I912">
            <v>1320000</v>
          </cell>
        </row>
        <row r="913">
          <cell r="I913">
            <v>102000</v>
          </cell>
        </row>
        <row r="914">
          <cell r="I914">
            <v>1800000</v>
          </cell>
        </row>
        <row r="915">
          <cell r="I915">
            <v>3750000</v>
          </cell>
        </row>
        <row r="916">
          <cell r="I916">
            <v>20000</v>
          </cell>
        </row>
        <row r="917">
          <cell r="I917">
            <v>575000</v>
          </cell>
        </row>
        <row r="918">
          <cell r="I918">
            <v>777778</v>
          </cell>
        </row>
        <row r="919">
          <cell r="I919">
            <v>352000</v>
          </cell>
        </row>
        <row r="920">
          <cell r="I920">
            <v>360000</v>
          </cell>
        </row>
        <row r="921">
          <cell r="I921">
            <v>85000</v>
          </cell>
        </row>
        <row r="922">
          <cell r="I922">
            <v>1000000</v>
          </cell>
        </row>
        <row r="923">
          <cell r="I923">
            <v>205000</v>
          </cell>
        </row>
        <row r="924">
          <cell r="I924">
            <v>50000</v>
          </cell>
        </row>
        <row r="925">
          <cell r="I925">
            <v>147100</v>
          </cell>
        </row>
        <row r="926">
          <cell r="I926">
            <v>-102000</v>
          </cell>
        </row>
        <row r="927">
          <cell r="I927">
            <v>250000</v>
          </cell>
        </row>
        <row r="928">
          <cell r="I928">
            <v>41900</v>
          </cell>
        </row>
        <row r="929">
          <cell r="I929">
            <v>47500</v>
          </cell>
        </row>
        <row r="930">
          <cell r="I930">
            <v>900000</v>
          </cell>
        </row>
        <row r="931">
          <cell r="I931">
            <v>125000</v>
          </cell>
        </row>
        <row r="932">
          <cell r="I932">
            <v>783300</v>
          </cell>
        </row>
        <row r="933">
          <cell r="I933">
            <v>374000</v>
          </cell>
        </row>
        <row r="934">
          <cell r="I934">
            <v>390000</v>
          </cell>
        </row>
        <row r="935">
          <cell r="I935">
            <v>2250000</v>
          </cell>
        </row>
        <row r="936">
          <cell r="I936">
            <v>116640</v>
          </cell>
        </row>
        <row r="937">
          <cell r="I937">
            <v>495000</v>
          </cell>
        </row>
        <row r="938">
          <cell r="I938">
            <v>330000</v>
          </cell>
        </row>
        <row r="939">
          <cell r="I939">
            <v>480000</v>
          </cell>
        </row>
        <row r="940">
          <cell r="I940">
            <v>360000</v>
          </cell>
        </row>
        <row r="941">
          <cell r="I941">
            <v>180000</v>
          </cell>
        </row>
        <row r="942">
          <cell r="I942">
            <v>900000</v>
          </cell>
        </row>
        <row r="943">
          <cell r="I943">
            <v>125000</v>
          </cell>
        </row>
        <row r="944">
          <cell r="I944">
            <v>616500</v>
          </cell>
        </row>
        <row r="945">
          <cell r="I945">
            <v>500000</v>
          </cell>
        </row>
        <row r="946">
          <cell r="I946">
            <v>102000</v>
          </cell>
        </row>
        <row r="947">
          <cell r="I947">
            <v>75000</v>
          </cell>
        </row>
        <row r="948">
          <cell r="I948">
            <v>550000</v>
          </cell>
        </row>
        <row r="949">
          <cell r="I949">
            <v>147500</v>
          </cell>
        </row>
        <row r="950">
          <cell r="I950">
            <v>262500</v>
          </cell>
        </row>
        <row r="951">
          <cell r="I951">
            <v>480000</v>
          </cell>
        </row>
        <row r="952">
          <cell r="I952">
            <v>935000</v>
          </cell>
        </row>
        <row r="953">
          <cell r="I953">
            <v>1530000</v>
          </cell>
        </row>
        <row r="954">
          <cell r="I954">
            <v>760000</v>
          </cell>
        </row>
        <row r="955">
          <cell r="I955">
            <v>1500000</v>
          </cell>
        </row>
        <row r="956">
          <cell r="I956">
            <v>220000</v>
          </cell>
        </row>
        <row r="957">
          <cell r="I957">
            <v>100000</v>
          </cell>
        </row>
        <row r="958">
          <cell r="I958">
            <v>-360000</v>
          </cell>
        </row>
        <row r="959">
          <cell r="I959">
            <v>-480000</v>
          </cell>
        </row>
        <row r="960">
          <cell r="I960">
            <v>495000</v>
          </cell>
        </row>
        <row r="961">
          <cell r="I961">
            <v>75000</v>
          </cell>
        </row>
        <row r="962">
          <cell r="I962">
            <v>935000</v>
          </cell>
        </row>
        <row r="963">
          <cell r="I963">
            <v>1781250</v>
          </cell>
        </row>
        <row r="964">
          <cell r="I964">
            <v>175000</v>
          </cell>
        </row>
        <row r="965">
          <cell r="I965">
            <v>175000</v>
          </cell>
        </row>
        <row r="966">
          <cell r="I966">
            <v>200000</v>
          </cell>
        </row>
        <row r="967">
          <cell r="I967">
            <v>160000</v>
          </cell>
        </row>
        <row r="968">
          <cell r="I968">
            <v>880000</v>
          </cell>
        </row>
        <row r="969">
          <cell r="I969">
            <v>480000</v>
          </cell>
        </row>
        <row r="970">
          <cell r="I970">
            <v>1250000</v>
          </cell>
        </row>
        <row r="971">
          <cell r="I971">
            <v>1250000</v>
          </cell>
        </row>
        <row r="972">
          <cell r="I972">
            <v>996000</v>
          </cell>
        </row>
        <row r="973">
          <cell r="I973">
            <v>200000</v>
          </cell>
        </row>
        <row r="974">
          <cell r="I974">
            <v>9534500</v>
          </cell>
        </row>
        <row r="975">
          <cell r="I975">
            <v>480000</v>
          </cell>
        </row>
        <row r="976">
          <cell r="I976">
            <v>360000</v>
          </cell>
        </row>
        <row r="977">
          <cell r="I977">
            <v>258000</v>
          </cell>
        </row>
        <row r="978">
          <cell r="I978">
            <v>172000</v>
          </cell>
        </row>
        <row r="979">
          <cell r="I979">
            <v>1600000</v>
          </cell>
        </row>
        <row r="980">
          <cell r="I980">
            <v>1015452</v>
          </cell>
        </row>
        <row r="981">
          <cell r="I981">
            <v>374000</v>
          </cell>
        </row>
        <row r="982">
          <cell r="I982">
            <v>100000</v>
          </cell>
        </row>
        <row r="983">
          <cell r="I983">
            <v>339900</v>
          </cell>
        </row>
        <row r="984">
          <cell r="I984">
            <v>204000</v>
          </cell>
        </row>
        <row r="985">
          <cell r="I985">
            <v>12000</v>
          </cell>
        </row>
        <row r="986">
          <cell r="I986">
            <v>500000</v>
          </cell>
        </row>
        <row r="987">
          <cell r="I987">
            <v>111000</v>
          </cell>
        </row>
        <row r="988">
          <cell r="I988">
            <v>700000</v>
          </cell>
        </row>
        <row r="989">
          <cell r="I989">
            <v>1550000</v>
          </cell>
        </row>
        <row r="990">
          <cell r="I990">
            <v>2664000</v>
          </cell>
        </row>
        <row r="991">
          <cell r="I991">
            <v>87500</v>
          </cell>
        </row>
        <row r="992">
          <cell r="I992">
            <v>125000</v>
          </cell>
        </row>
        <row r="993">
          <cell r="I993">
            <v>50000</v>
          </cell>
        </row>
        <row r="994">
          <cell r="I994">
            <v>70000</v>
          </cell>
        </row>
        <row r="995">
          <cell r="I995">
            <v>760000</v>
          </cell>
        </row>
        <row r="996">
          <cell r="I996">
            <v>125000</v>
          </cell>
        </row>
        <row r="997">
          <cell r="I997">
            <v>318750</v>
          </cell>
        </row>
        <row r="998">
          <cell r="I998">
            <v>352000</v>
          </cell>
        </row>
        <row r="999">
          <cell r="I999">
            <v>34000</v>
          </cell>
        </row>
        <row r="1000">
          <cell r="I1000">
            <v>360000</v>
          </cell>
        </row>
        <row r="1001">
          <cell r="I1001">
            <v>12000</v>
          </cell>
        </row>
        <row r="1002">
          <cell r="I1002">
            <v>55809</v>
          </cell>
        </row>
        <row r="1003">
          <cell r="I1003">
            <v>4008000</v>
          </cell>
        </row>
        <row r="1004">
          <cell r="I1004">
            <v>9700000</v>
          </cell>
        </row>
        <row r="1005">
          <cell r="I1005">
            <v>600000</v>
          </cell>
        </row>
        <row r="1006">
          <cell r="I1006">
            <v>700000</v>
          </cell>
        </row>
        <row r="1007">
          <cell r="I1007">
            <v>500000</v>
          </cell>
        </row>
        <row r="1008">
          <cell r="I1008">
            <v>300000</v>
          </cell>
        </row>
        <row r="1009">
          <cell r="I1009">
            <v>1000000</v>
          </cell>
        </row>
        <row r="1010">
          <cell r="I1010">
            <v>840000</v>
          </cell>
        </row>
        <row r="1011">
          <cell r="I1011">
            <v>1580000</v>
          </cell>
        </row>
        <row r="1012">
          <cell r="I1012">
            <v>300000</v>
          </cell>
        </row>
        <row r="1013">
          <cell r="I1013">
            <v>50000</v>
          </cell>
        </row>
        <row r="1014">
          <cell r="I1014">
            <v>3100000</v>
          </cell>
        </row>
        <row r="1015">
          <cell r="I1015">
            <v>126800</v>
          </cell>
        </row>
        <row r="1016">
          <cell r="I1016">
            <v>22500</v>
          </cell>
        </row>
        <row r="1017">
          <cell r="I1017">
            <v>280000</v>
          </cell>
        </row>
        <row r="1018">
          <cell r="I1018">
            <v>110000</v>
          </cell>
        </row>
        <row r="1019">
          <cell r="I1019">
            <v>110000</v>
          </cell>
        </row>
        <row r="1020">
          <cell r="I1020">
            <v>1080000</v>
          </cell>
        </row>
        <row r="1021">
          <cell r="I1021">
            <v>100000</v>
          </cell>
        </row>
        <row r="1022">
          <cell r="I1022">
            <v>325000</v>
          </cell>
        </row>
        <row r="1023">
          <cell r="I1023">
            <v>640000</v>
          </cell>
        </row>
        <row r="1024">
          <cell r="I1024">
            <v>9963179.5</v>
          </cell>
        </row>
        <row r="1025">
          <cell r="I1025">
            <v>344000</v>
          </cell>
        </row>
        <row r="1026">
          <cell r="I1026">
            <v>735000</v>
          </cell>
        </row>
        <row r="1027">
          <cell r="I1027">
            <v>1760000</v>
          </cell>
        </row>
        <row r="1028">
          <cell r="I1028">
            <v>1440000</v>
          </cell>
        </row>
        <row r="1029">
          <cell r="I1029">
            <v>960000</v>
          </cell>
        </row>
        <row r="1030">
          <cell r="I1030">
            <v>6040000</v>
          </cell>
        </row>
        <row r="1031">
          <cell r="I1031">
            <v>115000</v>
          </cell>
        </row>
        <row r="1032">
          <cell r="I1032">
            <v>587100</v>
          </cell>
        </row>
        <row r="1033">
          <cell r="I1033">
            <v>2335800</v>
          </cell>
        </row>
        <row r="1034">
          <cell r="I1034">
            <v>8666</v>
          </cell>
        </row>
        <row r="1035">
          <cell r="I1035">
            <v>95000</v>
          </cell>
        </row>
        <row r="1036">
          <cell r="I1036">
            <v>30000</v>
          </cell>
        </row>
        <row r="1037">
          <cell r="I1037">
            <v>500000</v>
          </cell>
        </row>
        <row r="1038">
          <cell r="I1038">
            <v>374000</v>
          </cell>
        </row>
        <row r="1039">
          <cell r="I1039">
            <v>587100</v>
          </cell>
        </row>
        <row r="1040">
          <cell r="I1040">
            <v>792500</v>
          </cell>
        </row>
        <row r="1041">
          <cell r="I1041">
            <v>212500</v>
          </cell>
        </row>
        <row r="1042">
          <cell r="I1042">
            <v>683750</v>
          </cell>
        </row>
        <row r="1043">
          <cell r="I1043">
            <v>11500000</v>
          </cell>
        </row>
        <row r="1044">
          <cell r="I1044">
            <v>960000</v>
          </cell>
        </row>
        <row r="1045">
          <cell r="I1045">
            <v>75000</v>
          </cell>
        </row>
        <row r="1046">
          <cell r="I1046">
            <v>-11500000</v>
          </cell>
        </row>
        <row r="1047">
          <cell r="I1047">
            <v>-9534500</v>
          </cell>
        </row>
        <row r="1048">
          <cell r="I1048">
            <v>30630</v>
          </cell>
        </row>
        <row r="1049">
          <cell r="I1049">
            <v>1687.97</v>
          </cell>
        </row>
        <row r="1050">
          <cell r="I1050">
            <v>16897.599999999999</v>
          </cell>
        </row>
        <row r="1051">
          <cell r="I1051">
            <v>5685.04</v>
          </cell>
        </row>
        <row r="1052">
          <cell r="I1052">
            <v>85581.69</v>
          </cell>
        </row>
        <row r="1053">
          <cell r="I1053">
            <v>33338</v>
          </cell>
        </row>
        <row r="1054">
          <cell r="I1054">
            <v>3080</v>
          </cell>
        </row>
        <row r="1055">
          <cell r="I1055">
            <v>117250.38</v>
          </cell>
        </row>
        <row r="1056">
          <cell r="I1056">
            <v>7920</v>
          </cell>
        </row>
        <row r="1057">
          <cell r="I1057">
            <v>8212.52</v>
          </cell>
        </row>
        <row r="1058">
          <cell r="I1058">
            <v>46976</v>
          </cell>
        </row>
        <row r="1059">
          <cell r="I1059">
            <v>28975.63</v>
          </cell>
        </row>
        <row r="1060">
          <cell r="I1060">
            <v>6340.18</v>
          </cell>
        </row>
        <row r="1061">
          <cell r="I1061">
            <v>10740</v>
          </cell>
        </row>
        <row r="1062">
          <cell r="I1062">
            <v>13321.8</v>
          </cell>
        </row>
        <row r="1063">
          <cell r="I1063">
            <v>67125</v>
          </cell>
        </row>
        <row r="1064">
          <cell r="I1064">
            <v>26850</v>
          </cell>
        </row>
        <row r="1065">
          <cell r="I1065">
            <v>4009.6</v>
          </cell>
        </row>
        <row r="1066">
          <cell r="I1066">
            <v>10024</v>
          </cell>
        </row>
        <row r="1067">
          <cell r="I1067">
            <v>17712</v>
          </cell>
        </row>
        <row r="1068">
          <cell r="I1068">
            <v>20250</v>
          </cell>
        </row>
        <row r="1069">
          <cell r="I1069">
            <v>1979.74</v>
          </cell>
        </row>
        <row r="1070">
          <cell r="I1070">
            <v>28067.200000000001</v>
          </cell>
        </row>
        <row r="1071">
          <cell r="I1071">
            <v>15662.5</v>
          </cell>
        </row>
        <row r="1072">
          <cell r="I1072">
            <v>102300</v>
          </cell>
        </row>
        <row r="1073">
          <cell r="I1073">
            <v>1342.5</v>
          </cell>
        </row>
        <row r="1074">
          <cell r="I1074">
            <v>366072.91</v>
          </cell>
        </row>
        <row r="1075">
          <cell r="I1075">
            <v>75000</v>
          </cell>
        </row>
        <row r="1076">
          <cell r="I1076">
            <v>200000</v>
          </cell>
        </row>
        <row r="1077">
          <cell r="I1077">
            <v>30000</v>
          </cell>
        </row>
        <row r="1078">
          <cell r="I1078">
            <v>50343.75</v>
          </cell>
        </row>
        <row r="1079">
          <cell r="I1079">
            <v>12028.8</v>
          </cell>
        </row>
        <row r="1080">
          <cell r="I1080">
            <v>1338.92</v>
          </cell>
        </row>
        <row r="1081">
          <cell r="I1081">
            <v>13545</v>
          </cell>
        </row>
        <row r="1082">
          <cell r="I1082">
            <v>26456.2</v>
          </cell>
        </row>
        <row r="1083">
          <cell r="I1083">
            <v>44904.26</v>
          </cell>
        </row>
        <row r="1084">
          <cell r="I1084">
            <v>44904.26</v>
          </cell>
        </row>
        <row r="1085">
          <cell r="I1085">
            <v>74267</v>
          </cell>
        </row>
        <row r="1086">
          <cell r="I1086">
            <v>4100</v>
          </cell>
        </row>
        <row r="1087">
          <cell r="I1087">
            <v>118184</v>
          </cell>
        </row>
        <row r="1088">
          <cell r="I1088">
            <v>57347.13</v>
          </cell>
        </row>
        <row r="1089">
          <cell r="I1089">
            <v>57347.13</v>
          </cell>
        </row>
        <row r="1090">
          <cell r="I1090">
            <v>140184</v>
          </cell>
        </row>
        <row r="1091">
          <cell r="I1091">
            <v>3463.65</v>
          </cell>
        </row>
        <row r="1092">
          <cell r="I1092">
            <v>9000</v>
          </cell>
        </row>
        <row r="1093">
          <cell r="I1093">
            <v>42261.9</v>
          </cell>
        </row>
        <row r="1094">
          <cell r="I1094">
            <v>42261.9</v>
          </cell>
        </row>
        <row r="1095">
          <cell r="I1095">
            <v>805.5</v>
          </cell>
        </row>
        <row r="1096">
          <cell r="I1096">
            <v>124200</v>
          </cell>
        </row>
        <row r="1097">
          <cell r="I1097">
            <v>124200</v>
          </cell>
        </row>
        <row r="1098">
          <cell r="I1098">
            <v>10485</v>
          </cell>
        </row>
        <row r="1099">
          <cell r="I1099">
            <v>3735</v>
          </cell>
        </row>
        <row r="1100">
          <cell r="I1100">
            <v>28640</v>
          </cell>
        </row>
        <row r="1101">
          <cell r="I1101">
            <v>3000</v>
          </cell>
        </row>
        <row r="1102">
          <cell r="I1102">
            <v>-44904.26</v>
          </cell>
        </row>
        <row r="1103">
          <cell r="I1103">
            <v>-118184</v>
          </cell>
        </row>
        <row r="1104">
          <cell r="I1104">
            <v>-57347.13</v>
          </cell>
        </row>
        <row r="1105">
          <cell r="I1105">
            <v>-13545</v>
          </cell>
        </row>
        <row r="1106">
          <cell r="I1106">
            <v>-42261.9</v>
          </cell>
        </row>
        <row r="1107">
          <cell r="I1107">
            <v>-124200</v>
          </cell>
        </row>
        <row r="1108">
          <cell r="I1108">
            <v>4200</v>
          </cell>
        </row>
        <row r="1109">
          <cell r="I1109">
            <v>118184</v>
          </cell>
        </row>
        <row r="1110">
          <cell r="I1110">
            <v>1500000</v>
          </cell>
        </row>
        <row r="1111">
          <cell r="I1111">
            <v>10110</v>
          </cell>
        </row>
        <row r="1112">
          <cell r="I1112">
            <v>7893.9</v>
          </cell>
        </row>
        <row r="1113">
          <cell r="I1113">
            <v>7893.9</v>
          </cell>
        </row>
        <row r="1114">
          <cell r="I1114">
            <v>765.23</v>
          </cell>
        </row>
        <row r="1115">
          <cell r="I1115">
            <v>61432.800000000003</v>
          </cell>
        </row>
        <row r="1116">
          <cell r="I1116">
            <v>22375</v>
          </cell>
        </row>
        <row r="1117">
          <cell r="I1117">
            <v>85651.5</v>
          </cell>
        </row>
        <row r="1118">
          <cell r="I1118">
            <v>12250</v>
          </cell>
        </row>
        <row r="1119">
          <cell r="I1119">
            <v>33351.279999999999</v>
          </cell>
        </row>
        <row r="1120">
          <cell r="I1120">
            <v>35274.639999999999</v>
          </cell>
        </row>
        <row r="1121">
          <cell r="I1121">
            <v>84658.05</v>
          </cell>
        </row>
        <row r="1122">
          <cell r="I1122">
            <v>11928.56</v>
          </cell>
        </row>
        <row r="1123">
          <cell r="I1123">
            <v>16188.76</v>
          </cell>
        </row>
        <row r="1124">
          <cell r="I1124">
            <v>68000</v>
          </cell>
        </row>
        <row r="1125">
          <cell r="I1125">
            <v>75860.2</v>
          </cell>
        </row>
        <row r="1126">
          <cell r="I1126">
            <v>44333.83</v>
          </cell>
        </row>
        <row r="1127">
          <cell r="I1127">
            <v>48000</v>
          </cell>
        </row>
        <row r="1128">
          <cell r="I1128">
            <v>12000</v>
          </cell>
        </row>
        <row r="1129">
          <cell r="I1129">
            <v>39380</v>
          </cell>
        </row>
        <row r="1130">
          <cell r="I1130">
            <v>94601.84</v>
          </cell>
        </row>
        <row r="1131">
          <cell r="I1131">
            <v>140600</v>
          </cell>
        </row>
        <row r="1132">
          <cell r="I1132">
            <v>105324</v>
          </cell>
        </row>
        <row r="1133">
          <cell r="I1133">
            <v>329498</v>
          </cell>
        </row>
        <row r="1134">
          <cell r="I1134">
            <v>35800</v>
          </cell>
        </row>
        <row r="1135">
          <cell r="I1135">
            <v>46728</v>
          </cell>
        </row>
        <row r="1136">
          <cell r="I1136">
            <v>86468</v>
          </cell>
        </row>
        <row r="1137">
          <cell r="I1137">
            <v>230000</v>
          </cell>
        </row>
        <row r="1138">
          <cell r="I1138">
            <v>18000</v>
          </cell>
        </row>
        <row r="1139">
          <cell r="I1139">
            <v>15401.16</v>
          </cell>
        </row>
        <row r="1140">
          <cell r="I1140">
            <v>9934.5</v>
          </cell>
        </row>
        <row r="1141">
          <cell r="I1141">
            <v>13693.5</v>
          </cell>
        </row>
        <row r="1142">
          <cell r="I1142">
            <v>4905.6000000000004</v>
          </cell>
        </row>
        <row r="1143">
          <cell r="I1143">
            <v>18437</v>
          </cell>
        </row>
        <row r="1144">
          <cell r="I1144">
            <v>10360</v>
          </cell>
        </row>
        <row r="1145">
          <cell r="I1145">
            <v>13200</v>
          </cell>
        </row>
        <row r="1146">
          <cell r="I1146">
            <v>9755.5</v>
          </cell>
        </row>
        <row r="1147">
          <cell r="I1147">
            <v>362944</v>
          </cell>
        </row>
        <row r="1148">
          <cell r="I1148">
            <v>2148</v>
          </cell>
        </row>
        <row r="1149">
          <cell r="I1149">
            <v>18240</v>
          </cell>
        </row>
        <row r="1150">
          <cell r="I1150">
            <v>6283</v>
          </cell>
        </row>
        <row r="1151">
          <cell r="I1151">
            <v>18795</v>
          </cell>
        </row>
        <row r="1152">
          <cell r="I1152">
            <v>54580.68</v>
          </cell>
        </row>
        <row r="1153">
          <cell r="I1153">
            <v>21450</v>
          </cell>
        </row>
        <row r="1154">
          <cell r="I1154">
            <v>10080</v>
          </cell>
        </row>
        <row r="1155">
          <cell r="I1155">
            <v>6240</v>
          </cell>
        </row>
        <row r="1156">
          <cell r="I1156">
            <v>12540</v>
          </cell>
        </row>
        <row r="1157">
          <cell r="I1157">
            <v>12000</v>
          </cell>
        </row>
        <row r="1158">
          <cell r="I1158">
            <v>24604</v>
          </cell>
        </row>
        <row r="1159">
          <cell r="I1159">
            <v>4980</v>
          </cell>
        </row>
        <row r="1160">
          <cell r="I1160">
            <v>5680</v>
          </cell>
        </row>
        <row r="1161">
          <cell r="I1161">
            <v>24000</v>
          </cell>
        </row>
        <row r="1162">
          <cell r="I1162">
            <v>22895</v>
          </cell>
        </row>
        <row r="1163">
          <cell r="I1163">
            <v>57347.13</v>
          </cell>
        </row>
        <row r="1164">
          <cell r="I1164">
            <v>17900</v>
          </cell>
        </row>
        <row r="1165">
          <cell r="I1165">
            <v>5685</v>
          </cell>
        </row>
        <row r="1166">
          <cell r="I1166">
            <v>140000</v>
          </cell>
        </row>
        <row r="1167">
          <cell r="I1167">
            <v>102762</v>
          </cell>
        </row>
        <row r="1168">
          <cell r="I1168">
            <v>23364</v>
          </cell>
        </row>
        <row r="1169">
          <cell r="I1169">
            <v>153840</v>
          </cell>
        </row>
        <row r="1170">
          <cell r="I1170">
            <v>26850</v>
          </cell>
        </row>
        <row r="1171">
          <cell r="I1171">
            <v>22140</v>
          </cell>
        </row>
        <row r="1172">
          <cell r="I1172">
            <v>11545.5</v>
          </cell>
        </row>
        <row r="1173">
          <cell r="I1173">
            <v>45080</v>
          </cell>
        </row>
        <row r="1174">
          <cell r="I1174">
            <v>26850</v>
          </cell>
        </row>
        <row r="1175">
          <cell r="I1175">
            <v>26939.5</v>
          </cell>
        </row>
        <row r="1176">
          <cell r="I1176">
            <v>17900</v>
          </cell>
        </row>
        <row r="1177">
          <cell r="I1177">
            <v>3776.9</v>
          </cell>
        </row>
        <row r="1178">
          <cell r="I1178">
            <v>1969</v>
          </cell>
        </row>
        <row r="1179">
          <cell r="I1179">
            <v>100000</v>
          </cell>
        </row>
        <row r="1180">
          <cell r="I1180">
            <v>19690</v>
          </cell>
        </row>
        <row r="1181">
          <cell r="I1181">
            <v>17900</v>
          </cell>
        </row>
        <row r="1182">
          <cell r="I1182">
            <v>1074</v>
          </cell>
        </row>
        <row r="1183">
          <cell r="I1183">
            <v>11028.64</v>
          </cell>
        </row>
        <row r="1184">
          <cell r="I1184">
            <v>154451.95000000001</v>
          </cell>
        </row>
        <row r="1185">
          <cell r="I1185">
            <v>19546.8</v>
          </cell>
        </row>
        <row r="1186">
          <cell r="I1186">
            <v>6130.75</v>
          </cell>
        </row>
        <row r="1187">
          <cell r="I1187">
            <v>6712.5</v>
          </cell>
        </row>
        <row r="1188">
          <cell r="I1188">
            <v>14445</v>
          </cell>
        </row>
        <row r="1189">
          <cell r="I1189">
            <v>10759</v>
          </cell>
        </row>
        <row r="1190">
          <cell r="I1190">
            <v>21900</v>
          </cell>
        </row>
        <row r="1191">
          <cell r="I1191">
            <v>6600</v>
          </cell>
        </row>
        <row r="1192">
          <cell r="I1192">
            <v>111696</v>
          </cell>
        </row>
        <row r="1193">
          <cell r="I1193">
            <v>13425</v>
          </cell>
        </row>
        <row r="1194">
          <cell r="I1194">
            <v>99184.76</v>
          </cell>
        </row>
        <row r="1195">
          <cell r="I1195">
            <v>122919.3</v>
          </cell>
        </row>
        <row r="1196">
          <cell r="I1196">
            <v>117343</v>
          </cell>
        </row>
        <row r="1197">
          <cell r="I1197">
            <v>83240.009999999995</v>
          </cell>
        </row>
        <row r="1198">
          <cell r="I1198">
            <v>58175</v>
          </cell>
        </row>
        <row r="1199">
          <cell r="I1199">
            <v>3449.33</v>
          </cell>
        </row>
        <row r="1200">
          <cell r="I1200">
            <v>28350</v>
          </cell>
        </row>
        <row r="1201">
          <cell r="I1201">
            <v>26850</v>
          </cell>
        </row>
        <row r="1202">
          <cell r="I1202">
            <v>6750</v>
          </cell>
        </row>
        <row r="1203">
          <cell r="I1203">
            <v>38664</v>
          </cell>
        </row>
        <row r="1204">
          <cell r="I1204">
            <v>38234.400000000001</v>
          </cell>
        </row>
        <row r="1205">
          <cell r="I1205">
            <v>6166.55</v>
          </cell>
        </row>
        <row r="1206">
          <cell r="I1206">
            <v>889488</v>
          </cell>
        </row>
        <row r="1207">
          <cell r="I1207">
            <v>2864</v>
          </cell>
        </row>
        <row r="1208">
          <cell r="I1208">
            <v>53306.2</v>
          </cell>
        </row>
        <row r="1209">
          <cell r="I1209">
            <v>108520.9</v>
          </cell>
        </row>
        <row r="1210">
          <cell r="I1210">
            <v>65756</v>
          </cell>
        </row>
        <row r="1211">
          <cell r="I1211">
            <v>17683.41</v>
          </cell>
        </row>
        <row r="1212">
          <cell r="I1212">
            <v>13641.59</v>
          </cell>
        </row>
        <row r="1213">
          <cell r="I1213">
            <v>10000</v>
          </cell>
        </row>
        <row r="1214">
          <cell r="I1214">
            <v>23364</v>
          </cell>
        </row>
        <row r="1215">
          <cell r="I1215">
            <v>3759</v>
          </cell>
        </row>
        <row r="1216">
          <cell r="I1216">
            <v>8720.8799999999992</v>
          </cell>
        </row>
        <row r="1217">
          <cell r="I1217">
            <v>19200</v>
          </cell>
        </row>
        <row r="1218">
          <cell r="I1218">
            <v>16993.96</v>
          </cell>
        </row>
        <row r="1219">
          <cell r="I1219">
            <v>2914285</v>
          </cell>
        </row>
        <row r="1220">
          <cell r="I1220">
            <v>9000</v>
          </cell>
        </row>
        <row r="1221">
          <cell r="I1221">
            <v>1156026.75</v>
          </cell>
        </row>
        <row r="1222">
          <cell r="I1222">
            <v>431375</v>
          </cell>
        </row>
        <row r="1223">
          <cell r="I1223">
            <v>17773.810000000001</v>
          </cell>
        </row>
        <row r="1224">
          <cell r="I1224">
            <v>24293.88</v>
          </cell>
        </row>
        <row r="1225">
          <cell r="I1225">
            <v>168300</v>
          </cell>
        </row>
        <row r="1226">
          <cell r="I1226">
            <v>7969.08</v>
          </cell>
        </row>
        <row r="1227">
          <cell r="I1227">
            <v>54881.4</v>
          </cell>
        </row>
        <row r="1228">
          <cell r="I1228">
            <v>68113.08</v>
          </cell>
        </row>
        <row r="1229">
          <cell r="I1229">
            <v>13246</v>
          </cell>
        </row>
        <row r="1230">
          <cell r="I1230">
            <v>13000</v>
          </cell>
        </row>
        <row r="1231">
          <cell r="I1231">
            <v>41076.480000000003</v>
          </cell>
        </row>
        <row r="1232">
          <cell r="I1232">
            <v>3307.92</v>
          </cell>
        </row>
        <row r="1233">
          <cell r="I1233">
            <v>5222.33</v>
          </cell>
        </row>
        <row r="1234">
          <cell r="I1234">
            <v>32700</v>
          </cell>
        </row>
        <row r="1235">
          <cell r="I1235">
            <v>-32700</v>
          </cell>
        </row>
        <row r="1236">
          <cell r="I1236">
            <v>7000</v>
          </cell>
        </row>
        <row r="1237">
          <cell r="I1237">
            <v>33286</v>
          </cell>
        </row>
        <row r="1238">
          <cell r="I1238">
            <v>17848.8</v>
          </cell>
        </row>
        <row r="1239">
          <cell r="I1239">
            <v>33122.800000000003</v>
          </cell>
        </row>
        <row r="1240">
          <cell r="I1240">
            <v>10203</v>
          </cell>
        </row>
        <row r="1241">
          <cell r="I1241">
            <v>7893.9</v>
          </cell>
        </row>
        <row r="1242">
          <cell r="I1242">
            <v>5150</v>
          </cell>
        </row>
        <row r="1243">
          <cell r="I1243">
            <v>2717.22</v>
          </cell>
        </row>
        <row r="1244">
          <cell r="I1244">
            <v>10000</v>
          </cell>
        </row>
        <row r="1245">
          <cell r="I1245">
            <v>5620.6</v>
          </cell>
        </row>
        <row r="1246">
          <cell r="I1246">
            <v>31500</v>
          </cell>
        </row>
        <row r="1247">
          <cell r="I1247">
            <v>32220</v>
          </cell>
        </row>
        <row r="1248">
          <cell r="I1248">
            <v>2864</v>
          </cell>
        </row>
        <row r="1249">
          <cell r="I1249">
            <v>4000</v>
          </cell>
        </row>
        <row r="1250">
          <cell r="I1250">
            <v>30000</v>
          </cell>
        </row>
        <row r="1251">
          <cell r="I1251">
            <v>2863.11</v>
          </cell>
        </row>
        <row r="1252">
          <cell r="I1252">
            <v>33351.279999999999</v>
          </cell>
        </row>
        <row r="1253">
          <cell r="I1253">
            <v>8019.2</v>
          </cell>
        </row>
        <row r="1254">
          <cell r="I1254">
            <v>30609</v>
          </cell>
        </row>
        <row r="1255">
          <cell r="I1255">
            <v>100562.4</v>
          </cell>
        </row>
        <row r="1256">
          <cell r="I1256">
            <v>25546.880000000001</v>
          </cell>
        </row>
        <row r="1257">
          <cell r="I1257">
            <v>112339</v>
          </cell>
        </row>
        <row r="1258">
          <cell r="I1258">
            <v>29593.18</v>
          </cell>
        </row>
        <row r="1259">
          <cell r="I1259">
            <v>36000</v>
          </cell>
        </row>
        <row r="1260">
          <cell r="I1260">
            <v>10000</v>
          </cell>
        </row>
        <row r="1261">
          <cell r="I1261">
            <v>9500</v>
          </cell>
        </row>
        <row r="1262">
          <cell r="I1262">
            <v>10000</v>
          </cell>
        </row>
        <row r="1263">
          <cell r="I1263">
            <v>81063</v>
          </cell>
        </row>
        <row r="1264">
          <cell r="I1264">
            <v>6000</v>
          </cell>
        </row>
        <row r="1265">
          <cell r="I1265">
            <v>579600</v>
          </cell>
        </row>
        <row r="1266">
          <cell r="I1266">
            <v>16110</v>
          </cell>
        </row>
        <row r="1267">
          <cell r="I1267">
            <v>17753.22</v>
          </cell>
        </row>
        <row r="1268">
          <cell r="I1268">
            <v>33652</v>
          </cell>
        </row>
        <row r="1269">
          <cell r="I1269">
            <v>6000</v>
          </cell>
        </row>
        <row r="1270">
          <cell r="I1270">
            <v>32667.5</v>
          </cell>
        </row>
        <row r="1271">
          <cell r="I1271">
            <v>54526.98</v>
          </cell>
        </row>
        <row r="1272">
          <cell r="I1272">
            <v>11500</v>
          </cell>
        </row>
        <row r="1273">
          <cell r="I1273">
            <v>13545</v>
          </cell>
        </row>
        <row r="1274">
          <cell r="I1274">
            <v>24283.14</v>
          </cell>
        </row>
        <row r="1275">
          <cell r="I1275">
            <v>14491.84</v>
          </cell>
        </row>
        <row r="1276">
          <cell r="I1276">
            <v>10000</v>
          </cell>
        </row>
        <row r="1277">
          <cell r="I1277">
            <v>24030.75</v>
          </cell>
        </row>
        <row r="1278">
          <cell r="I1278">
            <v>24760</v>
          </cell>
        </row>
        <row r="1279">
          <cell r="I1279">
            <v>150000</v>
          </cell>
        </row>
        <row r="1280">
          <cell r="I1280">
            <v>400000</v>
          </cell>
        </row>
        <row r="1281">
          <cell r="I1281">
            <v>20289.650000000001</v>
          </cell>
        </row>
        <row r="1282">
          <cell r="I1282">
            <v>9450</v>
          </cell>
        </row>
        <row r="1283">
          <cell r="I1283">
            <v>9728</v>
          </cell>
        </row>
        <row r="1284">
          <cell r="I1284">
            <v>13425</v>
          </cell>
        </row>
        <row r="1285">
          <cell r="I1285">
            <v>60000</v>
          </cell>
        </row>
        <row r="1286">
          <cell r="I1286">
            <v>44772</v>
          </cell>
        </row>
        <row r="1287">
          <cell r="I1287">
            <v>24000</v>
          </cell>
        </row>
        <row r="1288">
          <cell r="I1288">
            <v>2510.48</v>
          </cell>
        </row>
        <row r="1289">
          <cell r="I1289">
            <v>18000</v>
          </cell>
        </row>
        <row r="1290">
          <cell r="I1290">
            <v>393800</v>
          </cell>
        </row>
        <row r="1291">
          <cell r="I1291">
            <v>214800</v>
          </cell>
        </row>
        <row r="1292">
          <cell r="I1292">
            <v>24980</v>
          </cell>
        </row>
        <row r="1293">
          <cell r="I1293">
            <v>48000</v>
          </cell>
        </row>
        <row r="1294">
          <cell r="I1294">
            <v>43780</v>
          </cell>
        </row>
        <row r="1295">
          <cell r="I1295">
            <v>35800</v>
          </cell>
        </row>
        <row r="1296">
          <cell r="I1296">
            <v>31068</v>
          </cell>
        </row>
        <row r="1297">
          <cell r="I1297">
            <v>131000</v>
          </cell>
        </row>
        <row r="1298">
          <cell r="I1298">
            <v>40157</v>
          </cell>
        </row>
        <row r="1299">
          <cell r="I1299">
            <v>-579600</v>
          </cell>
        </row>
        <row r="1300">
          <cell r="I1300">
            <v>579600</v>
          </cell>
        </row>
        <row r="1301">
          <cell r="I1301">
            <v>29000</v>
          </cell>
        </row>
        <row r="1302">
          <cell r="I1302">
            <v>8220.75</v>
          </cell>
        </row>
        <row r="1303">
          <cell r="I1303">
            <v>93796</v>
          </cell>
        </row>
        <row r="1304">
          <cell r="I1304">
            <v>56850.400000000001</v>
          </cell>
        </row>
        <row r="1305">
          <cell r="I1305">
            <v>14212.6</v>
          </cell>
        </row>
        <row r="1306">
          <cell r="I1306">
            <v>28629</v>
          </cell>
        </row>
        <row r="1307">
          <cell r="I1307">
            <v>63000</v>
          </cell>
        </row>
        <row r="1308">
          <cell r="I1308">
            <v>5028</v>
          </cell>
        </row>
        <row r="1309">
          <cell r="I1309">
            <v>38127</v>
          </cell>
        </row>
        <row r="1310">
          <cell r="I1310">
            <v>14850</v>
          </cell>
        </row>
        <row r="1311">
          <cell r="I1311">
            <v>12691.1</v>
          </cell>
        </row>
        <row r="1312">
          <cell r="I1312">
            <v>81158.600000000006</v>
          </cell>
        </row>
        <row r="1313">
          <cell r="I1313">
            <v>17316</v>
          </cell>
        </row>
        <row r="1314">
          <cell r="I1314">
            <v>77856.05</v>
          </cell>
        </row>
        <row r="1315">
          <cell r="I1315">
            <v>255768</v>
          </cell>
        </row>
        <row r="1316">
          <cell r="I1316">
            <v>11549.98</v>
          </cell>
        </row>
        <row r="1317">
          <cell r="I1317">
            <v>35800</v>
          </cell>
        </row>
        <row r="1318">
          <cell r="I1318">
            <v>35460.800000000003</v>
          </cell>
        </row>
        <row r="1319">
          <cell r="I1319">
            <v>4114</v>
          </cell>
        </row>
        <row r="1320">
          <cell r="I1320">
            <v>1342.5</v>
          </cell>
        </row>
        <row r="1321">
          <cell r="I1321">
            <v>9753.69</v>
          </cell>
        </row>
        <row r="1322">
          <cell r="I1322">
            <v>375000</v>
          </cell>
        </row>
        <row r="1323">
          <cell r="I1323">
            <v>27753</v>
          </cell>
        </row>
        <row r="1324">
          <cell r="I1324">
            <v>31291.89</v>
          </cell>
        </row>
        <row r="1325">
          <cell r="I1325">
            <v>5900</v>
          </cell>
        </row>
        <row r="1326">
          <cell r="I1326">
            <v>5450</v>
          </cell>
        </row>
        <row r="1327">
          <cell r="I1327">
            <v>113815</v>
          </cell>
        </row>
        <row r="1328">
          <cell r="I1328">
            <v>31360</v>
          </cell>
        </row>
        <row r="1329">
          <cell r="I1329">
            <v>28500</v>
          </cell>
        </row>
        <row r="1330">
          <cell r="I1330">
            <v>45000</v>
          </cell>
        </row>
        <row r="1331">
          <cell r="I1331">
            <v>10788</v>
          </cell>
        </row>
        <row r="1332">
          <cell r="I1332">
            <v>14642.2</v>
          </cell>
        </row>
        <row r="1333">
          <cell r="I1333">
            <v>6930</v>
          </cell>
        </row>
        <row r="1334">
          <cell r="I1334">
            <v>6265</v>
          </cell>
        </row>
        <row r="1335">
          <cell r="I1335">
            <v>4833</v>
          </cell>
        </row>
        <row r="1336">
          <cell r="I1336">
            <v>50343.75</v>
          </cell>
        </row>
        <row r="1337">
          <cell r="I1337">
            <v>13037</v>
          </cell>
        </row>
        <row r="1338">
          <cell r="I1338">
            <v>5720</v>
          </cell>
        </row>
        <row r="1339">
          <cell r="I1339">
            <v>22554</v>
          </cell>
        </row>
        <row r="1340">
          <cell r="I1340">
            <v>248400</v>
          </cell>
        </row>
        <row r="1341">
          <cell r="I1341">
            <v>14051.51</v>
          </cell>
        </row>
        <row r="1342">
          <cell r="I1342">
            <v>44333.83</v>
          </cell>
        </row>
        <row r="1343">
          <cell r="I1343">
            <v>1713.03</v>
          </cell>
        </row>
        <row r="1344">
          <cell r="I1344">
            <v>10771</v>
          </cell>
        </row>
        <row r="1345">
          <cell r="I1345">
            <v>45336.23</v>
          </cell>
        </row>
        <row r="1346">
          <cell r="I1346">
            <v>12306.25</v>
          </cell>
        </row>
        <row r="1347">
          <cell r="I1347">
            <v>248400</v>
          </cell>
        </row>
        <row r="1348">
          <cell r="I1348">
            <v>8595.58</v>
          </cell>
        </row>
        <row r="1349">
          <cell r="I1349">
            <v>9753.69</v>
          </cell>
        </row>
        <row r="1350">
          <cell r="I1350">
            <v>-393800</v>
          </cell>
        </row>
        <row r="1351">
          <cell r="I1351">
            <v>-214800</v>
          </cell>
        </row>
        <row r="1352">
          <cell r="I1352">
            <v>9020</v>
          </cell>
        </row>
        <row r="1353">
          <cell r="I1353">
            <v>22912</v>
          </cell>
        </row>
        <row r="1354">
          <cell r="I1354">
            <v>17189.37</v>
          </cell>
        </row>
        <row r="1355">
          <cell r="I1355">
            <v>40392.5</v>
          </cell>
        </row>
        <row r="1356">
          <cell r="I1356">
            <v>55272.67</v>
          </cell>
        </row>
        <row r="1357">
          <cell r="I1357">
            <v>343073.68</v>
          </cell>
        </row>
        <row r="1358">
          <cell r="I1358">
            <v>147675</v>
          </cell>
        </row>
        <row r="1359">
          <cell r="I1359">
            <v>76075</v>
          </cell>
        </row>
        <row r="1360">
          <cell r="I1360">
            <v>22102.92</v>
          </cell>
        </row>
        <row r="1361">
          <cell r="I1361">
            <v>26951.14</v>
          </cell>
        </row>
        <row r="1362">
          <cell r="I1362">
            <v>21480</v>
          </cell>
        </row>
        <row r="1363">
          <cell r="I1363">
            <v>3157.56</v>
          </cell>
        </row>
        <row r="1364">
          <cell r="I1364">
            <v>53716</v>
          </cell>
        </row>
        <row r="1365">
          <cell r="I1365">
            <v>5638.5</v>
          </cell>
        </row>
        <row r="1366">
          <cell r="I1366">
            <v>5638.5</v>
          </cell>
        </row>
        <row r="1367">
          <cell r="I1367">
            <v>7893.9</v>
          </cell>
        </row>
        <row r="1368">
          <cell r="I1368">
            <v>70093</v>
          </cell>
        </row>
        <row r="1369">
          <cell r="I1369">
            <v>17890</v>
          </cell>
        </row>
        <row r="1370">
          <cell r="I1370">
            <v>9280</v>
          </cell>
        </row>
        <row r="1371">
          <cell r="I1371">
            <v>7389.12</v>
          </cell>
        </row>
        <row r="1372">
          <cell r="I1372">
            <v>3250</v>
          </cell>
        </row>
        <row r="1373">
          <cell r="I1373">
            <v>16423.25</v>
          </cell>
        </row>
        <row r="1374">
          <cell r="I1374">
            <v>67281.399999999994</v>
          </cell>
        </row>
        <row r="1375">
          <cell r="I1375">
            <v>9000</v>
          </cell>
        </row>
        <row r="1376">
          <cell r="I1376">
            <v>2205</v>
          </cell>
        </row>
        <row r="1377">
          <cell r="I1377">
            <v>41528</v>
          </cell>
        </row>
        <row r="1378">
          <cell r="I1378">
            <v>68494.600000000006</v>
          </cell>
        </row>
        <row r="1379">
          <cell r="I1379">
            <v>6014.4</v>
          </cell>
        </row>
        <row r="1380">
          <cell r="I1380">
            <v>-81063</v>
          </cell>
        </row>
        <row r="1381">
          <cell r="I1381">
            <v>22941</v>
          </cell>
        </row>
        <row r="1382">
          <cell r="I1382">
            <v>19200</v>
          </cell>
        </row>
        <row r="1383">
          <cell r="I1383">
            <v>78000</v>
          </cell>
        </row>
        <row r="1384">
          <cell r="I1384">
            <v>63571.85</v>
          </cell>
        </row>
        <row r="1385">
          <cell r="I1385">
            <v>21900</v>
          </cell>
        </row>
        <row r="1386">
          <cell r="I1386">
            <v>2250</v>
          </cell>
        </row>
        <row r="1387">
          <cell r="I1387">
            <v>9730.44</v>
          </cell>
        </row>
        <row r="1388">
          <cell r="I1388">
            <v>26567.9</v>
          </cell>
        </row>
        <row r="1389">
          <cell r="I1389">
            <v>39851.839999999997</v>
          </cell>
        </row>
        <row r="1390">
          <cell r="I1390">
            <v>20764</v>
          </cell>
        </row>
        <row r="1391">
          <cell r="I1391">
            <v>9952.4</v>
          </cell>
        </row>
        <row r="1392">
          <cell r="I1392">
            <v>500</v>
          </cell>
        </row>
        <row r="1393">
          <cell r="I1393">
            <v>248400</v>
          </cell>
        </row>
        <row r="1394">
          <cell r="I1394">
            <v>3660</v>
          </cell>
        </row>
        <row r="1395">
          <cell r="I1395">
            <v>25955</v>
          </cell>
        </row>
        <row r="1396">
          <cell r="I1396">
            <v>16000</v>
          </cell>
        </row>
        <row r="1397">
          <cell r="I1397">
            <v>89500</v>
          </cell>
        </row>
        <row r="1398">
          <cell r="I1398">
            <v>127884</v>
          </cell>
        </row>
        <row r="1399">
          <cell r="I1399">
            <v>60000</v>
          </cell>
        </row>
        <row r="1400">
          <cell r="I1400">
            <v>3511</v>
          </cell>
        </row>
        <row r="1401">
          <cell r="I1401">
            <v>20695</v>
          </cell>
        </row>
        <row r="1402">
          <cell r="I1402">
            <v>9435</v>
          </cell>
        </row>
        <row r="1403">
          <cell r="I1403">
            <v>65335</v>
          </cell>
        </row>
        <row r="1404">
          <cell r="I1404">
            <v>15344</v>
          </cell>
        </row>
        <row r="1405">
          <cell r="I1405">
            <v>6444</v>
          </cell>
        </row>
        <row r="1406">
          <cell r="I1406">
            <v>75143.7</v>
          </cell>
        </row>
        <row r="1407">
          <cell r="I1407">
            <v>3580</v>
          </cell>
        </row>
        <row r="1408">
          <cell r="I1408">
            <v>70000</v>
          </cell>
        </row>
        <row r="1409">
          <cell r="I1409">
            <v>41617.5</v>
          </cell>
        </row>
        <row r="1410">
          <cell r="I1410">
            <v>8950</v>
          </cell>
        </row>
        <row r="1411">
          <cell r="I1411">
            <v>4594</v>
          </cell>
        </row>
        <row r="1412">
          <cell r="I1412">
            <v>2000000</v>
          </cell>
        </row>
        <row r="1413">
          <cell r="I1413">
            <v>9666</v>
          </cell>
        </row>
        <row r="1414">
          <cell r="I1414">
            <v>87000</v>
          </cell>
        </row>
        <row r="1415">
          <cell r="I1415">
            <v>22196</v>
          </cell>
        </row>
        <row r="1416">
          <cell r="I1416">
            <v>5370</v>
          </cell>
        </row>
        <row r="1417">
          <cell r="I1417">
            <v>16993.96</v>
          </cell>
        </row>
        <row r="1418">
          <cell r="I1418">
            <v>255769</v>
          </cell>
        </row>
        <row r="1419">
          <cell r="I1419">
            <v>30000</v>
          </cell>
        </row>
        <row r="1420">
          <cell r="I1420">
            <v>116507</v>
          </cell>
        </row>
        <row r="1421">
          <cell r="I1421">
            <v>5330</v>
          </cell>
        </row>
        <row r="1422">
          <cell r="I1422">
            <v>337610</v>
          </cell>
        </row>
        <row r="1423">
          <cell r="I1423">
            <v>8705.89</v>
          </cell>
        </row>
        <row r="1424">
          <cell r="I1424">
            <v>100383.2</v>
          </cell>
        </row>
        <row r="1425">
          <cell r="I1425">
            <v>3375.94</v>
          </cell>
        </row>
        <row r="1426">
          <cell r="I1426">
            <v>297000</v>
          </cell>
        </row>
        <row r="1427">
          <cell r="I1427">
            <v>22100</v>
          </cell>
        </row>
        <row r="1428">
          <cell r="I1428">
            <v>19546.8</v>
          </cell>
        </row>
        <row r="1429">
          <cell r="I1429">
            <v>6265</v>
          </cell>
        </row>
        <row r="1430">
          <cell r="I1430">
            <v>12530</v>
          </cell>
        </row>
        <row r="1431">
          <cell r="I1431">
            <v>3759</v>
          </cell>
        </row>
        <row r="1432">
          <cell r="I1432">
            <v>6265</v>
          </cell>
        </row>
        <row r="1433">
          <cell r="I1433">
            <v>20000</v>
          </cell>
        </row>
        <row r="1434">
          <cell r="I1434">
            <v>51799.92</v>
          </cell>
        </row>
        <row r="1435">
          <cell r="I1435">
            <v>16350</v>
          </cell>
        </row>
        <row r="1436">
          <cell r="I1436">
            <v>50343.75</v>
          </cell>
        </row>
        <row r="1437">
          <cell r="I1437">
            <v>19016.96</v>
          </cell>
        </row>
        <row r="1438">
          <cell r="I1438">
            <v>4330.01</v>
          </cell>
        </row>
        <row r="1439">
          <cell r="I1439">
            <v>28500</v>
          </cell>
        </row>
        <row r="1440">
          <cell r="I1440">
            <v>157986</v>
          </cell>
        </row>
        <row r="1441">
          <cell r="I1441">
            <v>87935</v>
          </cell>
        </row>
        <row r="1442">
          <cell r="I1442">
            <v>7440</v>
          </cell>
        </row>
        <row r="1443">
          <cell r="I1443">
            <v>13263.01</v>
          </cell>
        </row>
        <row r="1444">
          <cell r="I1444">
            <v>6136.12</v>
          </cell>
        </row>
        <row r="1445">
          <cell r="I1445">
            <v>19186</v>
          </cell>
        </row>
        <row r="1446">
          <cell r="I1446">
            <v>10000</v>
          </cell>
        </row>
        <row r="1447">
          <cell r="I1447">
            <v>10985</v>
          </cell>
        </row>
        <row r="1448">
          <cell r="I1448">
            <v>119400</v>
          </cell>
        </row>
        <row r="1449">
          <cell r="I1449">
            <v>8742.36</v>
          </cell>
        </row>
        <row r="1450">
          <cell r="I1450">
            <v>7732.8</v>
          </cell>
        </row>
        <row r="1451">
          <cell r="I1451">
            <v>10814</v>
          </cell>
        </row>
        <row r="1452">
          <cell r="I1452">
            <v>20695</v>
          </cell>
        </row>
        <row r="1453">
          <cell r="I1453">
            <v>8193</v>
          </cell>
        </row>
        <row r="1454">
          <cell r="I1454">
            <v>136793</v>
          </cell>
        </row>
        <row r="1455">
          <cell r="I1455">
            <v>13500</v>
          </cell>
        </row>
        <row r="1456">
          <cell r="I1456">
            <v>38815</v>
          </cell>
        </row>
        <row r="1457">
          <cell r="I1457">
            <v>2685</v>
          </cell>
        </row>
        <row r="1458">
          <cell r="I1458">
            <v>209565</v>
          </cell>
        </row>
        <row r="1459">
          <cell r="I1459">
            <v>25800</v>
          </cell>
        </row>
        <row r="1460">
          <cell r="I1460">
            <v>12700</v>
          </cell>
        </row>
        <row r="1461">
          <cell r="I1461">
            <v>47300</v>
          </cell>
        </row>
        <row r="1462">
          <cell r="I1462">
            <v>21840</v>
          </cell>
        </row>
        <row r="1463">
          <cell r="I1463">
            <v>122919.3</v>
          </cell>
        </row>
        <row r="1464">
          <cell r="I1464">
            <v>13860</v>
          </cell>
        </row>
        <row r="1465">
          <cell r="I1465">
            <v>44333.83</v>
          </cell>
        </row>
        <row r="1466">
          <cell r="I1466">
            <v>16400</v>
          </cell>
        </row>
        <row r="1467">
          <cell r="I1467">
            <v>19770</v>
          </cell>
        </row>
        <row r="1468">
          <cell r="I1468">
            <v>26611</v>
          </cell>
        </row>
        <row r="1469">
          <cell r="I1469">
            <v>2845.21</v>
          </cell>
        </row>
        <row r="1470">
          <cell r="I1470">
            <v>49432.639999999999</v>
          </cell>
        </row>
        <row r="1471">
          <cell r="I1471">
            <v>18043.2</v>
          </cell>
        </row>
        <row r="1472">
          <cell r="I1472">
            <v>72831.520000000004</v>
          </cell>
        </row>
        <row r="1473">
          <cell r="I1473">
            <v>14657</v>
          </cell>
        </row>
        <row r="1474">
          <cell r="I1474">
            <v>37207</v>
          </cell>
        </row>
        <row r="1475">
          <cell r="I1475">
            <v>54813</v>
          </cell>
        </row>
        <row r="1476">
          <cell r="I1476">
            <v>29217</v>
          </cell>
        </row>
        <row r="1477">
          <cell r="I1477">
            <v>44392</v>
          </cell>
        </row>
        <row r="1478">
          <cell r="I1478">
            <v>11169.6</v>
          </cell>
        </row>
        <row r="1479">
          <cell r="I1479">
            <v>60796</v>
          </cell>
        </row>
        <row r="1480">
          <cell r="I1480">
            <v>33122.800000000003</v>
          </cell>
        </row>
        <row r="1481">
          <cell r="I1481">
            <v>35000</v>
          </cell>
        </row>
        <row r="1482">
          <cell r="I1482">
            <v>26044.5</v>
          </cell>
        </row>
        <row r="1483">
          <cell r="I1483">
            <v>20054.09</v>
          </cell>
        </row>
        <row r="1484">
          <cell r="I1484">
            <v>127884</v>
          </cell>
        </row>
        <row r="1485">
          <cell r="I1485">
            <v>873072.5</v>
          </cell>
        </row>
        <row r="1486">
          <cell r="I1486">
            <v>1790</v>
          </cell>
        </row>
        <row r="1487">
          <cell r="I1487">
            <v>3043</v>
          </cell>
        </row>
        <row r="1488">
          <cell r="I1488">
            <v>1253</v>
          </cell>
        </row>
        <row r="1489">
          <cell r="I1489">
            <v>626.5</v>
          </cell>
        </row>
        <row r="1490">
          <cell r="I1490">
            <v>101078</v>
          </cell>
        </row>
        <row r="1491">
          <cell r="I1491">
            <v>9300</v>
          </cell>
        </row>
        <row r="1492">
          <cell r="I1492">
            <v>11520</v>
          </cell>
        </row>
        <row r="1493">
          <cell r="I1493">
            <v>54058</v>
          </cell>
        </row>
        <row r="1494">
          <cell r="I1494">
            <v>6000</v>
          </cell>
        </row>
        <row r="1495">
          <cell r="I1495">
            <v>113354</v>
          </cell>
        </row>
        <row r="1496">
          <cell r="I1496">
            <v>13353.4</v>
          </cell>
        </row>
        <row r="1497">
          <cell r="I1497">
            <v>26850</v>
          </cell>
        </row>
        <row r="1498">
          <cell r="I1498">
            <v>31274.880000000001</v>
          </cell>
        </row>
        <row r="1499">
          <cell r="I1499">
            <v>3000</v>
          </cell>
        </row>
        <row r="1500">
          <cell r="I1500">
            <v>9000</v>
          </cell>
        </row>
        <row r="1501">
          <cell r="I1501">
            <v>31643</v>
          </cell>
        </row>
        <row r="1502">
          <cell r="I1502">
            <v>55579.5</v>
          </cell>
        </row>
        <row r="1503">
          <cell r="I1503">
            <v>24000</v>
          </cell>
        </row>
        <row r="1504">
          <cell r="I1504">
            <v>6800</v>
          </cell>
        </row>
        <row r="1505">
          <cell r="I1505">
            <v>14200</v>
          </cell>
        </row>
        <row r="1506">
          <cell r="I1506">
            <v>60922</v>
          </cell>
        </row>
        <row r="1507">
          <cell r="I1507">
            <v>41076.480000000003</v>
          </cell>
        </row>
        <row r="1508">
          <cell r="I1508">
            <v>3307.92</v>
          </cell>
        </row>
        <row r="1509">
          <cell r="I1509">
            <v>68207</v>
          </cell>
        </row>
        <row r="1510">
          <cell r="I1510">
            <v>16800</v>
          </cell>
        </row>
        <row r="1511">
          <cell r="I1511">
            <v>9020</v>
          </cell>
        </row>
        <row r="1512">
          <cell r="I1512">
            <v>4030</v>
          </cell>
        </row>
        <row r="1513">
          <cell r="I1513">
            <v>9000</v>
          </cell>
        </row>
        <row r="1514">
          <cell r="I1514">
            <v>30000</v>
          </cell>
        </row>
        <row r="1515">
          <cell r="I1515">
            <v>57347.13</v>
          </cell>
        </row>
        <row r="1516">
          <cell r="I1516">
            <v>2429.9299999999998</v>
          </cell>
        </row>
        <row r="1517">
          <cell r="I1517">
            <v>113850</v>
          </cell>
        </row>
        <row r="1518">
          <cell r="I1518">
            <v>51910</v>
          </cell>
        </row>
        <row r="1519">
          <cell r="I1519">
            <v>30000</v>
          </cell>
        </row>
        <row r="1520">
          <cell r="I1520">
            <v>8700</v>
          </cell>
        </row>
        <row r="1521">
          <cell r="I1521">
            <v>172557.81</v>
          </cell>
        </row>
        <row r="1522">
          <cell r="I1522">
            <v>43673</v>
          </cell>
        </row>
        <row r="1523">
          <cell r="I1523">
            <v>11520</v>
          </cell>
        </row>
        <row r="1524">
          <cell r="I1524">
            <v>43282.2</v>
          </cell>
        </row>
        <row r="1525">
          <cell r="I1525">
            <v>7800</v>
          </cell>
        </row>
        <row r="1526">
          <cell r="I1526">
            <v>33115</v>
          </cell>
        </row>
        <row r="1527">
          <cell r="I1527">
            <v>97284</v>
          </cell>
        </row>
        <row r="1528">
          <cell r="I1528">
            <v>134840.70000000001</v>
          </cell>
        </row>
        <row r="1529">
          <cell r="I1529">
            <v>41170</v>
          </cell>
        </row>
        <row r="1530">
          <cell r="I1530">
            <v>19243.400000000001</v>
          </cell>
        </row>
        <row r="1531">
          <cell r="I1531">
            <v>181472</v>
          </cell>
        </row>
        <row r="1532">
          <cell r="I1532">
            <v>7500</v>
          </cell>
        </row>
        <row r="1533">
          <cell r="I1533">
            <v>7969.08</v>
          </cell>
        </row>
        <row r="1534">
          <cell r="I1534">
            <v>34094.120000000003</v>
          </cell>
        </row>
        <row r="1535">
          <cell r="I1535">
            <v>15615</v>
          </cell>
        </row>
        <row r="1536">
          <cell r="I1536">
            <v>15610</v>
          </cell>
        </row>
        <row r="1537">
          <cell r="I1537">
            <v>44901.26</v>
          </cell>
        </row>
        <row r="1538">
          <cell r="I1538">
            <v>4811.5200000000004</v>
          </cell>
        </row>
        <row r="1539">
          <cell r="I1539">
            <v>68020</v>
          </cell>
        </row>
        <row r="1540">
          <cell r="I1540">
            <v>32220</v>
          </cell>
        </row>
        <row r="1541">
          <cell r="I1541">
            <v>58622.5</v>
          </cell>
        </row>
        <row r="1542">
          <cell r="I1542">
            <v>7831.25</v>
          </cell>
        </row>
        <row r="1543">
          <cell r="I1543">
            <v>2812500</v>
          </cell>
        </row>
        <row r="1544">
          <cell r="I1544">
            <v>12530</v>
          </cell>
        </row>
        <row r="1545">
          <cell r="I1545">
            <v>10740</v>
          </cell>
        </row>
        <row r="1546">
          <cell r="I1546">
            <v>63000</v>
          </cell>
        </row>
        <row r="1547">
          <cell r="I1547">
            <v>31973</v>
          </cell>
        </row>
        <row r="1548">
          <cell r="I1548">
            <v>2983.94</v>
          </cell>
        </row>
        <row r="1549">
          <cell r="I1549">
            <v>19516.37</v>
          </cell>
        </row>
        <row r="1550">
          <cell r="I1550">
            <v>1740.6</v>
          </cell>
        </row>
        <row r="1551">
          <cell r="I1551">
            <v>10740</v>
          </cell>
        </row>
        <row r="1552">
          <cell r="I1552">
            <v>29750</v>
          </cell>
        </row>
        <row r="1553">
          <cell r="I1553">
            <v>272208</v>
          </cell>
        </row>
        <row r="1554">
          <cell r="I1554">
            <v>7016.8</v>
          </cell>
        </row>
        <row r="1555">
          <cell r="I1555">
            <v>6520.08</v>
          </cell>
        </row>
        <row r="1556">
          <cell r="I1556">
            <v>9156</v>
          </cell>
        </row>
        <row r="1557">
          <cell r="I1557">
            <v>32667.5</v>
          </cell>
        </row>
        <row r="1558">
          <cell r="I1558">
            <v>15103.13</v>
          </cell>
        </row>
        <row r="1559">
          <cell r="I1559">
            <v>147675</v>
          </cell>
        </row>
        <row r="1560">
          <cell r="I1560">
            <v>76075</v>
          </cell>
        </row>
        <row r="1561">
          <cell r="I1561">
            <v>3622.96</v>
          </cell>
        </row>
        <row r="1562">
          <cell r="I1562">
            <v>5222.33</v>
          </cell>
        </row>
        <row r="1563">
          <cell r="I1563">
            <v>38248.720000000001</v>
          </cell>
        </row>
        <row r="1564">
          <cell r="I1564">
            <v>65895</v>
          </cell>
        </row>
        <row r="1565">
          <cell r="I1565">
            <v>39641</v>
          </cell>
        </row>
        <row r="1566">
          <cell r="I1566">
            <v>14321.79</v>
          </cell>
        </row>
        <row r="1567">
          <cell r="I1567">
            <v>110552</v>
          </cell>
        </row>
        <row r="1568">
          <cell r="I1568">
            <v>27052.27</v>
          </cell>
        </row>
        <row r="1569">
          <cell r="I1569">
            <v>98842</v>
          </cell>
        </row>
        <row r="1570">
          <cell r="I1570">
            <v>108209.08</v>
          </cell>
        </row>
        <row r="1571">
          <cell r="I1571">
            <v>21927.5</v>
          </cell>
        </row>
        <row r="1572">
          <cell r="I1572">
            <v>15750</v>
          </cell>
        </row>
        <row r="1573">
          <cell r="I1573">
            <v>22150</v>
          </cell>
        </row>
        <row r="1574">
          <cell r="I1574">
            <v>8950</v>
          </cell>
        </row>
        <row r="1575">
          <cell r="I1575">
            <v>77000</v>
          </cell>
        </row>
        <row r="1576">
          <cell r="I1576">
            <v>25000</v>
          </cell>
        </row>
        <row r="1577">
          <cell r="I1577">
            <v>59943.519999999997</v>
          </cell>
        </row>
        <row r="1578">
          <cell r="I1578">
            <v>35800</v>
          </cell>
        </row>
        <row r="1579">
          <cell r="I1579">
            <v>4475</v>
          </cell>
        </row>
        <row r="1580">
          <cell r="I1580">
            <v>6750</v>
          </cell>
        </row>
        <row r="1581">
          <cell r="I1581">
            <v>109473</v>
          </cell>
        </row>
        <row r="1582">
          <cell r="I1582">
            <v>-34094.120000000003</v>
          </cell>
        </row>
        <row r="1583">
          <cell r="I1583">
            <v>42864.24</v>
          </cell>
        </row>
        <row r="1584">
          <cell r="I1584">
            <v>5871.2</v>
          </cell>
        </row>
        <row r="1585">
          <cell r="I1585">
            <v>4811.5200000000004</v>
          </cell>
        </row>
        <row r="1586">
          <cell r="I1586">
            <v>53503.1</v>
          </cell>
        </row>
        <row r="1587">
          <cell r="I1587">
            <v>3597.9</v>
          </cell>
        </row>
        <row r="1588">
          <cell r="I1588">
            <v>10936.9</v>
          </cell>
        </row>
        <row r="1589">
          <cell r="I1589">
            <v>12000</v>
          </cell>
        </row>
        <row r="1590">
          <cell r="I1590">
            <v>85493.57</v>
          </cell>
        </row>
        <row r="1591">
          <cell r="I1591">
            <v>6240</v>
          </cell>
        </row>
        <row r="1592">
          <cell r="I1592">
            <v>83199.199999999997</v>
          </cell>
        </row>
        <row r="1593">
          <cell r="I1593">
            <v>2914285</v>
          </cell>
        </row>
        <row r="1594">
          <cell r="I1594">
            <v>3501.24</v>
          </cell>
        </row>
        <row r="1595">
          <cell r="I1595">
            <v>3000</v>
          </cell>
        </row>
        <row r="1596">
          <cell r="I1596">
            <v>7000</v>
          </cell>
        </row>
        <row r="1597">
          <cell r="I1597">
            <v>25890.560000000001</v>
          </cell>
        </row>
        <row r="1598">
          <cell r="I1598">
            <v>35500</v>
          </cell>
        </row>
        <row r="1599">
          <cell r="I1599">
            <v>1218</v>
          </cell>
        </row>
        <row r="1600">
          <cell r="I1600">
            <v>26158.79</v>
          </cell>
        </row>
        <row r="1601">
          <cell r="I1601">
            <v>22375</v>
          </cell>
        </row>
        <row r="1602">
          <cell r="I1602">
            <v>29593.18</v>
          </cell>
        </row>
        <row r="1603">
          <cell r="I1603">
            <v>41178.949999999997</v>
          </cell>
        </row>
        <row r="1604">
          <cell r="I1604">
            <v>34094.120000000003</v>
          </cell>
        </row>
        <row r="1605">
          <cell r="I1605">
            <v>4475</v>
          </cell>
        </row>
        <row r="1606">
          <cell r="I1606">
            <v>22106.5</v>
          </cell>
        </row>
        <row r="1607">
          <cell r="I1607">
            <v>13425</v>
          </cell>
        </row>
        <row r="1608">
          <cell r="I1608">
            <v>23365</v>
          </cell>
        </row>
        <row r="1609">
          <cell r="I1609">
            <v>4182.34</v>
          </cell>
        </row>
        <row r="1610">
          <cell r="I1610">
            <v>9758.19</v>
          </cell>
        </row>
        <row r="1611">
          <cell r="I1611">
            <v>4200</v>
          </cell>
        </row>
        <row r="1612">
          <cell r="I1612">
            <v>29750</v>
          </cell>
        </row>
        <row r="1613">
          <cell r="I1613">
            <v>-29750</v>
          </cell>
        </row>
        <row r="1614">
          <cell r="I1614">
            <v>11443.47</v>
          </cell>
        </row>
        <row r="1615">
          <cell r="I1615">
            <v>2000000</v>
          </cell>
        </row>
        <row r="1616">
          <cell r="I1616">
            <v>662400</v>
          </cell>
        </row>
        <row r="1617">
          <cell r="I1617">
            <v>3912.94</v>
          </cell>
        </row>
        <row r="1618">
          <cell r="I1618">
            <v>9129.9</v>
          </cell>
        </row>
        <row r="1619">
          <cell r="I1619">
            <v>22375</v>
          </cell>
        </row>
        <row r="1620">
          <cell r="I1620">
            <v>201667</v>
          </cell>
        </row>
        <row r="1621">
          <cell r="I1621">
            <v>20208.63</v>
          </cell>
        </row>
        <row r="1622">
          <cell r="I1622">
            <v>8949.99</v>
          </cell>
        </row>
        <row r="1623">
          <cell r="I1623">
            <v>6284</v>
          </cell>
        </row>
        <row r="1624">
          <cell r="I1624">
            <v>6408.2</v>
          </cell>
        </row>
        <row r="1625">
          <cell r="I1625">
            <v>32041</v>
          </cell>
        </row>
        <row r="1626">
          <cell r="I1626">
            <v>952381</v>
          </cell>
        </row>
        <row r="1627">
          <cell r="I1627">
            <v>1976.16</v>
          </cell>
        </row>
        <row r="1628">
          <cell r="I1628">
            <v>156000</v>
          </cell>
        </row>
        <row r="1629">
          <cell r="I1629">
            <v>27440.7</v>
          </cell>
        </row>
        <row r="1630">
          <cell r="I1630">
            <v>23666</v>
          </cell>
        </row>
        <row r="1631">
          <cell r="I1631">
            <v>23666</v>
          </cell>
        </row>
        <row r="1632">
          <cell r="I1632">
            <v>95000</v>
          </cell>
        </row>
        <row r="1633">
          <cell r="I1633">
            <v>4200</v>
          </cell>
        </row>
        <row r="1634">
          <cell r="I1634">
            <v>6300</v>
          </cell>
        </row>
        <row r="1635">
          <cell r="I1635">
            <v>5370</v>
          </cell>
        </row>
        <row r="1636">
          <cell r="I1636">
            <v>42960</v>
          </cell>
        </row>
        <row r="1637">
          <cell r="I1637">
            <v>7239.66</v>
          </cell>
        </row>
        <row r="1638">
          <cell r="I1638">
            <v>3217.53</v>
          </cell>
        </row>
        <row r="1639">
          <cell r="I1639">
            <v>24000</v>
          </cell>
        </row>
        <row r="1640">
          <cell r="I1640">
            <v>2835</v>
          </cell>
        </row>
        <row r="1641">
          <cell r="I1641">
            <v>3300</v>
          </cell>
        </row>
        <row r="1642">
          <cell r="I1642">
            <v>1342.5</v>
          </cell>
        </row>
        <row r="1643">
          <cell r="I1643">
            <v>41800</v>
          </cell>
        </row>
        <row r="1644">
          <cell r="I1644">
            <v>25418</v>
          </cell>
        </row>
        <row r="1645">
          <cell r="I1645">
            <v>61580</v>
          </cell>
        </row>
        <row r="1646">
          <cell r="I1646">
            <v>1374.72</v>
          </cell>
        </row>
        <row r="1647">
          <cell r="I1647">
            <v>15000</v>
          </cell>
        </row>
        <row r="1648">
          <cell r="I1648">
            <v>9666</v>
          </cell>
        </row>
        <row r="1649">
          <cell r="I1649">
            <v>3222</v>
          </cell>
        </row>
        <row r="1650">
          <cell r="I1650">
            <v>66702.559999999998</v>
          </cell>
        </row>
        <row r="1651">
          <cell r="I1651">
            <v>200000</v>
          </cell>
        </row>
        <row r="1652">
          <cell r="I1652">
            <v>333.81</v>
          </cell>
        </row>
        <row r="1653">
          <cell r="I1653">
            <v>7947.6</v>
          </cell>
        </row>
        <row r="1654">
          <cell r="I1654">
            <v>89500</v>
          </cell>
        </row>
        <row r="1655">
          <cell r="I1655">
            <v>60000</v>
          </cell>
        </row>
        <row r="1656">
          <cell r="I1656">
            <v>28986.01</v>
          </cell>
        </row>
        <row r="1657">
          <cell r="I1657">
            <v>27696.67</v>
          </cell>
        </row>
        <row r="1658">
          <cell r="I1658">
            <v>8950</v>
          </cell>
        </row>
        <row r="1659">
          <cell r="I1659">
            <v>89500</v>
          </cell>
        </row>
        <row r="1660">
          <cell r="I1660">
            <v>80000</v>
          </cell>
        </row>
        <row r="1661">
          <cell r="I1661">
            <v>15000</v>
          </cell>
        </row>
        <row r="1662">
          <cell r="I1662">
            <v>11840</v>
          </cell>
        </row>
        <row r="1663">
          <cell r="I1663">
            <v>30300</v>
          </cell>
        </row>
        <row r="1664">
          <cell r="I1664">
            <v>65475</v>
          </cell>
        </row>
        <row r="1665">
          <cell r="I1665">
            <v>32544</v>
          </cell>
        </row>
        <row r="1666">
          <cell r="I1666">
            <v>82825.119999999995</v>
          </cell>
        </row>
        <row r="1667">
          <cell r="I1667">
            <v>51993</v>
          </cell>
        </row>
        <row r="1668">
          <cell r="I1668">
            <v>12555</v>
          </cell>
        </row>
        <row r="1669">
          <cell r="I1669">
            <v>5889.1</v>
          </cell>
        </row>
        <row r="1670">
          <cell r="I1670">
            <v>29928.799999999999</v>
          </cell>
        </row>
        <row r="1671">
          <cell r="I1671">
            <v>80177.679999999993</v>
          </cell>
        </row>
        <row r="1672">
          <cell r="I1672">
            <v>18741.3</v>
          </cell>
        </row>
        <row r="1673">
          <cell r="I1673">
            <v>13810.66</v>
          </cell>
        </row>
        <row r="1674">
          <cell r="I1674">
            <v>10230.75</v>
          </cell>
        </row>
        <row r="1675">
          <cell r="I1675">
            <v>35800</v>
          </cell>
        </row>
        <row r="1676">
          <cell r="I1676">
            <v>3326</v>
          </cell>
        </row>
        <row r="1677">
          <cell r="I1677">
            <v>39439</v>
          </cell>
        </row>
        <row r="1678">
          <cell r="I1678">
            <v>448</v>
          </cell>
        </row>
        <row r="1679">
          <cell r="I1679">
            <v>1056</v>
          </cell>
        </row>
        <row r="1680">
          <cell r="I1680">
            <v>6600</v>
          </cell>
        </row>
        <row r="1681">
          <cell r="I1681">
            <v>672</v>
          </cell>
        </row>
        <row r="1682">
          <cell r="I1682">
            <v>1056</v>
          </cell>
        </row>
        <row r="1683">
          <cell r="I1683">
            <v>3000</v>
          </cell>
        </row>
        <row r="1684">
          <cell r="I1684">
            <v>5772</v>
          </cell>
        </row>
        <row r="1685">
          <cell r="I1685">
            <v>260</v>
          </cell>
        </row>
        <row r="1686">
          <cell r="I1686">
            <v>147916.66</v>
          </cell>
        </row>
        <row r="1687">
          <cell r="I1687">
            <v>9228.34</v>
          </cell>
        </row>
        <row r="1688">
          <cell r="I1688">
            <v>42041.73</v>
          </cell>
        </row>
        <row r="1689">
          <cell r="I1689">
            <v>66453.75</v>
          </cell>
        </row>
        <row r="1690">
          <cell r="I1690">
            <v>9988.2000000000007</v>
          </cell>
        </row>
        <row r="1691">
          <cell r="I1691">
            <v>54580.68</v>
          </cell>
        </row>
        <row r="1692">
          <cell r="I1692">
            <v>248400</v>
          </cell>
        </row>
        <row r="1693">
          <cell r="I1693">
            <v>1920</v>
          </cell>
        </row>
        <row r="1694">
          <cell r="I1694">
            <v>100598</v>
          </cell>
        </row>
        <row r="1695">
          <cell r="I1695">
            <v>33290.879999999997</v>
          </cell>
        </row>
        <row r="1696">
          <cell r="I1696">
            <v>309600</v>
          </cell>
        </row>
        <row r="1697">
          <cell r="I1697">
            <v>9666</v>
          </cell>
        </row>
        <row r="1698">
          <cell r="I1698">
            <v>12785.08</v>
          </cell>
        </row>
        <row r="1699">
          <cell r="I1699">
            <v>17840</v>
          </cell>
        </row>
        <row r="1700">
          <cell r="I1700">
            <v>5200</v>
          </cell>
        </row>
        <row r="1701">
          <cell r="I1701">
            <v>28168.400000000001</v>
          </cell>
        </row>
        <row r="1702">
          <cell r="I1702">
            <v>9666</v>
          </cell>
        </row>
        <row r="1703">
          <cell r="I1703">
            <v>30896</v>
          </cell>
        </row>
        <row r="1704">
          <cell r="I1704">
            <v>4954.3999999999996</v>
          </cell>
        </row>
        <row r="1705">
          <cell r="I1705">
            <v>388396.79999999999</v>
          </cell>
        </row>
        <row r="1706">
          <cell r="I1706">
            <v>65335</v>
          </cell>
        </row>
        <row r="1707">
          <cell r="I1707">
            <v>34189</v>
          </cell>
        </row>
        <row r="1708">
          <cell r="I1708">
            <v>28240</v>
          </cell>
        </row>
        <row r="1709">
          <cell r="I1709">
            <v>17900</v>
          </cell>
        </row>
        <row r="1710">
          <cell r="I1710">
            <v>889260.7</v>
          </cell>
        </row>
        <row r="1711">
          <cell r="I1711">
            <v>13284</v>
          </cell>
        </row>
        <row r="1712">
          <cell r="I1712">
            <v>76742</v>
          </cell>
        </row>
        <row r="1713">
          <cell r="I1713">
            <v>9520</v>
          </cell>
        </row>
        <row r="1714">
          <cell r="I1714">
            <v>9666</v>
          </cell>
        </row>
        <row r="1715">
          <cell r="I1715">
            <v>41000</v>
          </cell>
        </row>
        <row r="1716">
          <cell r="I1716">
            <v>79010</v>
          </cell>
        </row>
        <row r="1717">
          <cell r="I1717">
            <v>9020</v>
          </cell>
        </row>
        <row r="1718">
          <cell r="I1718">
            <v>17848.8</v>
          </cell>
        </row>
        <row r="1719">
          <cell r="I1719">
            <v>33800</v>
          </cell>
        </row>
        <row r="1720">
          <cell r="I1720">
            <v>7896</v>
          </cell>
        </row>
        <row r="1721">
          <cell r="I1721">
            <v>116000</v>
          </cell>
        </row>
        <row r="1722">
          <cell r="I1722">
            <v>-2835</v>
          </cell>
        </row>
        <row r="1723">
          <cell r="I1723">
            <v>102388</v>
          </cell>
        </row>
        <row r="1724">
          <cell r="I1724">
            <v>17175.05</v>
          </cell>
        </row>
        <row r="1725">
          <cell r="I1725">
            <v>10501.04</v>
          </cell>
        </row>
        <row r="1726">
          <cell r="I1726">
            <v>10501.04</v>
          </cell>
        </row>
        <row r="1727">
          <cell r="I1727">
            <v>35800</v>
          </cell>
        </row>
        <row r="1728">
          <cell r="I1728">
            <v>122919.3</v>
          </cell>
        </row>
        <row r="1729">
          <cell r="I1729">
            <v>31248</v>
          </cell>
        </row>
        <row r="1730">
          <cell r="I1730">
            <v>6930</v>
          </cell>
        </row>
        <row r="1731">
          <cell r="I1731">
            <v>6000</v>
          </cell>
        </row>
        <row r="1732">
          <cell r="I1732">
            <v>19960</v>
          </cell>
        </row>
        <row r="1733">
          <cell r="I1733">
            <v>23400</v>
          </cell>
        </row>
        <row r="1734">
          <cell r="I1734">
            <v>16000</v>
          </cell>
        </row>
        <row r="1735">
          <cell r="I1735">
            <v>61960</v>
          </cell>
        </row>
        <row r="1736">
          <cell r="I1736">
            <v>286848</v>
          </cell>
        </row>
        <row r="1737">
          <cell r="I1737">
            <v>116350</v>
          </cell>
        </row>
        <row r="1738">
          <cell r="I1738">
            <v>13600</v>
          </cell>
        </row>
        <row r="1739">
          <cell r="I1739">
            <v>7160</v>
          </cell>
        </row>
        <row r="1740">
          <cell r="I1740">
            <v>39000</v>
          </cell>
        </row>
        <row r="1741">
          <cell r="I1741">
            <v>5640</v>
          </cell>
        </row>
        <row r="1742">
          <cell r="I1742">
            <v>53700</v>
          </cell>
        </row>
        <row r="1743">
          <cell r="I1743">
            <v>13425</v>
          </cell>
        </row>
        <row r="1744">
          <cell r="I1744">
            <v>9000</v>
          </cell>
        </row>
        <row r="1745">
          <cell r="I1745">
            <v>1319313.8999999999</v>
          </cell>
        </row>
        <row r="1746">
          <cell r="I1746">
            <v>10000</v>
          </cell>
        </row>
        <row r="1747">
          <cell r="I1747">
            <v>32285</v>
          </cell>
        </row>
        <row r="1748">
          <cell r="I1748">
            <v>27745</v>
          </cell>
        </row>
        <row r="1749">
          <cell r="I1749">
            <v>1969</v>
          </cell>
        </row>
        <row r="1750">
          <cell r="I1750">
            <v>7553.8</v>
          </cell>
        </row>
        <row r="1751">
          <cell r="I1751">
            <v>17100</v>
          </cell>
        </row>
        <row r="1752">
          <cell r="I1752">
            <v>8464.32</v>
          </cell>
        </row>
        <row r="1753">
          <cell r="I1753">
            <v>4200</v>
          </cell>
        </row>
        <row r="1754">
          <cell r="I1754">
            <v>13377</v>
          </cell>
        </row>
        <row r="1755">
          <cell r="I1755">
            <v>4594</v>
          </cell>
        </row>
        <row r="1756">
          <cell r="I1756">
            <v>31325</v>
          </cell>
        </row>
        <row r="1757">
          <cell r="I1757">
            <v>29250</v>
          </cell>
        </row>
        <row r="1758">
          <cell r="I1758">
            <v>16993.96</v>
          </cell>
        </row>
        <row r="1759">
          <cell r="I1759">
            <v>17005</v>
          </cell>
        </row>
        <row r="1760">
          <cell r="I1760">
            <v>10740</v>
          </cell>
        </row>
        <row r="1761">
          <cell r="I1761">
            <v>31500</v>
          </cell>
        </row>
        <row r="1762">
          <cell r="I1762">
            <v>95215</v>
          </cell>
        </row>
        <row r="1763">
          <cell r="I1763">
            <v>12900</v>
          </cell>
        </row>
        <row r="1764">
          <cell r="I1764">
            <v>89500</v>
          </cell>
        </row>
        <row r="1765">
          <cell r="I1765">
            <v>50840</v>
          </cell>
        </row>
        <row r="1766">
          <cell r="I1766">
            <v>40000</v>
          </cell>
        </row>
        <row r="1767">
          <cell r="I1767">
            <v>28667</v>
          </cell>
        </row>
        <row r="1768">
          <cell r="I1768">
            <v>8950</v>
          </cell>
        </row>
        <row r="1769">
          <cell r="I1769">
            <v>230.26</v>
          </cell>
        </row>
        <row r="1770">
          <cell r="I1770">
            <v>6988.68</v>
          </cell>
        </row>
        <row r="1771">
          <cell r="I1771">
            <v>3223.67</v>
          </cell>
        </row>
        <row r="1772">
          <cell r="I1772">
            <v>740.13</v>
          </cell>
        </row>
        <row r="1773">
          <cell r="I1773">
            <v>1486.25</v>
          </cell>
        </row>
        <row r="1774">
          <cell r="I1774">
            <v>6108</v>
          </cell>
        </row>
        <row r="1775">
          <cell r="I1775">
            <v>179000</v>
          </cell>
        </row>
        <row r="1776">
          <cell r="I1776">
            <v>11360</v>
          </cell>
        </row>
        <row r="1777">
          <cell r="I1777">
            <v>6136.12</v>
          </cell>
        </row>
        <row r="1778">
          <cell r="I1778">
            <v>6136.12</v>
          </cell>
        </row>
        <row r="1779">
          <cell r="I1779">
            <v>3307.92</v>
          </cell>
        </row>
        <row r="1780">
          <cell r="I1780">
            <v>16754.400000000001</v>
          </cell>
        </row>
        <row r="1781">
          <cell r="I1781">
            <v>15080</v>
          </cell>
        </row>
        <row r="1782">
          <cell r="I1782">
            <v>17420</v>
          </cell>
        </row>
        <row r="1783">
          <cell r="I1783">
            <v>5980</v>
          </cell>
        </row>
        <row r="1784">
          <cell r="I1784">
            <v>29000</v>
          </cell>
        </row>
        <row r="1785">
          <cell r="I1785">
            <v>7833.49</v>
          </cell>
        </row>
        <row r="1786">
          <cell r="I1786">
            <v>2568.65</v>
          </cell>
        </row>
        <row r="1787">
          <cell r="I1787">
            <v>65895</v>
          </cell>
        </row>
        <row r="1788">
          <cell r="I1788">
            <v>11940</v>
          </cell>
        </row>
        <row r="1789">
          <cell r="I1789">
            <v>23881</v>
          </cell>
        </row>
        <row r="1790">
          <cell r="I1790">
            <v>11940</v>
          </cell>
        </row>
        <row r="1791">
          <cell r="I1791">
            <v>11940</v>
          </cell>
        </row>
        <row r="1792">
          <cell r="I1792">
            <v>748681</v>
          </cell>
        </row>
        <row r="1793">
          <cell r="I1793">
            <v>3330</v>
          </cell>
        </row>
        <row r="1794">
          <cell r="I1794">
            <v>8325</v>
          </cell>
        </row>
        <row r="1795">
          <cell r="I1795">
            <v>15394</v>
          </cell>
        </row>
        <row r="1796">
          <cell r="I1796">
            <v>8800</v>
          </cell>
        </row>
        <row r="1797">
          <cell r="I1797">
            <v>6075.26</v>
          </cell>
        </row>
        <row r="1798">
          <cell r="I1798">
            <v>10000</v>
          </cell>
        </row>
        <row r="1799">
          <cell r="I1799">
            <v>10455.39</v>
          </cell>
        </row>
        <row r="1800">
          <cell r="I1800">
            <v>24395.91</v>
          </cell>
        </row>
        <row r="1801">
          <cell r="I1801">
            <v>7790</v>
          </cell>
        </row>
        <row r="1802">
          <cell r="I1802">
            <v>114540</v>
          </cell>
        </row>
        <row r="1803">
          <cell r="I1803">
            <v>66565.63</v>
          </cell>
        </row>
        <row r="1804">
          <cell r="I1804">
            <v>2697</v>
          </cell>
        </row>
        <row r="1805">
          <cell r="I1805">
            <v>6125</v>
          </cell>
        </row>
        <row r="1806">
          <cell r="I1806">
            <v>1800000</v>
          </cell>
        </row>
        <row r="1807">
          <cell r="I1807">
            <v>9666</v>
          </cell>
        </row>
        <row r="1808">
          <cell r="I1808">
            <v>32428</v>
          </cell>
        </row>
        <row r="1809">
          <cell r="I1809">
            <v>62510</v>
          </cell>
        </row>
        <row r="1810">
          <cell r="I1810">
            <v>9782.35</v>
          </cell>
        </row>
        <row r="1811">
          <cell r="I1811">
            <v>13800</v>
          </cell>
        </row>
        <row r="1812">
          <cell r="I1812">
            <v>44389.760000000002</v>
          </cell>
        </row>
        <row r="1813">
          <cell r="I1813">
            <v>23198.400000000001</v>
          </cell>
        </row>
        <row r="1814">
          <cell r="I1814">
            <v>19300</v>
          </cell>
        </row>
        <row r="1815">
          <cell r="I1815">
            <v>12500</v>
          </cell>
        </row>
        <row r="1816">
          <cell r="I1816">
            <v>45000</v>
          </cell>
        </row>
        <row r="1817">
          <cell r="I1817">
            <v>16110</v>
          </cell>
        </row>
        <row r="1818">
          <cell r="I1818">
            <v>22824.29</v>
          </cell>
        </row>
        <row r="1819">
          <cell r="I1819">
            <v>66373.2</v>
          </cell>
        </row>
        <row r="1820">
          <cell r="I1820">
            <v>10680</v>
          </cell>
        </row>
        <row r="1821">
          <cell r="I1821">
            <v>16299.74</v>
          </cell>
        </row>
        <row r="1822">
          <cell r="I1822">
            <v>28488.75</v>
          </cell>
        </row>
        <row r="1823">
          <cell r="I1823">
            <v>13353.4</v>
          </cell>
        </row>
        <row r="1824">
          <cell r="I1824">
            <v>44392</v>
          </cell>
        </row>
        <row r="1825">
          <cell r="I1825">
            <v>40275</v>
          </cell>
        </row>
        <row r="1826">
          <cell r="I1826">
            <v>3300</v>
          </cell>
        </row>
        <row r="1827">
          <cell r="I1827">
            <v>31930</v>
          </cell>
        </row>
        <row r="1828">
          <cell r="I1828">
            <v>31930</v>
          </cell>
        </row>
        <row r="1829">
          <cell r="I1829">
            <v>4009.6</v>
          </cell>
        </row>
        <row r="1830">
          <cell r="I1830">
            <v>105610</v>
          </cell>
        </row>
        <row r="1831">
          <cell r="I1831">
            <v>2240000</v>
          </cell>
        </row>
        <row r="1832">
          <cell r="I1832">
            <v>6655</v>
          </cell>
        </row>
        <row r="1833">
          <cell r="I1833">
            <v>-68020</v>
          </cell>
        </row>
        <row r="1834">
          <cell r="I1834">
            <v>-32220</v>
          </cell>
        </row>
        <row r="1835">
          <cell r="I1835">
            <v>7831.25</v>
          </cell>
        </row>
        <row r="1836">
          <cell r="I1836">
            <v>74700</v>
          </cell>
        </row>
        <row r="1837">
          <cell r="I1837">
            <v>7650</v>
          </cell>
        </row>
        <row r="1838">
          <cell r="I1838">
            <v>117384.63</v>
          </cell>
        </row>
        <row r="1839">
          <cell r="I1839">
            <v>75000</v>
          </cell>
        </row>
        <row r="1840">
          <cell r="I1840">
            <v>10000</v>
          </cell>
        </row>
        <row r="1841">
          <cell r="I1841">
            <v>17363</v>
          </cell>
        </row>
        <row r="1842">
          <cell r="I1842">
            <v>58114.63</v>
          </cell>
        </row>
        <row r="1843">
          <cell r="I1843">
            <v>6701.76</v>
          </cell>
        </row>
        <row r="1844">
          <cell r="I1844">
            <v>84888.960000000006</v>
          </cell>
        </row>
        <row r="1845">
          <cell r="I1845">
            <v>9360</v>
          </cell>
        </row>
        <row r="1846">
          <cell r="I1846">
            <v>9600</v>
          </cell>
        </row>
        <row r="1847">
          <cell r="I1847">
            <v>36789.15</v>
          </cell>
        </row>
        <row r="1848">
          <cell r="I1848">
            <v>15939.2</v>
          </cell>
        </row>
        <row r="1849">
          <cell r="I1849">
            <v>37053</v>
          </cell>
        </row>
        <row r="1850">
          <cell r="I1850">
            <v>63290.879999999997</v>
          </cell>
        </row>
        <row r="1851">
          <cell r="I1851">
            <v>29821.4</v>
          </cell>
        </row>
        <row r="1852">
          <cell r="I1852">
            <v>63000</v>
          </cell>
        </row>
        <row r="1853">
          <cell r="I1853">
            <v>1156026.75</v>
          </cell>
        </row>
        <row r="1854">
          <cell r="I1854">
            <v>41076.480000000003</v>
          </cell>
        </row>
        <row r="1855">
          <cell r="I1855">
            <v>8100</v>
          </cell>
        </row>
        <row r="1856">
          <cell r="I1856">
            <v>33115</v>
          </cell>
        </row>
        <row r="1857">
          <cell r="I1857">
            <v>58622.5</v>
          </cell>
        </row>
        <row r="1858">
          <cell r="I1858">
            <v>49434</v>
          </cell>
        </row>
        <row r="1859">
          <cell r="I1859">
            <v>145200</v>
          </cell>
        </row>
        <row r="1860">
          <cell r="I1860">
            <v>19546.8</v>
          </cell>
        </row>
        <row r="1861">
          <cell r="I1861">
            <v>178207</v>
          </cell>
        </row>
        <row r="1862">
          <cell r="I1862">
            <v>136793</v>
          </cell>
        </row>
        <row r="1863">
          <cell r="I1863">
            <v>12998.12</v>
          </cell>
        </row>
        <row r="1864">
          <cell r="I1864">
            <v>50343.75</v>
          </cell>
        </row>
        <row r="1865">
          <cell r="I1865">
            <v>32112.6</v>
          </cell>
        </row>
        <row r="1866">
          <cell r="I1866">
            <v>23198.400000000001</v>
          </cell>
        </row>
        <row r="1867">
          <cell r="I1867">
            <v>40105</v>
          </cell>
        </row>
        <row r="1868">
          <cell r="I1868">
            <v>30736.09</v>
          </cell>
        </row>
        <row r="1869">
          <cell r="I1869">
            <v>14320</v>
          </cell>
        </row>
        <row r="1870">
          <cell r="I1870">
            <v>8950</v>
          </cell>
        </row>
        <row r="1871">
          <cell r="I1871">
            <v>11623.37</v>
          </cell>
        </row>
        <row r="1872">
          <cell r="I1872">
            <v>7700</v>
          </cell>
        </row>
        <row r="1873">
          <cell r="I1873">
            <v>33640.699999999997</v>
          </cell>
        </row>
        <row r="1874">
          <cell r="I1874">
            <v>-67281.399999999994</v>
          </cell>
        </row>
        <row r="1875">
          <cell r="I1875">
            <v>81001.08</v>
          </cell>
        </row>
        <row r="1876">
          <cell r="I1876">
            <v>114000</v>
          </cell>
        </row>
        <row r="1877">
          <cell r="I1877">
            <v>32100</v>
          </cell>
        </row>
        <row r="1878">
          <cell r="I1878">
            <v>114000</v>
          </cell>
        </row>
        <row r="1879">
          <cell r="I1879">
            <v>-61580</v>
          </cell>
        </row>
        <row r="1880">
          <cell r="I1880">
            <v>18902.400000000001</v>
          </cell>
        </row>
        <row r="1881">
          <cell r="I1881">
            <v>57280</v>
          </cell>
        </row>
        <row r="1882">
          <cell r="I1882">
            <v>20849.919999999998</v>
          </cell>
        </row>
        <row r="1883">
          <cell r="I1883">
            <v>873072.5</v>
          </cell>
        </row>
        <row r="1884">
          <cell r="I1884">
            <v>4350</v>
          </cell>
        </row>
        <row r="1885">
          <cell r="I1885">
            <v>78880</v>
          </cell>
        </row>
        <row r="1886">
          <cell r="I1886">
            <v>188438.39999999999</v>
          </cell>
        </row>
        <row r="1887">
          <cell r="I1887">
            <v>209376</v>
          </cell>
        </row>
        <row r="1888">
          <cell r="I1888">
            <v>-209376</v>
          </cell>
        </row>
        <row r="1889">
          <cell r="I1889">
            <v>28012</v>
          </cell>
        </row>
        <row r="1890">
          <cell r="I1890">
            <v>16588</v>
          </cell>
        </row>
        <row r="1891">
          <cell r="I1891">
            <v>25000</v>
          </cell>
        </row>
        <row r="1892">
          <cell r="I1892">
            <v>9500</v>
          </cell>
        </row>
        <row r="1893">
          <cell r="I1893">
            <v>117000</v>
          </cell>
        </row>
        <row r="1894">
          <cell r="I1894">
            <v>15518.41</v>
          </cell>
        </row>
        <row r="1895">
          <cell r="I1895">
            <v>17500</v>
          </cell>
        </row>
        <row r="1896">
          <cell r="I1896">
            <v>297000</v>
          </cell>
        </row>
        <row r="1897">
          <cell r="I1897">
            <v>11560</v>
          </cell>
        </row>
        <row r="1898">
          <cell r="I1898">
            <v>11560</v>
          </cell>
        </row>
        <row r="1899">
          <cell r="I1899">
            <v>11560</v>
          </cell>
        </row>
        <row r="1900">
          <cell r="I1900">
            <v>23119</v>
          </cell>
        </row>
        <row r="1901">
          <cell r="I1901">
            <v>6265</v>
          </cell>
        </row>
        <row r="1902">
          <cell r="I1902">
            <v>7200</v>
          </cell>
        </row>
        <row r="1903">
          <cell r="I1903">
            <v>10000</v>
          </cell>
        </row>
        <row r="1904">
          <cell r="I1904">
            <v>20466.669999999998</v>
          </cell>
        </row>
        <row r="1905">
          <cell r="I1905">
            <v>54000</v>
          </cell>
        </row>
        <row r="1906">
          <cell r="I1906">
            <v>4000</v>
          </cell>
        </row>
        <row r="1907">
          <cell r="I1907">
            <v>42240</v>
          </cell>
        </row>
        <row r="1908">
          <cell r="I1908">
            <v>114918</v>
          </cell>
        </row>
        <row r="1909">
          <cell r="I1909">
            <v>2237.5</v>
          </cell>
        </row>
        <row r="1910">
          <cell r="I1910">
            <v>1342.5</v>
          </cell>
        </row>
        <row r="1911">
          <cell r="I1911">
            <v>2237.5</v>
          </cell>
        </row>
        <row r="1912">
          <cell r="I1912">
            <v>716</v>
          </cell>
        </row>
        <row r="1913">
          <cell r="I1913">
            <v>805.5</v>
          </cell>
        </row>
        <row r="1914">
          <cell r="I1914">
            <v>57653</v>
          </cell>
        </row>
        <row r="1915">
          <cell r="I1915">
            <v>42347</v>
          </cell>
        </row>
        <row r="1916">
          <cell r="I1916">
            <v>98501</v>
          </cell>
        </row>
        <row r="1917">
          <cell r="I1917">
            <v>54516</v>
          </cell>
        </row>
        <row r="1918">
          <cell r="I1918">
            <v>2416.5</v>
          </cell>
        </row>
        <row r="1919">
          <cell r="I1919">
            <v>12845</v>
          </cell>
        </row>
        <row r="1920">
          <cell r="I1920">
            <v>4475</v>
          </cell>
        </row>
        <row r="1921">
          <cell r="I1921">
            <v>43831</v>
          </cell>
        </row>
        <row r="1922">
          <cell r="I1922">
            <v>36562</v>
          </cell>
        </row>
        <row r="1923">
          <cell r="I1923">
            <v>31146</v>
          </cell>
        </row>
        <row r="1924">
          <cell r="I1924">
            <v>3691.88</v>
          </cell>
        </row>
        <row r="1925">
          <cell r="I1925">
            <v>37492</v>
          </cell>
        </row>
        <row r="1926">
          <cell r="I1926">
            <v>10498</v>
          </cell>
        </row>
        <row r="1927">
          <cell r="I1927">
            <v>86924</v>
          </cell>
        </row>
        <row r="1928">
          <cell r="I1928">
            <v>23367</v>
          </cell>
        </row>
        <row r="1929">
          <cell r="I1929">
            <v>14210</v>
          </cell>
        </row>
        <row r="1930">
          <cell r="I1930">
            <v>20160</v>
          </cell>
        </row>
        <row r="1931">
          <cell r="I1931">
            <v>6000</v>
          </cell>
        </row>
        <row r="1932">
          <cell r="I1932">
            <v>30646.01</v>
          </cell>
        </row>
        <row r="1933">
          <cell r="I1933">
            <v>64257.78</v>
          </cell>
        </row>
        <row r="1934">
          <cell r="I1934">
            <v>10811.6</v>
          </cell>
        </row>
        <row r="1935">
          <cell r="I1935">
            <v>10000000</v>
          </cell>
        </row>
        <row r="1936">
          <cell r="I1936">
            <v>26850</v>
          </cell>
        </row>
        <row r="1937">
          <cell r="I1937">
            <v>7228.74</v>
          </cell>
        </row>
        <row r="1938">
          <cell r="I1938">
            <v>9733.1299999999992</v>
          </cell>
        </row>
        <row r="1939">
          <cell r="I1939">
            <v>6750</v>
          </cell>
        </row>
        <row r="1940">
          <cell r="I1940">
            <v>1342.5</v>
          </cell>
        </row>
        <row r="1941">
          <cell r="I1941">
            <v>83387</v>
          </cell>
        </row>
        <row r="1942">
          <cell r="I1942">
            <v>152000</v>
          </cell>
        </row>
        <row r="1943">
          <cell r="I1943">
            <v>2600</v>
          </cell>
        </row>
        <row r="1944">
          <cell r="I1944">
            <v>52567</v>
          </cell>
        </row>
        <row r="1945">
          <cell r="I1945">
            <v>28455</v>
          </cell>
        </row>
        <row r="1946">
          <cell r="I1946">
            <v>38850</v>
          </cell>
        </row>
        <row r="1947">
          <cell r="I1947">
            <v>24625</v>
          </cell>
        </row>
        <row r="1948">
          <cell r="I1948">
            <v>24158</v>
          </cell>
        </row>
        <row r="1949">
          <cell r="I1949">
            <v>33400</v>
          </cell>
        </row>
        <row r="1950">
          <cell r="I1950">
            <v>89500</v>
          </cell>
        </row>
        <row r="1951">
          <cell r="I1951">
            <v>32667.5</v>
          </cell>
        </row>
        <row r="1952">
          <cell r="I1952">
            <v>16613</v>
          </cell>
        </row>
        <row r="1953">
          <cell r="I1953">
            <v>7850</v>
          </cell>
        </row>
        <row r="1954">
          <cell r="I1954">
            <v>35045</v>
          </cell>
        </row>
        <row r="1955">
          <cell r="I1955">
            <v>6245</v>
          </cell>
        </row>
        <row r="1956">
          <cell r="I1956">
            <v>21893</v>
          </cell>
        </row>
        <row r="1957">
          <cell r="I1957">
            <v>38699.800000000003</v>
          </cell>
        </row>
        <row r="1958">
          <cell r="I1958">
            <v>35800</v>
          </cell>
        </row>
        <row r="1959">
          <cell r="I1959">
            <v>30000</v>
          </cell>
        </row>
        <row r="1960">
          <cell r="I1960">
            <v>81775</v>
          </cell>
        </row>
        <row r="1961">
          <cell r="I1961">
            <v>66629</v>
          </cell>
        </row>
        <row r="1962">
          <cell r="I1962">
            <v>101483</v>
          </cell>
        </row>
        <row r="1963">
          <cell r="I1963">
            <v>15042</v>
          </cell>
        </row>
        <row r="1964">
          <cell r="I1964">
            <v>12530</v>
          </cell>
        </row>
        <row r="1965">
          <cell r="I1965">
            <v>7893.9</v>
          </cell>
        </row>
        <row r="1966">
          <cell r="I1966">
            <v>7893.9</v>
          </cell>
        </row>
        <row r="1967">
          <cell r="I1967">
            <v>15787.8</v>
          </cell>
        </row>
        <row r="1968">
          <cell r="I1968">
            <v>51173.42</v>
          </cell>
        </row>
        <row r="1969">
          <cell r="I1969">
            <v>6401.94</v>
          </cell>
        </row>
        <row r="1970">
          <cell r="I1970">
            <v>80000</v>
          </cell>
        </row>
        <row r="1971">
          <cell r="I1971">
            <v>43461.2</v>
          </cell>
        </row>
        <row r="1972">
          <cell r="I1972">
            <v>54390</v>
          </cell>
        </row>
        <row r="1973">
          <cell r="I1973">
            <v>2500000</v>
          </cell>
        </row>
        <row r="1974">
          <cell r="I1974">
            <v>44168.25</v>
          </cell>
        </row>
        <row r="1975">
          <cell r="I1975">
            <v>234645.6</v>
          </cell>
        </row>
        <row r="1976">
          <cell r="I1976">
            <v>15215</v>
          </cell>
        </row>
        <row r="1977">
          <cell r="I1977">
            <v>8000</v>
          </cell>
        </row>
        <row r="1978">
          <cell r="I1978">
            <v>46898</v>
          </cell>
        </row>
        <row r="1979">
          <cell r="I1979">
            <v>330781.25</v>
          </cell>
        </row>
        <row r="1980">
          <cell r="I1980">
            <v>330781.25</v>
          </cell>
        </row>
        <row r="1981">
          <cell r="I1981">
            <v>240000</v>
          </cell>
        </row>
        <row r="1982">
          <cell r="I1982">
            <v>7969.08</v>
          </cell>
        </row>
        <row r="1983">
          <cell r="I1983">
            <v>10500</v>
          </cell>
        </row>
        <row r="1984">
          <cell r="I1984">
            <v>47446.64</v>
          </cell>
        </row>
        <row r="1985">
          <cell r="I1985">
            <v>33464.050000000003</v>
          </cell>
        </row>
        <row r="1986">
          <cell r="I1986">
            <v>6265</v>
          </cell>
        </row>
        <row r="1987">
          <cell r="I1987">
            <v>140000</v>
          </cell>
        </row>
        <row r="1988">
          <cell r="I1988">
            <v>900000</v>
          </cell>
        </row>
        <row r="1989">
          <cell r="I1989">
            <v>900000</v>
          </cell>
        </row>
        <row r="1990">
          <cell r="I1990">
            <v>1100000</v>
          </cell>
        </row>
        <row r="1991">
          <cell r="I1991">
            <v>2160000</v>
          </cell>
        </row>
        <row r="1992">
          <cell r="I1992">
            <v>750000</v>
          </cell>
        </row>
        <row r="1993">
          <cell r="I1993">
            <v>150000</v>
          </cell>
        </row>
        <row r="1994">
          <cell r="I1994">
            <v>740000</v>
          </cell>
        </row>
        <row r="1995">
          <cell r="I1995">
            <v>400000</v>
          </cell>
        </row>
        <row r="1996">
          <cell r="I1996">
            <v>9534500</v>
          </cell>
        </row>
        <row r="1997">
          <cell r="I1997">
            <v>66700</v>
          </cell>
        </row>
        <row r="1998">
          <cell r="I1998">
            <v>50000</v>
          </cell>
        </row>
        <row r="1999">
          <cell r="I1999">
            <v>66700</v>
          </cell>
        </row>
        <row r="2000">
          <cell r="I2000">
            <v>360000</v>
          </cell>
        </row>
        <row r="2001">
          <cell r="I2001">
            <v>3000</v>
          </cell>
        </row>
        <row r="2002">
          <cell r="I2002">
            <v>25000</v>
          </cell>
        </row>
        <row r="2003">
          <cell r="I2003">
            <v>700000</v>
          </cell>
        </row>
        <row r="2004">
          <cell r="I2004">
            <v>1000000</v>
          </cell>
        </row>
        <row r="2005">
          <cell r="I2005">
            <v>500000</v>
          </cell>
        </row>
        <row r="2006">
          <cell r="I2006">
            <v>1200</v>
          </cell>
        </row>
        <row r="2007">
          <cell r="I2007">
            <v>34000</v>
          </cell>
        </row>
        <row r="2008">
          <cell r="I2008">
            <v>1906900</v>
          </cell>
        </row>
        <row r="2009">
          <cell r="I2009">
            <v>20000</v>
          </cell>
        </row>
        <row r="2010">
          <cell r="I2010">
            <v>600000</v>
          </cell>
        </row>
        <row r="2011">
          <cell r="I2011">
            <v>1015452</v>
          </cell>
        </row>
        <row r="2012">
          <cell r="I2012">
            <v>90000</v>
          </cell>
        </row>
        <row r="2013">
          <cell r="I2013">
            <v>440000</v>
          </cell>
        </row>
        <row r="2014">
          <cell r="I2014">
            <v>1200</v>
          </cell>
        </row>
        <row r="2015">
          <cell r="I2015">
            <v>150000</v>
          </cell>
        </row>
        <row r="2016">
          <cell r="I2016">
            <v>35000</v>
          </cell>
        </row>
        <row r="2017">
          <cell r="I2017">
            <v>125000</v>
          </cell>
        </row>
        <row r="2018">
          <cell r="I2018">
            <v>125000</v>
          </cell>
        </row>
        <row r="2019">
          <cell r="I2019">
            <v>125000</v>
          </cell>
        </row>
        <row r="2020">
          <cell r="I2020">
            <v>125000</v>
          </cell>
        </row>
        <row r="2021">
          <cell r="I2021">
            <v>100000</v>
          </cell>
        </row>
        <row r="2022">
          <cell r="I2022">
            <v>38000</v>
          </cell>
        </row>
        <row r="2023">
          <cell r="I2023">
            <v>225000</v>
          </cell>
        </row>
        <row r="2024">
          <cell r="I2024">
            <v>50000</v>
          </cell>
        </row>
        <row r="2025">
          <cell r="I2025">
            <v>12500</v>
          </cell>
        </row>
        <row r="2026">
          <cell r="I2026">
            <v>25000</v>
          </cell>
        </row>
        <row r="2027">
          <cell r="I2027">
            <v>180000</v>
          </cell>
        </row>
        <row r="2028">
          <cell r="I2028">
            <v>12000</v>
          </cell>
        </row>
        <row r="2029">
          <cell r="I2029">
            <v>12500</v>
          </cell>
        </row>
        <row r="2030">
          <cell r="I2030">
            <v>135000</v>
          </cell>
        </row>
        <row r="2031">
          <cell r="I2031">
            <v>300000</v>
          </cell>
        </row>
        <row r="2032">
          <cell r="I2032">
            <v>1650000</v>
          </cell>
        </row>
        <row r="2033">
          <cell r="I2033">
            <v>75000</v>
          </cell>
        </row>
        <row r="2034">
          <cell r="I2034">
            <v>87500</v>
          </cell>
        </row>
        <row r="2035">
          <cell r="I2035">
            <v>75000</v>
          </cell>
        </row>
        <row r="2036">
          <cell r="I2036">
            <v>51000</v>
          </cell>
        </row>
        <row r="2037">
          <cell r="I2037">
            <v>200000</v>
          </cell>
        </row>
        <row r="2038">
          <cell r="I2038">
            <v>400000</v>
          </cell>
        </row>
        <row r="2039">
          <cell r="I2039">
            <v>250000</v>
          </cell>
        </row>
        <row r="2040">
          <cell r="I2040">
            <v>100000</v>
          </cell>
        </row>
        <row r="2041">
          <cell r="I2041">
            <v>250000</v>
          </cell>
        </row>
        <row r="2042">
          <cell r="I2042">
            <v>75000</v>
          </cell>
        </row>
        <row r="2043">
          <cell r="I2043">
            <v>75000</v>
          </cell>
        </row>
        <row r="2044">
          <cell r="I2044">
            <v>900000</v>
          </cell>
        </row>
        <row r="2045">
          <cell r="I2045">
            <v>374000</v>
          </cell>
        </row>
        <row r="2046">
          <cell r="I2046">
            <v>880000</v>
          </cell>
        </row>
        <row r="2047">
          <cell r="I2047">
            <v>153955</v>
          </cell>
        </row>
        <row r="2048">
          <cell r="I2048">
            <v>-625000</v>
          </cell>
        </row>
        <row r="2049">
          <cell r="I2049">
            <v>153955</v>
          </cell>
        </row>
        <row r="2050">
          <cell r="I2050">
            <v>2534400</v>
          </cell>
        </row>
        <row r="2051">
          <cell r="I2051">
            <v>30665</v>
          </cell>
        </row>
        <row r="2052">
          <cell r="I2052">
            <v>4296</v>
          </cell>
        </row>
        <row r="2053">
          <cell r="I2053">
            <v>14321.79</v>
          </cell>
        </row>
        <row r="2054">
          <cell r="I2054">
            <v>45336.23</v>
          </cell>
        </row>
        <row r="2055">
          <cell r="I2055">
            <v>18388.490000000002</v>
          </cell>
        </row>
        <row r="2056">
          <cell r="I2056">
            <v>10380</v>
          </cell>
        </row>
        <row r="2057">
          <cell r="I2057">
            <v>3938</v>
          </cell>
        </row>
        <row r="2058">
          <cell r="I2058">
            <v>19690</v>
          </cell>
        </row>
        <row r="2059">
          <cell r="I2059">
            <v>9451.2000000000007</v>
          </cell>
        </row>
        <row r="2060">
          <cell r="I2060">
            <v>8055</v>
          </cell>
        </row>
        <row r="2061">
          <cell r="I2061">
            <v>2835</v>
          </cell>
        </row>
        <row r="2062">
          <cell r="I2062">
            <v>3651.6</v>
          </cell>
        </row>
        <row r="2063">
          <cell r="I2063">
            <v>5451.25</v>
          </cell>
        </row>
        <row r="2064">
          <cell r="I2064">
            <v>45080</v>
          </cell>
        </row>
        <row r="2065">
          <cell r="I2065">
            <v>34768.959999999999</v>
          </cell>
        </row>
        <row r="2066">
          <cell r="I2066">
            <v>30079.16</v>
          </cell>
        </row>
        <row r="2067">
          <cell r="I2067">
            <v>40351.97</v>
          </cell>
        </row>
        <row r="2068">
          <cell r="I2068">
            <v>17175.05</v>
          </cell>
        </row>
        <row r="2069">
          <cell r="I2069">
            <v>50000</v>
          </cell>
        </row>
        <row r="2070">
          <cell r="I2070">
            <v>60363.28</v>
          </cell>
        </row>
        <row r="2071">
          <cell r="I2071">
            <v>45900</v>
          </cell>
        </row>
        <row r="2072">
          <cell r="I2072">
            <v>10000</v>
          </cell>
        </row>
        <row r="2073">
          <cell r="I2073">
            <v>4475</v>
          </cell>
        </row>
        <row r="2074">
          <cell r="I2074">
            <v>11000</v>
          </cell>
        </row>
        <row r="2075">
          <cell r="I2075">
            <v>15845</v>
          </cell>
        </row>
        <row r="2076">
          <cell r="I2076">
            <v>92885</v>
          </cell>
        </row>
        <row r="2077">
          <cell r="I2077">
            <v>16110</v>
          </cell>
        </row>
        <row r="2078">
          <cell r="I2078">
            <v>7825.88</v>
          </cell>
        </row>
        <row r="2079">
          <cell r="I2079">
            <v>2040</v>
          </cell>
        </row>
        <row r="2080">
          <cell r="I2080">
            <v>4475</v>
          </cell>
        </row>
        <row r="2081">
          <cell r="I2081">
            <v>30000</v>
          </cell>
        </row>
        <row r="2082">
          <cell r="I2082">
            <v>46442</v>
          </cell>
        </row>
        <row r="2083">
          <cell r="I2083">
            <v>9930</v>
          </cell>
        </row>
        <row r="2084">
          <cell r="I2084">
            <v>255768</v>
          </cell>
        </row>
        <row r="2085">
          <cell r="I2085">
            <v>6535.29</v>
          </cell>
        </row>
        <row r="2086">
          <cell r="I2086">
            <v>6500</v>
          </cell>
        </row>
        <row r="2087">
          <cell r="I2087">
            <v>27250</v>
          </cell>
        </row>
        <row r="2088">
          <cell r="I2088">
            <v>23065</v>
          </cell>
        </row>
        <row r="2089">
          <cell r="I2089">
            <v>25003</v>
          </cell>
        </row>
        <row r="2090">
          <cell r="I2090">
            <v>2685</v>
          </cell>
        </row>
        <row r="2091">
          <cell r="I2091">
            <v>6048.41</v>
          </cell>
        </row>
        <row r="2092">
          <cell r="I2092">
            <v>7800</v>
          </cell>
        </row>
        <row r="2093">
          <cell r="I2093">
            <v>13000</v>
          </cell>
        </row>
        <row r="2094">
          <cell r="I2094">
            <v>31325</v>
          </cell>
        </row>
        <row r="2095">
          <cell r="I2095">
            <v>150000</v>
          </cell>
        </row>
        <row r="2096">
          <cell r="I2096">
            <v>1031.04</v>
          </cell>
        </row>
        <row r="2097">
          <cell r="I2097">
            <v>1031.04</v>
          </cell>
        </row>
        <row r="2098">
          <cell r="I2098">
            <v>48000</v>
          </cell>
        </row>
        <row r="2099">
          <cell r="I2099">
            <v>157600</v>
          </cell>
        </row>
        <row r="2100">
          <cell r="I2100">
            <v>134562.79999999999</v>
          </cell>
        </row>
        <row r="2101">
          <cell r="I2101">
            <v>44750</v>
          </cell>
        </row>
        <row r="2102">
          <cell r="I2102">
            <v>35000</v>
          </cell>
        </row>
        <row r="2103">
          <cell r="I2103">
            <v>7876</v>
          </cell>
        </row>
        <row r="2104">
          <cell r="I2104">
            <v>35365.839999999997</v>
          </cell>
        </row>
        <row r="2105">
          <cell r="I2105">
            <v>30430</v>
          </cell>
        </row>
        <row r="2106">
          <cell r="I2106">
            <v>12530</v>
          </cell>
        </row>
        <row r="2107">
          <cell r="I2107">
            <v>36196.49</v>
          </cell>
        </row>
        <row r="2108">
          <cell r="I2108">
            <v>36695</v>
          </cell>
        </row>
        <row r="2109">
          <cell r="I2109">
            <v>2640</v>
          </cell>
        </row>
        <row r="2110">
          <cell r="I2110">
            <v>70470.509999999995</v>
          </cell>
        </row>
        <row r="2111">
          <cell r="I2111">
            <v>12294.42</v>
          </cell>
        </row>
        <row r="2112">
          <cell r="I2112">
            <v>13962</v>
          </cell>
        </row>
        <row r="2113">
          <cell r="I2113">
            <v>26134</v>
          </cell>
        </row>
        <row r="2114">
          <cell r="I2114">
            <v>13067</v>
          </cell>
        </row>
        <row r="2115">
          <cell r="I2115">
            <v>26600</v>
          </cell>
        </row>
        <row r="2116">
          <cell r="I2116">
            <v>11695.86</v>
          </cell>
        </row>
        <row r="2117">
          <cell r="I2117">
            <v>2200</v>
          </cell>
        </row>
        <row r="2118">
          <cell r="I2118">
            <v>2640</v>
          </cell>
        </row>
        <row r="2119">
          <cell r="I2119">
            <v>1320</v>
          </cell>
        </row>
        <row r="2120">
          <cell r="I2120">
            <v>1584</v>
          </cell>
        </row>
        <row r="2121">
          <cell r="I2121">
            <v>6042</v>
          </cell>
        </row>
        <row r="2122">
          <cell r="I2122">
            <v>2200</v>
          </cell>
        </row>
        <row r="2123">
          <cell r="I2123">
            <v>6977</v>
          </cell>
        </row>
        <row r="2124">
          <cell r="I2124">
            <v>67159</v>
          </cell>
        </row>
        <row r="2125">
          <cell r="I2125">
            <v>43060</v>
          </cell>
        </row>
        <row r="2126">
          <cell r="I2126">
            <v>31953</v>
          </cell>
        </row>
        <row r="2127">
          <cell r="I2127">
            <v>22458</v>
          </cell>
        </row>
        <row r="2128">
          <cell r="I2128">
            <v>58970</v>
          </cell>
        </row>
        <row r="2129">
          <cell r="I2129">
            <v>86176</v>
          </cell>
        </row>
        <row r="2130">
          <cell r="I2130">
            <v>14210</v>
          </cell>
        </row>
        <row r="2131">
          <cell r="I2131">
            <v>14806</v>
          </cell>
        </row>
        <row r="2132">
          <cell r="I2132">
            <v>15478</v>
          </cell>
        </row>
        <row r="2133">
          <cell r="I2133">
            <v>32960.870000000003</v>
          </cell>
        </row>
        <row r="2134">
          <cell r="I2134">
            <v>6650</v>
          </cell>
        </row>
        <row r="2135">
          <cell r="I2135">
            <v>10127</v>
          </cell>
        </row>
        <row r="2136">
          <cell r="I2136">
            <v>29794</v>
          </cell>
        </row>
        <row r="2137">
          <cell r="I2137">
            <v>19190</v>
          </cell>
        </row>
        <row r="2138">
          <cell r="I2138">
            <v>22375</v>
          </cell>
        </row>
        <row r="2139">
          <cell r="I2139">
            <v>11000</v>
          </cell>
        </row>
        <row r="2140">
          <cell r="I2140">
            <v>82823</v>
          </cell>
        </row>
        <row r="2141">
          <cell r="I2141">
            <v>67536</v>
          </cell>
        </row>
        <row r="2142">
          <cell r="I2142">
            <v>13823</v>
          </cell>
        </row>
        <row r="2143">
          <cell r="I2143">
            <v>9020</v>
          </cell>
        </row>
        <row r="2144">
          <cell r="I2144">
            <v>41764.71</v>
          </cell>
        </row>
        <row r="2145">
          <cell r="I2145">
            <v>32509.98</v>
          </cell>
        </row>
        <row r="2146">
          <cell r="I2146">
            <v>10245.959999999999</v>
          </cell>
        </row>
        <row r="2147">
          <cell r="I2147">
            <v>53680</v>
          </cell>
        </row>
        <row r="2148">
          <cell r="I2148">
            <v>18878</v>
          </cell>
        </row>
        <row r="2149">
          <cell r="I2149">
            <v>25239</v>
          </cell>
        </row>
        <row r="2150">
          <cell r="I2150">
            <v>12112</v>
          </cell>
        </row>
        <row r="2151">
          <cell r="I2151">
            <v>16324.8</v>
          </cell>
        </row>
        <row r="2152">
          <cell r="I2152">
            <v>8570.52</v>
          </cell>
        </row>
        <row r="2153">
          <cell r="I2153">
            <v>15308.98</v>
          </cell>
        </row>
        <row r="2154">
          <cell r="I2154">
            <v>17900</v>
          </cell>
        </row>
        <row r="2155">
          <cell r="I2155">
            <v>9873</v>
          </cell>
        </row>
        <row r="2156">
          <cell r="I2156">
            <v>2845.21</v>
          </cell>
        </row>
        <row r="2157">
          <cell r="I2157">
            <v>25264</v>
          </cell>
        </row>
        <row r="2158">
          <cell r="I2158">
            <v>150000</v>
          </cell>
        </row>
        <row r="2159">
          <cell r="I2159">
            <v>2845.21</v>
          </cell>
        </row>
        <row r="2160">
          <cell r="I2160">
            <v>17750</v>
          </cell>
        </row>
        <row r="2161">
          <cell r="I2161">
            <v>100000</v>
          </cell>
        </row>
        <row r="2162">
          <cell r="I2162">
            <v>33032</v>
          </cell>
        </row>
        <row r="2163">
          <cell r="I2163">
            <v>15581</v>
          </cell>
        </row>
        <row r="2164">
          <cell r="I2164">
            <v>4582.3999999999996</v>
          </cell>
        </row>
        <row r="2165">
          <cell r="I2165">
            <v>647.09</v>
          </cell>
        </row>
        <row r="2166">
          <cell r="I2166">
            <v>8699.4</v>
          </cell>
        </row>
        <row r="2167">
          <cell r="I2167">
            <v>79177</v>
          </cell>
        </row>
        <row r="2168">
          <cell r="I2168">
            <v>38400</v>
          </cell>
        </row>
        <row r="2169">
          <cell r="I2169">
            <v>2586.56</v>
          </cell>
        </row>
        <row r="2170">
          <cell r="I2170">
            <v>122919.3</v>
          </cell>
        </row>
        <row r="2171">
          <cell r="I2171">
            <v>8432</v>
          </cell>
        </row>
        <row r="2172">
          <cell r="I2172">
            <v>15032</v>
          </cell>
        </row>
        <row r="2173">
          <cell r="I2173">
            <v>115180</v>
          </cell>
        </row>
        <row r="2174">
          <cell r="I2174">
            <v>24057.599999999999</v>
          </cell>
        </row>
        <row r="2175">
          <cell r="I2175">
            <v>11380.82</v>
          </cell>
        </row>
        <row r="2176">
          <cell r="I2176">
            <v>6059.58</v>
          </cell>
        </row>
        <row r="2177">
          <cell r="I2177">
            <v>11635</v>
          </cell>
        </row>
        <row r="2178">
          <cell r="I2178">
            <v>13425</v>
          </cell>
        </row>
        <row r="2179">
          <cell r="I2179">
            <v>3969.63</v>
          </cell>
        </row>
        <row r="2180">
          <cell r="I2180">
            <v>11000</v>
          </cell>
        </row>
        <row r="2181">
          <cell r="I2181">
            <v>31932</v>
          </cell>
        </row>
        <row r="2182">
          <cell r="I2182">
            <v>25790</v>
          </cell>
        </row>
        <row r="2183">
          <cell r="I2183">
            <v>25377</v>
          </cell>
        </row>
        <row r="2184">
          <cell r="I2184">
            <v>8019.2</v>
          </cell>
        </row>
        <row r="2185">
          <cell r="I2185">
            <v>4009.6</v>
          </cell>
        </row>
        <row r="2186">
          <cell r="I2186">
            <v>42960</v>
          </cell>
        </row>
        <row r="2187">
          <cell r="I2187">
            <v>24830.880000000001</v>
          </cell>
        </row>
        <row r="2188">
          <cell r="I2188">
            <v>9932.7099999999991</v>
          </cell>
        </row>
        <row r="2189">
          <cell r="I2189">
            <v>13200</v>
          </cell>
        </row>
        <row r="2190">
          <cell r="I2190">
            <v>20340</v>
          </cell>
        </row>
        <row r="2191">
          <cell r="I2191">
            <v>95222</v>
          </cell>
        </row>
        <row r="2192">
          <cell r="I2192">
            <v>16392.560000000001</v>
          </cell>
        </row>
        <row r="2193">
          <cell r="I2193">
            <v>90000</v>
          </cell>
        </row>
        <row r="2194">
          <cell r="I2194">
            <v>45000</v>
          </cell>
        </row>
        <row r="2195">
          <cell r="I2195">
            <v>9845</v>
          </cell>
        </row>
        <row r="2196">
          <cell r="I2196">
            <v>20466.669999999998</v>
          </cell>
        </row>
        <row r="2197">
          <cell r="I2197">
            <v>4716.6499999999996</v>
          </cell>
        </row>
        <row r="2198">
          <cell r="I2198">
            <v>7680</v>
          </cell>
        </row>
        <row r="2199">
          <cell r="I2199">
            <v>60000</v>
          </cell>
        </row>
        <row r="2200">
          <cell r="I2200">
            <v>181472</v>
          </cell>
        </row>
        <row r="2201">
          <cell r="I2201">
            <v>11200</v>
          </cell>
        </row>
        <row r="2202">
          <cell r="I2202">
            <v>219187</v>
          </cell>
        </row>
        <row r="2203">
          <cell r="I2203">
            <v>36344.160000000003</v>
          </cell>
        </row>
        <row r="2204">
          <cell r="I2204">
            <v>85235.29</v>
          </cell>
        </row>
        <row r="2205">
          <cell r="I2205">
            <v>7616</v>
          </cell>
        </row>
        <row r="2206">
          <cell r="I2206">
            <v>33988</v>
          </cell>
        </row>
        <row r="2207">
          <cell r="I2207">
            <v>32667.5</v>
          </cell>
        </row>
        <row r="2208">
          <cell r="I2208">
            <v>49225</v>
          </cell>
        </row>
        <row r="2209">
          <cell r="I2209">
            <v>108819.6</v>
          </cell>
        </row>
        <row r="2210">
          <cell r="I2210">
            <v>75000</v>
          </cell>
        </row>
        <row r="2211">
          <cell r="I2211">
            <v>41076.480000000003</v>
          </cell>
        </row>
        <row r="2212">
          <cell r="I2212">
            <v>49531.07</v>
          </cell>
        </row>
        <row r="2213">
          <cell r="I2213">
            <v>64047</v>
          </cell>
        </row>
        <row r="2214">
          <cell r="I2214">
            <v>13425</v>
          </cell>
        </row>
        <row r="2215">
          <cell r="I2215">
            <v>33523.199999999997</v>
          </cell>
        </row>
        <row r="2216">
          <cell r="I2216">
            <v>30215.200000000001</v>
          </cell>
        </row>
        <row r="2217">
          <cell r="I2217">
            <v>24241</v>
          </cell>
        </row>
        <row r="2218">
          <cell r="I2218">
            <v>8064</v>
          </cell>
        </row>
        <row r="2219">
          <cell r="I2219">
            <v>29212.799999999999</v>
          </cell>
        </row>
        <row r="2220">
          <cell r="I2220">
            <v>63000</v>
          </cell>
        </row>
        <row r="2221">
          <cell r="I2221">
            <v>22500</v>
          </cell>
        </row>
        <row r="2222">
          <cell r="I2222">
            <v>15750</v>
          </cell>
        </row>
        <row r="2223">
          <cell r="I2223">
            <v>6645.38</v>
          </cell>
        </row>
        <row r="2224">
          <cell r="I2224">
            <v>14625</v>
          </cell>
        </row>
        <row r="2225">
          <cell r="I2225">
            <v>10000</v>
          </cell>
        </row>
        <row r="2226">
          <cell r="I2226">
            <v>12200</v>
          </cell>
        </row>
        <row r="2227">
          <cell r="I2227">
            <v>2864</v>
          </cell>
        </row>
        <row r="2228">
          <cell r="I2228">
            <v>35697</v>
          </cell>
        </row>
        <row r="2229">
          <cell r="I2229">
            <v>20167.66</v>
          </cell>
        </row>
        <row r="2230">
          <cell r="I2230">
            <v>21360</v>
          </cell>
        </row>
        <row r="2231">
          <cell r="I2231">
            <v>18900</v>
          </cell>
        </row>
        <row r="2232">
          <cell r="I2232">
            <v>20730</v>
          </cell>
        </row>
        <row r="2233">
          <cell r="I2233">
            <v>24165</v>
          </cell>
        </row>
        <row r="2234">
          <cell r="I2234">
            <v>16600</v>
          </cell>
        </row>
        <row r="2235">
          <cell r="I2235">
            <v>6750</v>
          </cell>
        </row>
        <row r="2236">
          <cell r="I2236">
            <v>165807.70000000001</v>
          </cell>
        </row>
        <row r="2237">
          <cell r="I2237">
            <v>3300</v>
          </cell>
        </row>
        <row r="2238">
          <cell r="I2238">
            <v>75000</v>
          </cell>
        </row>
        <row r="2239">
          <cell r="I2239">
            <v>300000</v>
          </cell>
        </row>
        <row r="2240">
          <cell r="I2240">
            <v>3307.92</v>
          </cell>
        </row>
        <row r="2241">
          <cell r="I2241">
            <v>18472.8</v>
          </cell>
        </row>
        <row r="2242">
          <cell r="I2242">
            <v>29000</v>
          </cell>
        </row>
        <row r="2243">
          <cell r="I2243">
            <v>140000</v>
          </cell>
        </row>
        <row r="2244">
          <cell r="I2244">
            <v>12630.24</v>
          </cell>
        </row>
        <row r="2245">
          <cell r="I2245">
            <v>3170.09</v>
          </cell>
        </row>
        <row r="2246">
          <cell r="I2246">
            <v>12630.24</v>
          </cell>
        </row>
        <row r="2247">
          <cell r="I2247">
            <v>5430.86</v>
          </cell>
        </row>
        <row r="2248">
          <cell r="I2248">
            <v>162378</v>
          </cell>
        </row>
        <row r="2249">
          <cell r="I2249">
            <v>19350</v>
          </cell>
        </row>
        <row r="2250">
          <cell r="I2250">
            <v>5370</v>
          </cell>
        </row>
        <row r="2251">
          <cell r="I2251">
            <v>32891.25</v>
          </cell>
        </row>
        <row r="2252">
          <cell r="I2252">
            <v>123938.71</v>
          </cell>
        </row>
        <row r="2253">
          <cell r="I2253">
            <v>110174.5</v>
          </cell>
        </row>
        <row r="2254">
          <cell r="I2254">
            <v>6766.2</v>
          </cell>
        </row>
        <row r="2255">
          <cell r="I2255">
            <v>9540</v>
          </cell>
        </row>
        <row r="2256">
          <cell r="I2256">
            <v>7831.25</v>
          </cell>
        </row>
        <row r="2257">
          <cell r="I2257">
            <v>39825</v>
          </cell>
        </row>
        <row r="2258">
          <cell r="I2258">
            <v>3645.34</v>
          </cell>
        </row>
        <row r="2259">
          <cell r="I2259">
            <v>11993</v>
          </cell>
        </row>
        <row r="2260">
          <cell r="I2260">
            <v>4000.65</v>
          </cell>
        </row>
        <row r="2261">
          <cell r="I2261">
            <v>6887.03</v>
          </cell>
        </row>
        <row r="2262">
          <cell r="I2262">
            <v>4900</v>
          </cell>
        </row>
        <row r="2263">
          <cell r="I2263">
            <v>17810.5</v>
          </cell>
        </row>
        <row r="2264">
          <cell r="I2264">
            <v>32948</v>
          </cell>
        </row>
        <row r="2265">
          <cell r="I2265">
            <v>13425</v>
          </cell>
        </row>
        <row r="2266">
          <cell r="I2266">
            <v>7610</v>
          </cell>
        </row>
        <row r="2267">
          <cell r="I2267">
            <v>7790</v>
          </cell>
        </row>
        <row r="2268">
          <cell r="I2268">
            <v>13953</v>
          </cell>
        </row>
        <row r="2269">
          <cell r="I2269">
            <v>5012</v>
          </cell>
        </row>
        <row r="2270">
          <cell r="I2270">
            <v>20088.28</v>
          </cell>
        </row>
        <row r="2271">
          <cell r="I2271">
            <v>11355.76</v>
          </cell>
        </row>
        <row r="2272">
          <cell r="I2272">
            <v>2535.54</v>
          </cell>
        </row>
        <row r="2273">
          <cell r="I2273">
            <v>5925</v>
          </cell>
        </row>
        <row r="2274">
          <cell r="I2274">
            <v>28924.61</v>
          </cell>
        </row>
        <row r="2275">
          <cell r="I2275">
            <v>17363</v>
          </cell>
        </row>
        <row r="2276">
          <cell r="I2276">
            <v>71600</v>
          </cell>
        </row>
        <row r="2277">
          <cell r="I2277">
            <v>16993.96</v>
          </cell>
        </row>
        <row r="2278">
          <cell r="I2278">
            <v>118688</v>
          </cell>
        </row>
        <row r="2279">
          <cell r="I2279">
            <v>20695</v>
          </cell>
        </row>
        <row r="2280">
          <cell r="I2280">
            <v>26850</v>
          </cell>
        </row>
        <row r="2281">
          <cell r="I2281">
            <v>954.07</v>
          </cell>
        </row>
        <row r="2282">
          <cell r="I2282">
            <v>6607.5</v>
          </cell>
        </row>
        <row r="2283">
          <cell r="I2283">
            <v>81000</v>
          </cell>
        </row>
        <row r="2284">
          <cell r="I2284">
            <v>19243.400000000001</v>
          </cell>
        </row>
        <row r="2285">
          <cell r="I2285">
            <v>5869.41</v>
          </cell>
        </row>
        <row r="2286">
          <cell r="I2286">
            <v>2058.5</v>
          </cell>
        </row>
        <row r="2287">
          <cell r="I2287">
            <v>3759</v>
          </cell>
        </row>
        <row r="2288">
          <cell r="I2288">
            <v>4475</v>
          </cell>
        </row>
        <row r="2289">
          <cell r="I2289">
            <v>1969</v>
          </cell>
        </row>
        <row r="2290">
          <cell r="I2290">
            <v>4475</v>
          </cell>
        </row>
        <row r="2291">
          <cell r="I2291">
            <v>447.5</v>
          </cell>
        </row>
        <row r="2292">
          <cell r="I2292">
            <v>1700.5</v>
          </cell>
        </row>
        <row r="2293">
          <cell r="I2293">
            <v>56750</v>
          </cell>
        </row>
        <row r="2294">
          <cell r="I2294">
            <v>93115.8</v>
          </cell>
        </row>
        <row r="2295">
          <cell r="I2295">
            <v>2067.4499999999998</v>
          </cell>
        </row>
        <row r="2296">
          <cell r="I2296">
            <v>13694.4</v>
          </cell>
        </row>
        <row r="2297">
          <cell r="I2297">
            <v>4475</v>
          </cell>
        </row>
        <row r="2298">
          <cell r="I2298">
            <v>92885</v>
          </cell>
        </row>
        <row r="2299">
          <cell r="I2299">
            <v>9779.67</v>
          </cell>
        </row>
        <row r="2300">
          <cell r="I2300">
            <v>28250</v>
          </cell>
        </row>
        <row r="2301">
          <cell r="I2301">
            <v>4900.13</v>
          </cell>
        </row>
        <row r="2302">
          <cell r="I2302">
            <v>65000</v>
          </cell>
        </row>
        <row r="2303">
          <cell r="I2303">
            <v>1342.5</v>
          </cell>
        </row>
        <row r="2304">
          <cell r="I2304">
            <v>2265.6999999999998</v>
          </cell>
        </row>
        <row r="2305">
          <cell r="I2305">
            <v>204.5</v>
          </cell>
        </row>
        <row r="2306">
          <cell r="I2306">
            <v>173.03</v>
          </cell>
        </row>
        <row r="2307">
          <cell r="I2307">
            <v>37053</v>
          </cell>
        </row>
        <row r="2308">
          <cell r="I2308">
            <v>26169.8</v>
          </cell>
        </row>
        <row r="2309">
          <cell r="I2309">
            <v>51734.58</v>
          </cell>
        </row>
        <row r="2310">
          <cell r="I2310">
            <v>30000</v>
          </cell>
        </row>
        <row r="2311">
          <cell r="I2311">
            <v>53401.68</v>
          </cell>
        </row>
        <row r="2312">
          <cell r="I2312">
            <v>115344</v>
          </cell>
        </row>
        <row r="2313">
          <cell r="I2313">
            <v>85725</v>
          </cell>
        </row>
        <row r="2314">
          <cell r="I2314">
            <v>44901.26</v>
          </cell>
        </row>
        <row r="2315">
          <cell r="I2315">
            <v>3023</v>
          </cell>
        </row>
        <row r="2316">
          <cell r="I2316">
            <v>6047</v>
          </cell>
        </row>
        <row r="2317">
          <cell r="I2317">
            <v>13944</v>
          </cell>
        </row>
        <row r="2318">
          <cell r="I2318">
            <v>45000</v>
          </cell>
        </row>
        <row r="2319">
          <cell r="I2319">
            <v>1500000</v>
          </cell>
        </row>
        <row r="2320">
          <cell r="I2320">
            <v>630000</v>
          </cell>
        </row>
        <row r="2321">
          <cell r="I2321">
            <v>1800000</v>
          </cell>
        </row>
        <row r="2322">
          <cell r="I2322">
            <v>2148</v>
          </cell>
        </row>
        <row r="2323">
          <cell r="I2323">
            <v>873072.5</v>
          </cell>
        </row>
        <row r="2324">
          <cell r="I2324">
            <v>23881</v>
          </cell>
        </row>
        <row r="2325">
          <cell r="I2325">
            <v>11940</v>
          </cell>
        </row>
        <row r="2326">
          <cell r="I2326">
            <v>10000</v>
          </cell>
        </row>
        <row r="2327">
          <cell r="I2327">
            <v>14463.2</v>
          </cell>
        </row>
        <row r="2328">
          <cell r="I2328">
            <v>29758.75</v>
          </cell>
        </row>
        <row r="2329">
          <cell r="I2329">
            <v>19936.13</v>
          </cell>
        </row>
        <row r="2330">
          <cell r="I2330">
            <v>22375</v>
          </cell>
        </row>
        <row r="2331">
          <cell r="I2331">
            <v>46611.6</v>
          </cell>
        </row>
        <row r="2332">
          <cell r="I2332">
            <v>26850</v>
          </cell>
        </row>
        <row r="2333">
          <cell r="I2333">
            <v>38419.199999999997</v>
          </cell>
        </row>
        <row r="2334">
          <cell r="I2334">
            <v>39000</v>
          </cell>
        </row>
        <row r="2335">
          <cell r="I2335">
            <v>23431.1</v>
          </cell>
        </row>
        <row r="2336">
          <cell r="I2336">
            <v>37411</v>
          </cell>
        </row>
        <row r="2337">
          <cell r="I2337">
            <v>76312</v>
          </cell>
        </row>
        <row r="2338">
          <cell r="I2338">
            <v>12000</v>
          </cell>
        </row>
        <row r="2339">
          <cell r="I2339">
            <v>5985</v>
          </cell>
        </row>
        <row r="2340">
          <cell r="I2340">
            <v>6273.06</v>
          </cell>
        </row>
        <row r="2341">
          <cell r="I2341">
            <v>14637.73</v>
          </cell>
        </row>
        <row r="2342">
          <cell r="I2342">
            <v>330781.25</v>
          </cell>
        </row>
        <row r="2343">
          <cell r="I2343">
            <v>4200</v>
          </cell>
        </row>
        <row r="2344">
          <cell r="I2344">
            <v>182445.75</v>
          </cell>
        </row>
        <row r="2345">
          <cell r="I2345">
            <v>3875</v>
          </cell>
        </row>
        <row r="2346">
          <cell r="I2346">
            <v>11560</v>
          </cell>
        </row>
        <row r="2347">
          <cell r="I2347">
            <v>23119</v>
          </cell>
        </row>
        <row r="2348">
          <cell r="I2348">
            <v>15036</v>
          </cell>
        </row>
        <row r="2349">
          <cell r="I2349">
            <v>16110</v>
          </cell>
        </row>
        <row r="2350">
          <cell r="I2350">
            <v>9733.1299999999992</v>
          </cell>
        </row>
        <row r="2351">
          <cell r="I2351">
            <v>3479.76</v>
          </cell>
        </row>
        <row r="2352">
          <cell r="I2352">
            <v>21900</v>
          </cell>
        </row>
        <row r="2353">
          <cell r="I2353">
            <v>108500</v>
          </cell>
        </row>
        <row r="2354">
          <cell r="I2354">
            <v>134250</v>
          </cell>
        </row>
        <row r="2355">
          <cell r="I2355">
            <v>22419.75</v>
          </cell>
        </row>
        <row r="2356">
          <cell r="I2356">
            <v>48831.199999999997</v>
          </cell>
        </row>
        <row r="2357">
          <cell r="I2357">
            <v>48831.199999999997</v>
          </cell>
        </row>
        <row r="2358">
          <cell r="I2358">
            <v>48831.199999999997</v>
          </cell>
        </row>
        <row r="2359">
          <cell r="I2359">
            <v>48831.199999999997</v>
          </cell>
        </row>
        <row r="2360">
          <cell r="I2360">
            <v>7969.08</v>
          </cell>
        </row>
        <row r="2361">
          <cell r="I2361">
            <v>15000</v>
          </cell>
        </row>
        <row r="2362">
          <cell r="I2362">
            <v>18521.13</v>
          </cell>
        </row>
        <row r="2363">
          <cell r="I2363">
            <v>10560</v>
          </cell>
        </row>
        <row r="2364">
          <cell r="I2364">
            <v>48831.199999999997</v>
          </cell>
        </row>
        <row r="2365">
          <cell r="I2365">
            <v>17175.05</v>
          </cell>
        </row>
        <row r="2366">
          <cell r="I2366">
            <v>15400</v>
          </cell>
        </row>
        <row r="2367">
          <cell r="I2367">
            <v>12485.25</v>
          </cell>
        </row>
        <row r="2368">
          <cell r="I2368">
            <v>1980</v>
          </cell>
        </row>
        <row r="2369">
          <cell r="I2369">
            <v>9856</v>
          </cell>
        </row>
        <row r="2370">
          <cell r="I2370">
            <v>2420</v>
          </cell>
        </row>
        <row r="2371">
          <cell r="I2371">
            <v>358000</v>
          </cell>
        </row>
        <row r="2372">
          <cell r="I2372">
            <v>3490.5</v>
          </cell>
        </row>
        <row r="2373">
          <cell r="I2373">
            <v>196900</v>
          </cell>
        </row>
        <row r="2374">
          <cell r="I2374">
            <v>125813.73</v>
          </cell>
        </row>
        <row r="2375">
          <cell r="I2375">
            <v>378000</v>
          </cell>
        </row>
        <row r="2376">
          <cell r="I2376">
            <v>14364.75</v>
          </cell>
        </row>
        <row r="2377">
          <cell r="I2377">
            <v>1500000</v>
          </cell>
        </row>
        <row r="2378">
          <cell r="I2378">
            <v>15792</v>
          </cell>
        </row>
        <row r="2379">
          <cell r="I2379">
            <v>50120</v>
          </cell>
        </row>
        <row r="2380">
          <cell r="I2380">
            <v>5631.34</v>
          </cell>
        </row>
        <row r="2381">
          <cell r="I2381">
            <v>62650</v>
          </cell>
        </row>
        <row r="2382">
          <cell r="I2382">
            <v>17001.45</v>
          </cell>
        </row>
        <row r="2383">
          <cell r="I2383">
            <v>12979</v>
          </cell>
        </row>
        <row r="2384">
          <cell r="I2384">
            <v>8950</v>
          </cell>
        </row>
        <row r="2385">
          <cell r="I2385">
            <v>46461.24</v>
          </cell>
        </row>
        <row r="2386">
          <cell r="I2386">
            <v>19911.96</v>
          </cell>
        </row>
        <row r="2387">
          <cell r="I2387">
            <v>6935.89</v>
          </cell>
        </row>
        <row r="2388">
          <cell r="I2388">
            <v>6265</v>
          </cell>
        </row>
        <row r="2389">
          <cell r="I2389">
            <v>6590</v>
          </cell>
        </row>
        <row r="2390">
          <cell r="I2390">
            <v>70470.509999999995</v>
          </cell>
        </row>
        <row r="2391">
          <cell r="I2391">
            <v>35000</v>
          </cell>
        </row>
        <row r="2392">
          <cell r="I2392">
            <v>8255.48</v>
          </cell>
        </row>
        <row r="2393">
          <cell r="I2393">
            <v>6191.61</v>
          </cell>
        </row>
        <row r="2394">
          <cell r="I2394">
            <v>12383.22</v>
          </cell>
        </row>
        <row r="2395">
          <cell r="I2395">
            <v>7446.4</v>
          </cell>
        </row>
        <row r="2396">
          <cell r="I2396">
            <v>79730</v>
          </cell>
        </row>
        <row r="2397">
          <cell r="I2397">
            <v>250000</v>
          </cell>
        </row>
        <row r="2398">
          <cell r="I2398">
            <v>360000</v>
          </cell>
        </row>
        <row r="2399">
          <cell r="I2399">
            <v>400000</v>
          </cell>
        </row>
        <row r="2400">
          <cell r="I2400">
            <v>3000000</v>
          </cell>
        </row>
        <row r="2401">
          <cell r="I2401">
            <v>380000</v>
          </cell>
        </row>
        <row r="2402">
          <cell r="I2402">
            <v>2000000</v>
          </cell>
        </row>
        <row r="2403">
          <cell r="I2403">
            <v>7893.9</v>
          </cell>
        </row>
        <row r="2404">
          <cell r="I2404">
            <v>15787.8</v>
          </cell>
        </row>
        <row r="2405">
          <cell r="I2405">
            <v>7893.9</v>
          </cell>
        </row>
        <row r="2406">
          <cell r="I2406">
            <v>30673.439999999999</v>
          </cell>
        </row>
        <row r="2407">
          <cell r="I2407">
            <v>11164.23</v>
          </cell>
        </row>
        <row r="2408">
          <cell r="I2408">
            <v>18800</v>
          </cell>
        </row>
        <row r="2409">
          <cell r="I2409">
            <v>38127</v>
          </cell>
        </row>
        <row r="2410">
          <cell r="I2410">
            <v>28500</v>
          </cell>
        </row>
        <row r="2411">
          <cell r="I2411">
            <v>1848</v>
          </cell>
        </row>
        <row r="2412">
          <cell r="I2412">
            <v>5720</v>
          </cell>
        </row>
        <row r="2413">
          <cell r="I2413">
            <v>11656</v>
          </cell>
        </row>
        <row r="2414">
          <cell r="I2414">
            <v>135166</v>
          </cell>
        </row>
        <row r="2415">
          <cell r="I2415">
            <v>39147.300000000003</v>
          </cell>
        </row>
        <row r="2416">
          <cell r="I2416">
            <v>8400</v>
          </cell>
        </row>
        <row r="2417">
          <cell r="I2417">
            <v>270332</v>
          </cell>
        </row>
        <row r="2418">
          <cell r="I2418">
            <v>10000</v>
          </cell>
        </row>
        <row r="2419">
          <cell r="I2419">
            <v>11456</v>
          </cell>
        </row>
        <row r="2420">
          <cell r="I2420">
            <v>111875</v>
          </cell>
        </row>
        <row r="2421">
          <cell r="I2421">
            <v>56200</v>
          </cell>
        </row>
        <row r="2422">
          <cell r="I2422">
            <v>100000</v>
          </cell>
        </row>
        <row r="2423">
          <cell r="I2423">
            <v>93800</v>
          </cell>
        </row>
        <row r="2424">
          <cell r="I2424">
            <v>7000</v>
          </cell>
        </row>
        <row r="2425">
          <cell r="I2425">
            <v>93250</v>
          </cell>
        </row>
        <row r="2426">
          <cell r="I2426">
            <v>5875</v>
          </cell>
        </row>
        <row r="2427">
          <cell r="I2427">
            <v>440000</v>
          </cell>
        </row>
        <row r="2428">
          <cell r="I2428">
            <v>200000</v>
          </cell>
        </row>
        <row r="2429">
          <cell r="I2429">
            <v>8681.5</v>
          </cell>
        </row>
        <row r="2430">
          <cell r="I2430">
            <v>63365.9</v>
          </cell>
        </row>
        <row r="2431">
          <cell r="I2431">
            <v>6050</v>
          </cell>
        </row>
        <row r="2432">
          <cell r="I2432">
            <v>223750</v>
          </cell>
        </row>
        <row r="2433">
          <cell r="I2433">
            <v>16000</v>
          </cell>
        </row>
        <row r="2434">
          <cell r="I2434">
            <v>43282.720000000001</v>
          </cell>
        </row>
        <row r="2435">
          <cell r="I2435">
            <v>28129.3</v>
          </cell>
        </row>
        <row r="2436">
          <cell r="I2436">
            <v>1544318</v>
          </cell>
        </row>
        <row r="2437">
          <cell r="I2437">
            <v>250000</v>
          </cell>
        </row>
        <row r="2438">
          <cell r="I2438">
            <v>802500</v>
          </cell>
        </row>
        <row r="2439">
          <cell r="I2439">
            <v>112000</v>
          </cell>
        </row>
        <row r="2440">
          <cell r="I2440">
            <v>1488000</v>
          </cell>
        </row>
        <row r="2441">
          <cell r="I2441">
            <v>2250000</v>
          </cell>
        </row>
        <row r="2442">
          <cell r="I2442">
            <v>40000</v>
          </cell>
        </row>
        <row r="2443">
          <cell r="I2443">
            <v>10740</v>
          </cell>
        </row>
        <row r="2444">
          <cell r="I2444">
            <v>25060</v>
          </cell>
        </row>
        <row r="2445">
          <cell r="I2445">
            <v>19152</v>
          </cell>
        </row>
        <row r="2446">
          <cell r="I2446">
            <v>37433</v>
          </cell>
        </row>
        <row r="2447">
          <cell r="I2447">
            <v>330000</v>
          </cell>
        </row>
        <row r="2448">
          <cell r="I2448">
            <v>13500</v>
          </cell>
        </row>
        <row r="2449">
          <cell r="I2449">
            <v>31500</v>
          </cell>
        </row>
        <row r="2450">
          <cell r="I2450">
            <v>26870.7</v>
          </cell>
        </row>
        <row r="2451">
          <cell r="I2451">
            <v>44750</v>
          </cell>
        </row>
        <row r="2452">
          <cell r="I2452">
            <v>19582.599999999999</v>
          </cell>
        </row>
        <row r="2453">
          <cell r="I2453">
            <v>66308.759999999995</v>
          </cell>
        </row>
        <row r="2454">
          <cell r="I2454">
            <v>26715.75</v>
          </cell>
        </row>
        <row r="2455">
          <cell r="I2455">
            <v>14518.22</v>
          </cell>
        </row>
        <row r="2456">
          <cell r="I2456">
            <v>25709.94</v>
          </cell>
        </row>
        <row r="2457">
          <cell r="I2457">
            <v>152000</v>
          </cell>
        </row>
        <row r="2458">
          <cell r="I2458">
            <v>12530</v>
          </cell>
        </row>
        <row r="2459">
          <cell r="I2459">
            <v>79137.69</v>
          </cell>
        </row>
        <row r="2460">
          <cell r="I2460">
            <v>5875</v>
          </cell>
        </row>
        <row r="2461">
          <cell r="I2461">
            <v>13944</v>
          </cell>
        </row>
        <row r="2462">
          <cell r="I2462">
            <v>155000</v>
          </cell>
        </row>
        <row r="2463">
          <cell r="I2463">
            <v>175000</v>
          </cell>
        </row>
        <row r="2464">
          <cell r="I2464">
            <v>200000</v>
          </cell>
        </row>
        <row r="2465">
          <cell r="I2465">
            <v>81795.839999999997</v>
          </cell>
        </row>
        <row r="2466">
          <cell r="I2466">
            <v>16120</v>
          </cell>
        </row>
        <row r="2467">
          <cell r="I2467">
            <v>35000</v>
          </cell>
        </row>
        <row r="2468">
          <cell r="I2468">
            <v>2315949</v>
          </cell>
        </row>
        <row r="2469">
          <cell r="I2469">
            <v>26463.360000000001</v>
          </cell>
        </row>
        <row r="2470">
          <cell r="I2470">
            <v>3268750</v>
          </cell>
        </row>
        <row r="2471">
          <cell r="I2471">
            <v>4250000</v>
          </cell>
        </row>
        <row r="2472">
          <cell r="I2472">
            <v>26134</v>
          </cell>
        </row>
        <row r="2473">
          <cell r="I2473">
            <v>2606.2399999999998</v>
          </cell>
        </row>
        <row r="2474">
          <cell r="I2474">
            <v>28250</v>
          </cell>
        </row>
        <row r="2475">
          <cell r="I2475">
            <v>40482.639999999999</v>
          </cell>
        </row>
        <row r="2476">
          <cell r="I2476">
            <v>420000</v>
          </cell>
        </row>
        <row r="2477">
          <cell r="I2477">
            <v>14544.11</v>
          </cell>
        </row>
        <row r="2478">
          <cell r="I2478">
            <v>12000</v>
          </cell>
        </row>
        <row r="2479">
          <cell r="I2479">
            <v>1400000</v>
          </cell>
        </row>
        <row r="2480">
          <cell r="I2480">
            <v>840000</v>
          </cell>
        </row>
        <row r="2481">
          <cell r="I2481">
            <v>13067</v>
          </cell>
        </row>
        <row r="2482">
          <cell r="I2482">
            <v>56743</v>
          </cell>
        </row>
        <row r="2483">
          <cell r="I2483">
            <v>14320</v>
          </cell>
        </row>
        <row r="2484">
          <cell r="I2484">
            <v>6059.58</v>
          </cell>
        </row>
        <row r="2485">
          <cell r="I2485">
            <v>2375000</v>
          </cell>
        </row>
        <row r="2486">
          <cell r="I2486">
            <v>9228.34</v>
          </cell>
        </row>
        <row r="2487">
          <cell r="I2487">
            <v>9228.34</v>
          </cell>
        </row>
        <row r="2488">
          <cell r="I2488">
            <v>92884</v>
          </cell>
        </row>
        <row r="2489">
          <cell r="I2489">
            <v>42041.73</v>
          </cell>
        </row>
        <row r="2490">
          <cell r="I2490">
            <v>42041.73</v>
          </cell>
        </row>
        <row r="2491">
          <cell r="I2491">
            <v>795000</v>
          </cell>
        </row>
        <row r="2492">
          <cell r="I2492">
            <v>31146</v>
          </cell>
        </row>
        <row r="2493">
          <cell r="I2493">
            <v>5280</v>
          </cell>
        </row>
        <row r="2494">
          <cell r="I2494">
            <v>450000</v>
          </cell>
        </row>
        <row r="2495">
          <cell r="I2495">
            <v>112535.07</v>
          </cell>
        </row>
        <row r="2496">
          <cell r="I2496">
            <v>10825.92</v>
          </cell>
        </row>
        <row r="2497">
          <cell r="I2497">
            <v>810000</v>
          </cell>
        </row>
        <row r="2498">
          <cell r="I2498">
            <v>550000</v>
          </cell>
        </row>
        <row r="2499">
          <cell r="I2499">
            <v>23921.56</v>
          </cell>
        </row>
        <row r="2500">
          <cell r="I2500">
            <v>14850</v>
          </cell>
        </row>
        <row r="2501">
          <cell r="I2501">
            <v>22375</v>
          </cell>
        </row>
        <row r="2502">
          <cell r="I2502">
            <v>22000</v>
          </cell>
        </row>
        <row r="2503">
          <cell r="I2503">
            <v>22000</v>
          </cell>
        </row>
        <row r="2504">
          <cell r="I2504">
            <v>7225000</v>
          </cell>
        </row>
        <row r="2505">
          <cell r="I2505">
            <v>1969</v>
          </cell>
        </row>
        <row r="2506">
          <cell r="I2506">
            <v>49019</v>
          </cell>
        </row>
        <row r="2507">
          <cell r="I2507">
            <v>125000</v>
          </cell>
        </row>
        <row r="2508">
          <cell r="I2508">
            <v>851053</v>
          </cell>
        </row>
        <row r="2509">
          <cell r="I2509">
            <v>350000</v>
          </cell>
        </row>
        <row r="2510">
          <cell r="I2510">
            <v>4150</v>
          </cell>
        </row>
        <row r="2511">
          <cell r="I2511">
            <v>48320</v>
          </cell>
        </row>
        <row r="2512">
          <cell r="I2512">
            <v>600000</v>
          </cell>
        </row>
        <row r="2513">
          <cell r="I2513">
            <v>14463.2</v>
          </cell>
        </row>
        <row r="2514">
          <cell r="I2514">
            <v>130375</v>
          </cell>
        </row>
        <row r="2515">
          <cell r="I2515">
            <v>26850</v>
          </cell>
        </row>
        <row r="2516">
          <cell r="I2516">
            <v>10740</v>
          </cell>
        </row>
        <row r="2517">
          <cell r="I2517">
            <v>11491.8</v>
          </cell>
        </row>
        <row r="2518">
          <cell r="I2518">
            <v>3181</v>
          </cell>
        </row>
        <row r="2519">
          <cell r="I2519">
            <v>3181</v>
          </cell>
        </row>
        <row r="2520">
          <cell r="I2520">
            <v>20295</v>
          </cell>
        </row>
        <row r="2521">
          <cell r="I2521">
            <v>10560</v>
          </cell>
        </row>
        <row r="2522">
          <cell r="I2522">
            <v>16993.96</v>
          </cell>
        </row>
        <row r="2523">
          <cell r="I2523">
            <v>1200000</v>
          </cell>
        </row>
        <row r="2524">
          <cell r="I2524">
            <v>978368</v>
          </cell>
        </row>
        <row r="2525">
          <cell r="I2525">
            <v>63743</v>
          </cell>
        </row>
        <row r="2526">
          <cell r="I2526">
            <v>29950</v>
          </cell>
        </row>
        <row r="2527">
          <cell r="I2527">
            <v>41512</v>
          </cell>
        </row>
        <row r="2528">
          <cell r="I2528">
            <v>13786</v>
          </cell>
        </row>
        <row r="2529">
          <cell r="I2529">
            <v>14786</v>
          </cell>
        </row>
        <row r="2530">
          <cell r="I2530">
            <v>24673</v>
          </cell>
        </row>
        <row r="2531">
          <cell r="I2531">
            <v>17750</v>
          </cell>
        </row>
        <row r="2532">
          <cell r="I2532">
            <v>1582</v>
          </cell>
        </row>
        <row r="2533">
          <cell r="I2533">
            <v>94718</v>
          </cell>
        </row>
        <row r="2534">
          <cell r="I2534">
            <v>11456</v>
          </cell>
        </row>
        <row r="2535">
          <cell r="I2535">
            <v>10024</v>
          </cell>
        </row>
        <row r="2536">
          <cell r="I2536">
            <v>128205</v>
          </cell>
        </row>
        <row r="2537">
          <cell r="I2537">
            <v>32342</v>
          </cell>
        </row>
        <row r="2538">
          <cell r="I2538">
            <v>99079</v>
          </cell>
        </row>
        <row r="2539">
          <cell r="I2539">
            <v>1500000</v>
          </cell>
        </row>
        <row r="2540">
          <cell r="I2540">
            <v>374000</v>
          </cell>
        </row>
        <row r="2541">
          <cell r="I2541">
            <v>200000</v>
          </cell>
        </row>
        <row r="2542">
          <cell r="I2542">
            <v>38058.81</v>
          </cell>
        </row>
        <row r="2543">
          <cell r="I2543">
            <v>36508</v>
          </cell>
        </row>
        <row r="2544">
          <cell r="I2544">
            <v>40000</v>
          </cell>
        </row>
        <row r="2545">
          <cell r="I2545">
            <v>18043.2</v>
          </cell>
        </row>
        <row r="2546">
          <cell r="I2546">
            <v>23120</v>
          </cell>
        </row>
        <row r="2547">
          <cell r="I2547">
            <v>23221</v>
          </cell>
        </row>
        <row r="2548">
          <cell r="I2548">
            <v>2324</v>
          </cell>
        </row>
        <row r="2549">
          <cell r="I2549">
            <v>4960</v>
          </cell>
        </row>
        <row r="2550">
          <cell r="I2550">
            <v>20048</v>
          </cell>
        </row>
        <row r="2551">
          <cell r="I2551">
            <v>35000</v>
          </cell>
        </row>
        <row r="2552">
          <cell r="I2552">
            <v>41551411</v>
          </cell>
        </row>
        <row r="2553">
          <cell r="I2553">
            <v>11764305</v>
          </cell>
        </row>
        <row r="2554">
          <cell r="I2554">
            <v>11764271</v>
          </cell>
        </row>
        <row r="2555">
          <cell r="I2555">
            <v>8564000</v>
          </cell>
        </row>
        <row r="2556">
          <cell r="I2556">
            <v>6533231</v>
          </cell>
        </row>
        <row r="2557">
          <cell r="I2557">
            <v>6533231</v>
          </cell>
        </row>
        <row r="2558">
          <cell r="I2558">
            <v>6200000</v>
          </cell>
        </row>
        <row r="2559">
          <cell r="I2559">
            <v>5806250</v>
          </cell>
        </row>
        <row r="2560">
          <cell r="I2560">
            <v>5112500</v>
          </cell>
        </row>
        <row r="2561">
          <cell r="I2561">
            <v>5068800</v>
          </cell>
        </row>
        <row r="2562">
          <cell r="I2562">
            <v>4760250</v>
          </cell>
        </row>
        <row r="2563">
          <cell r="I2563">
            <v>3750000</v>
          </cell>
        </row>
        <row r="2564">
          <cell r="I2564">
            <v>3630000</v>
          </cell>
        </row>
        <row r="2565">
          <cell r="I2565">
            <v>3476047.37</v>
          </cell>
        </row>
        <row r="2566">
          <cell r="I2566">
            <v>3330240</v>
          </cell>
        </row>
        <row r="2567">
          <cell r="I2567">
            <v>2860350</v>
          </cell>
        </row>
        <row r="2568">
          <cell r="I2568">
            <v>2328000</v>
          </cell>
        </row>
        <row r="2569">
          <cell r="I2569">
            <v>2205000</v>
          </cell>
        </row>
        <row r="2570">
          <cell r="I2570">
            <v>1920000</v>
          </cell>
        </row>
        <row r="2571">
          <cell r="I2571">
            <v>1900000</v>
          </cell>
        </row>
        <row r="2572">
          <cell r="I2572">
            <v>1900000</v>
          </cell>
        </row>
        <row r="2573">
          <cell r="I2573">
            <v>1847342</v>
          </cell>
        </row>
        <row r="2574">
          <cell r="I2574">
            <v>1839509</v>
          </cell>
        </row>
        <row r="2575">
          <cell r="I2575">
            <v>1833300</v>
          </cell>
        </row>
        <row r="2576">
          <cell r="I2576">
            <v>1781250</v>
          </cell>
        </row>
        <row r="2577">
          <cell r="I2577">
            <v>1768000</v>
          </cell>
        </row>
        <row r="2578">
          <cell r="I2578">
            <v>1750000</v>
          </cell>
        </row>
        <row r="2579">
          <cell r="I2579">
            <v>1545000</v>
          </cell>
        </row>
        <row r="2580">
          <cell r="I2580">
            <v>1500000</v>
          </cell>
        </row>
        <row r="2581">
          <cell r="I2581">
            <v>1500000</v>
          </cell>
        </row>
        <row r="2582">
          <cell r="I2582">
            <v>1447468</v>
          </cell>
        </row>
        <row r="2583">
          <cell r="I2583">
            <v>1365000</v>
          </cell>
        </row>
        <row r="2584">
          <cell r="I2584">
            <v>1320000</v>
          </cell>
        </row>
        <row r="2585">
          <cell r="I2585">
            <v>1250000</v>
          </cell>
        </row>
        <row r="2586">
          <cell r="I2586">
            <v>1200000</v>
          </cell>
        </row>
        <row r="2587">
          <cell r="I2587">
            <v>1200000</v>
          </cell>
        </row>
        <row r="2588">
          <cell r="I2588">
            <v>1100000</v>
          </cell>
        </row>
        <row r="2589">
          <cell r="I2589">
            <v>960000</v>
          </cell>
        </row>
        <row r="2590">
          <cell r="I2590">
            <v>935000</v>
          </cell>
        </row>
        <row r="2591">
          <cell r="I2591">
            <v>935000</v>
          </cell>
        </row>
        <row r="2592">
          <cell r="I2592">
            <v>927450</v>
          </cell>
        </row>
        <row r="2593">
          <cell r="I2593">
            <v>900000</v>
          </cell>
        </row>
        <row r="2594">
          <cell r="I2594">
            <v>900000</v>
          </cell>
        </row>
        <row r="2595">
          <cell r="I2595">
            <v>873072.5</v>
          </cell>
        </row>
        <row r="2596">
          <cell r="I2596">
            <v>873072.5</v>
          </cell>
        </row>
        <row r="2597">
          <cell r="I2597">
            <v>840000</v>
          </cell>
        </row>
        <row r="2598">
          <cell r="I2598">
            <v>834217</v>
          </cell>
        </row>
        <row r="2599">
          <cell r="I2599">
            <v>810000</v>
          </cell>
        </row>
        <row r="2600">
          <cell r="I2600">
            <v>750000</v>
          </cell>
        </row>
        <row r="2601">
          <cell r="I2601">
            <v>731251</v>
          </cell>
        </row>
        <row r="2602">
          <cell r="I2602">
            <v>702448</v>
          </cell>
        </row>
        <row r="2603">
          <cell r="I2603">
            <v>700000</v>
          </cell>
        </row>
        <row r="2604">
          <cell r="I2604">
            <v>682500</v>
          </cell>
        </row>
        <row r="2605">
          <cell r="I2605">
            <v>645000</v>
          </cell>
        </row>
        <row r="2606">
          <cell r="I2606">
            <v>630000</v>
          </cell>
        </row>
        <row r="2607">
          <cell r="I2607">
            <v>550000</v>
          </cell>
        </row>
        <row r="2608">
          <cell r="I2608">
            <v>540000</v>
          </cell>
        </row>
        <row r="2609">
          <cell r="I2609">
            <v>530000</v>
          </cell>
        </row>
        <row r="2610">
          <cell r="I2610">
            <v>500000</v>
          </cell>
        </row>
        <row r="2611">
          <cell r="I2611">
            <v>500000</v>
          </cell>
        </row>
        <row r="2612">
          <cell r="I2612">
            <v>400000</v>
          </cell>
        </row>
        <row r="2613">
          <cell r="I2613">
            <v>400000</v>
          </cell>
        </row>
        <row r="2614">
          <cell r="I2614">
            <v>400000</v>
          </cell>
        </row>
        <row r="2615">
          <cell r="I2615">
            <v>396550</v>
          </cell>
        </row>
        <row r="2616">
          <cell r="I2616">
            <v>375000</v>
          </cell>
        </row>
        <row r="2617">
          <cell r="I2617">
            <v>374000</v>
          </cell>
        </row>
        <row r="2618">
          <cell r="I2618">
            <v>360000</v>
          </cell>
        </row>
        <row r="2619">
          <cell r="I2619">
            <v>360000</v>
          </cell>
        </row>
        <row r="2620">
          <cell r="I2620">
            <v>350000</v>
          </cell>
        </row>
        <row r="2621">
          <cell r="I2621">
            <v>337782</v>
          </cell>
        </row>
        <row r="2622">
          <cell r="I2622">
            <v>330781.25</v>
          </cell>
        </row>
        <row r="2623">
          <cell r="I2623">
            <v>330781.25</v>
          </cell>
        </row>
        <row r="2624">
          <cell r="I2624">
            <v>330000</v>
          </cell>
        </row>
        <row r="2625">
          <cell r="I2625">
            <v>313819.21999999997</v>
          </cell>
        </row>
        <row r="2626">
          <cell r="I2626">
            <v>309600</v>
          </cell>
        </row>
        <row r="2627">
          <cell r="I2627">
            <v>300000</v>
          </cell>
        </row>
        <row r="2628">
          <cell r="I2628">
            <v>300000</v>
          </cell>
        </row>
        <row r="2629">
          <cell r="I2629">
            <v>297600</v>
          </cell>
        </row>
        <row r="2630">
          <cell r="I2630">
            <v>270333</v>
          </cell>
        </row>
        <row r="2631">
          <cell r="I2631">
            <v>270260</v>
          </cell>
        </row>
        <row r="2632">
          <cell r="I2632">
            <v>270000</v>
          </cell>
        </row>
        <row r="2633">
          <cell r="I2633">
            <v>270000</v>
          </cell>
        </row>
        <row r="2634">
          <cell r="I2634">
            <v>269305.5</v>
          </cell>
        </row>
        <row r="2635">
          <cell r="I2635">
            <v>254083</v>
          </cell>
        </row>
        <row r="2636">
          <cell r="I2636">
            <v>254083</v>
          </cell>
        </row>
        <row r="2637">
          <cell r="I2637">
            <v>250682</v>
          </cell>
        </row>
        <row r="2638">
          <cell r="I2638">
            <v>250000</v>
          </cell>
        </row>
        <row r="2639">
          <cell r="I2639">
            <v>248704.39</v>
          </cell>
        </row>
        <row r="2640">
          <cell r="I2640">
            <v>240000</v>
          </cell>
        </row>
        <row r="2641">
          <cell r="I2641">
            <v>239731.5</v>
          </cell>
        </row>
        <row r="2642">
          <cell r="I2642">
            <v>225000</v>
          </cell>
        </row>
        <row r="2643">
          <cell r="I2643">
            <v>222500</v>
          </cell>
        </row>
        <row r="2644">
          <cell r="I2644">
            <v>220000</v>
          </cell>
        </row>
        <row r="2645">
          <cell r="I2645">
            <v>213750</v>
          </cell>
        </row>
        <row r="2646">
          <cell r="I2646">
            <v>200000</v>
          </cell>
        </row>
        <row r="2647">
          <cell r="I2647">
            <v>200000</v>
          </cell>
        </row>
        <row r="2648">
          <cell r="I2648">
            <v>191340</v>
          </cell>
        </row>
        <row r="2649">
          <cell r="I2649">
            <v>191340</v>
          </cell>
        </row>
        <row r="2650">
          <cell r="I2650">
            <v>190097.71</v>
          </cell>
        </row>
        <row r="2651">
          <cell r="I2651">
            <v>187500</v>
          </cell>
        </row>
        <row r="2652">
          <cell r="I2652">
            <v>186710</v>
          </cell>
        </row>
        <row r="2653">
          <cell r="I2653">
            <v>174525</v>
          </cell>
        </row>
        <row r="2654">
          <cell r="I2654">
            <v>168797</v>
          </cell>
        </row>
        <row r="2655">
          <cell r="I2655">
            <v>168203.5</v>
          </cell>
        </row>
        <row r="2656">
          <cell r="I2656">
            <v>164347.07</v>
          </cell>
        </row>
        <row r="2657">
          <cell r="I2657">
            <v>163229.4</v>
          </cell>
        </row>
        <row r="2658">
          <cell r="I2658">
            <v>161756.04</v>
          </cell>
        </row>
        <row r="2659">
          <cell r="I2659">
            <v>161756.04</v>
          </cell>
        </row>
        <row r="2660">
          <cell r="I2660">
            <v>160000</v>
          </cell>
        </row>
        <row r="2661">
          <cell r="I2661">
            <v>160000</v>
          </cell>
        </row>
        <row r="2662">
          <cell r="I2662">
            <v>159500</v>
          </cell>
        </row>
        <row r="2663">
          <cell r="I2663">
            <v>156125</v>
          </cell>
        </row>
        <row r="2664">
          <cell r="I2664">
            <v>150000</v>
          </cell>
        </row>
        <row r="2665">
          <cell r="I2665">
            <v>150000</v>
          </cell>
        </row>
        <row r="2666">
          <cell r="I2666">
            <v>149000</v>
          </cell>
        </row>
        <row r="2667">
          <cell r="I2667">
            <v>141734.39000000001</v>
          </cell>
        </row>
        <row r="2668">
          <cell r="I2668">
            <v>139691.6</v>
          </cell>
        </row>
        <row r="2669">
          <cell r="I2669">
            <v>136989.4</v>
          </cell>
        </row>
        <row r="2670">
          <cell r="I2670">
            <v>135166</v>
          </cell>
        </row>
        <row r="2671">
          <cell r="I2671">
            <v>135166</v>
          </cell>
        </row>
        <row r="2672">
          <cell r="I2672">
            <v>134250</v>
          </cell>
        </row>
        <row r="2673">
          <cell r="I2673">
            <v>132785.78</v>
          </cell>
        </row>
        <row r="2674">
          <cell r="I2674">
            <v>130782</v>
          </cell>
        </row>
        <row r="2675">
          <cell r="I2675">
            <v>128000</v>
          </cell>
        </row>
        <row r="2676">
          <cell r="I2676">
            <v>127885</v>
          </cell>
        </row>
        <row r="2677">
          <cell r="I2677">
            <v>127884</v>
          </cell>
        </row>
        <row r="2678">
          <cell r="I2678">
            <v>126000</v>
          </cell>
        </row>
        <row r="2679">
          <cell r="I2679">
            <v>125000</v>
          </cell>
        </row>
        <row r="2680">
          <cell r="I2680">
            <v>125000</v>
          </cell>
        </row>
        <row r="2681">
          <cell r="I2681">
            <v>125000</v>
          </cell>
        </row>
        <row r="2682">
          <cell r="I2682">
            <v>122919.3</v>
          </cell>
        </row>
        <row r="2683">
          <cell r="I2683">
            <v>122919.3</v>
          </cell>
        </row>
        <row r="2684">
          <cell r="I2684">
            <v>120034</v>
          </cell>
        </row>
        <row r="2685">
          <cell r="I2685">
            <v>117544</v>
          </cell>
        </row>
        <row r="2686">
          <cell r="I2686">
            <v>117118</v>
          </cell>
        </row>
        <row r="2687">
          <cell r="I2687">
            <v>116546.9</v>
          </cell>
        </row>
        <row r="2688">
          <cell r="I2688">
            <v>115895</v>
          </cell>
        </row>
        <row r="2689">
          <cell r="I2689">
            <v>115455</v>
          </cell>
        </row>
        <row r="2690">
          <cell r="I2690">
            <v>114202</v>
          </cell>
        </row>
        <row r="2691">
          <cell r="I2691">
            <v>109443.29</v>
          </cell>
        </row>
        <row r="2692">
          <cell r="I2692">
            <v>109190</v>
          </cell>
        </row>
        <row r="2693">
          <cell r="I2693">
            <v>100000</v>
          </cell>
        </row>
        <row r="2694">
          <cell r="I2694">
            <v>95414</v>
          </cell>
        </row>
        <row r="2695">
          <cell r="I2695">
            <v>93000</v>
          </cell>
        </row>
        <row r="2696">
          <cell r="I2696">
            <v>93000</v>
          </cell>
        </row>
        <row r="2697">
          <cell r="I2697">
            <v>92632.5</v>
          </cell>
        </row>
        <row r="2698">
          <cell r="I2698">
            <v>92632.5</v>
          </cell>
        </row>
        <row r="2699">
          <cell r="I2699">
            <v>92220.800000000003</v>
          </cell>
        </row>
        <row r="2700">
          <cell r="I2700">
            <v>90393.21</v>
          </cell>
        </row>
        <row r="2701">
          <cell r="I2701">
            <v>89500</v>
          </cell>
        </row>
        <row r="2702">
          <cell r="I2702">
            <v>89481</v>
          </cell>
        </row>
        <row r="2703">
          <cell r="I2703">
            <v>89424</v>
          </cell>
        </row>
        <row r="2704">
          <cell r="I2704">
            <v>89200</v>
          </cell>
        </row>
        <row r="2705">
          <cell r="I2705">
            <v>86004</v>
          </cell>
        </row>
        <row r="2706">
          <cell r="I2706">
            <v>79650</v>
          </cell>
        </row>
        <row r="2707">
          <cell r="I2707">
            <v>77908.899999999994</v>
          </cell>
        </row>
        <row r="2708">
          <cell r="I2708">
            <v>77665</v>
          </cell>
        </row>
        <row r="2709">
          <cell r="I2709">
            <v>76912</v>
          </cell>
        </row>
        <row r="2710">
          <cell r="I2710">
            <v>75000</v>
          </cell>
        </row>
        <row r="2711">
          <cell r="I2711">
            <v>75000</v>
          </cell>
        </row>
        <row r="2712">
          <cell r="I2712">
            <v>73533.2</v>
          </cell>
        </row>
        <row r="2713">
          <cell r="I2713">
            <v>73323</v>
          </cell>
        </row>
        <row r="2714">
          <cell r="I2714">
            <v>72600</v>
          </cell>
        </row>
        <row r="2715">
          <cell r="I2715">
            <v>71929</v>
          </cell>
        </row>
        <row r="2716">
          <cell r="I2716">
            <v>71600</v>
          </cell>
        </row>
        <row r="2717">
          <cell r="I2717">
            <v>70749.75</v>
          </cell>
        </row>
        <row r="2718">
          <cell r="I2718">
            <v>70000</v>
          </cell>
        </row>
        <row r="2719">
          <cell r="I2719">
            <v>69664</v>
          </cell>
        </row>
        <row r="2720">
          <cell r="I2720">
            <v>69553.179999999993</v>
          </cell>
        </row>
        <row r="2721">
          <cell r="I2721">
            <v>68152</v>
          </cell>
        </row>
        <row r="2722">
          <cell r="I2722">
            <v>67583</v>
          </cell>
        </row>
        <row r="2723">
          <cell r="I2723">
            <v>67282</v>
          </cell>
        </row>
        <row r="2724">
          <cell r="I2724">
            <v>67125</v>
          </cell>
        </row>
        <row r="2725">
          <cell r="I2725">
            <v>66586</v>
          </cell>
        </row>
        <row r="2726">
          <cell r="I2726">
            <v>66375</v>
          </cell>
        </row>
        <row r="2727">
          <cell r="I2727">
            <v>65895</v>
          </cell>
        </row>
        <row r="2728">
          <cell r="I2728">
            <v>65475</v>
          </cell>
        </row>
        <row r="2729">
          <cell r="I2729">
            <v>65000</v>
          </cell>
        </row>
        <row r="2730">
          <cell r="I2730">
            <v>64798.2</v>
          </cell>
        </row>
        <row r="2731">
          <cell r="I2731">
            <v>63768.75</v>
          </cell>
        </row>
        <row r="2732">
          <cell r="I2732">
            <v>63480</v>
          </cell>
        </row>
        <row r="2733">
          <cell r="I2733">
            <v>63365.9</v>
          </cell>
        </row>
        <row r="2734">
          <cell r="I2734">
            <v>62828</v>
          </cell>
        </row>
        <row r="2735">
          <cell r="I2735">
            <v>62500</v>
          </cell>
        </row>
        <row r="2736">
          <cell r="I2736">
            <v>62500</v>
          </cell>
        </row>
        <row r="2737">
          <cell r="I2737">
            <v>61691.46</v>
          </cell>
        </row>
        <row r="2738">
          <cell r="I2738">
            <v>61218</v>
          </cell>
        </row>
        <row r="2739">
          <cell r="I2739">
            <v>60770.5</v>
          </cell>
        </row>
        <row r="2740">
          <cell r="I2740">
            <v>59300</v>
          </cell>
        </row>
        <row r="2741">
          <cell r="I2741">
            <v>58143.23</v>
          </cell>
        </row>
        <row r="2742">
          <cell r="I2742">
            <v>57922</v>
          </cell>
        </row>
        <row r="2743">
          <cell r="I2743">
            <v>57032</v>
          </cell>
        </row>
        <row r="2744">
          <cell r="I2744">
            <v>56208</v>
          </cell>
        </row>
        <row r="2745">
          <cell r="I2745">
            <v>56170.2</v>
          </cell>
        </row>
        <row r="2746">
          <cell r="I2746">
            <v>56050</v>
          </cell>
        </row>
        <row r="2747">
          <cell r="I2747">
            <v>55350</v>
          </cell>
        </row>
        <row r="2748">
          <cell r="I2748">
            <v>54944.95</v>
          </cell>
        </row>
        <row r="2749">
          <cell r="I2749">
            <v>54779</v>
          </cell>
        </row>
        <row r="2750">
          <cell r="I2750">
            <v>54250</v>
          </cell>
        </row>
        <row r="2751">
          <cell r="I2751">
            <v>53996</v>
          </cell>
        </row>
        <row r="2752">
          <cell r="I2752">
            <v>53245.34</v>
          </cell>
        </row>
        <row r="2753">
          <cell r="I2753">
            <v>53016</v>
          </cell>
        </row>
        <row r="2754">
          <cell r="I2754">
            <v>52357.5</v>
          </cell>
        </row>
        <row r="2755">
          <cell r="I2755">
            <v>52124.800000000003</v>
          </cell>
        </row>
        <row r="2756">
          <cell r="I2756">
            <v>51693.41</v>
          </cell>
        </row>
        <row r="2757">
          <cell r="I2757">
            <v>51637</v>
          </cell>
        </row>
        <row r="2758">
          <cell r="I2758">
            <v>51552</v>
          </cell>
        </row>
        <row r="2759">
          <cell r="I2759">
            <v>51141.18</v>
          </cell>
        </row>
        <row r="2760">
          <cell r="I2760">
            <v>50815.8</v>
          </cell>
        </row>
        <row r="2761">
          <cell r="I2761">
            <v>50622.1</v>
          </cell>
        </row>
        <row r="2762">
          <cell r="I2762">
            <v>50057.1</v>
          </cell>
        </row>
        <row r="2763">
          <cell r="I2763">
            <v>50000</v>
          </cell>
        </row>
        <row r="2764">
          <cell r="I2764">
            <v>50000</v>
          </cell>
        </row>
        <row r="2765">
          <cell r="I2765">
            <v>49434</v>
          </cell>
        </row>
        <row r="2766">
          <cell r="I2766">
            <v>49000</v>
          </cell>
        </row>
        <row r="2767">
          <cell r="I2767">
            <v>48894</v>
          </cell>
        </row>
        <row r="2768">
          <cell r="I2768">
            <v>47861</v>
          </cell>
        </row>
        <row r="2769">
          <cell r="I2769">
            <v>47673.97</v>
          </cell>
        </row>
        <row r="2770">
          <cell r="I2770">
            <v>47673.97</v>
          </cell>
        </row>
        <row r="2771">
          <cell r="I2771">
            <v>47520</v>
          </cell>
        </row>
        <row r="2772">
          <cell r="I2772">
            <v>46786</v>
          </cell>
        </row>
        <row r="2773">
          <cell r="I2773">
            <v>46780</v>
          </cell>
        </row>
        <row r="2774">
          <cell r="I2774">
            <v>46055</v>
          </cell>
        </row>
        <row r="2775">
          <cell r="I2775">
            <v>45945</v>
          </cell>
        </row>
        <row r="2776">
          <cell r="I2776">
            <v>45336.23</v>
          </cell>
        </row>
        <row r="2777">
          <cell r="I2777">
            <v>45093.599999999999</v>
          </cell>
        </row>
        <row r="2778">
          <cell r="I2778">
            <v>45000</v>
          </cell>
        </row>
        <row r="2779">
          <cell r="I2779">
            <v>45000</v>
          </cell>
        </row>
        <row r="2780">
          <cell r="I2780">
            <v>45000</v>
          </cell>
        </row>
        <row r="2781">
          <cell r="I2781">
            <v>44850</v>
          </cell>
        </row>
        <row r="2782">
          <cell r="I2782">
            <v>44750</v>
          </cell>
        </row>
        <row r="2783">
          <cell r="I2783">
            <v>44750</v>
          </cell>
        </row>
        <row r="2784">
          <cell r="I2784">
            <v>44750</v>
          </cell>
        </row>
        <row r="2785">
          <cell r="I2785">
            <v>44547</v>
          </cell>
        </row>
        <row r="2786">
          <cell r="I2786">
            <v>44265.81</v>
          </cell>
        </row>
        <row r="2787">
          <cell r="I2787">
            <v>44209.43</v>
          </cell>
        </row>
        <row r="2788">
          <cell r="I2788">
            <v>44038.48</v>
          </cell>
        </row>
        <row r="2789">
          <cell r="I2789">
            <v>43711.8</v>
          </cell>
        </row>
        <row r="2790">
          <cell r="I2790">
            <v>43460.160000000003</v>
          </cell>
        </row>
        <row r="2791">
          <cell r="I2791">
            <v>43040.55</v>
          </cell>
        </row>
        <row r="2792">
          <cell r="I2792">
            <v>42968.95</v>
          </cell>
        </row>
        <row r="2793">
          <cell r="I2793">
            <v>42193.95</v>
          </cell>
        </row>
        <row r="2794">
          <cell r="I2794">
            <v>42041.73</v>
          </cell>
        </row>
        <row r="2795">
          <cell r="I2795">
            <v>41832</v>
          </cell>
        </row>
        <row r="2796">
          <cell r="I2796">
            <v>40381.96</v>
          </cell>
        </row>
        <row r="2797">
          <cell r="I2797">
            <v>40320</v>
          </cell>
        </row>
        <row r="2798">
          <cell r="I2798">
            <v>40306.050000000003</v>
          </cell>
        </row>
        <row r="2799">
          <cell r="I2799">
            <v>40275</v>
          </cell>
        </row>
        <row r="2800">
          <cell r="I2800">
            <v>40000</v>
          </cell>
        </row>
        <row r="2801">
          <cell r="I2801">
            <v>40000</v>
          </cell>
        </row>
        <row r="2802">
          <cell r="I2802">
            <v>39943.85</v>
          </cell>
        </row>
        <row r="2803">
          <cell r="I2803">
            <v>38793.1</v>
          </cell>
        </row>
        <row r="2804">
          <cell r="I2804">
            <v>38478.21</v>
          </cell>
        </row>
        <row r="2805">
          <cell r="I2805">
            <v>38304</v>
          </cell>
        </row>
        <row r="2806">
          <cell r="I2806">
            <v>38253.269999999997</v>
          </cell>
        </row>
        <row r="2807">
          <cell r="I2807">
            <v>37929.21</v>
          </cell>
        </row>
        <row r="2808">
          <cell r="I2808">
            <v>37504</v>
          </cell>
        </row>
        <row r="2809">
          <cell r="I2809">
            <v>37446.800000000003</v>
          </cell>
        </row>
        <row r="2810">
          <cell r="I2810">
            <v>37062.5</v>
          </cell>
        </row>
        <row r="2811">
          <cell r="I2811">
            <v>37053</v>
          </cell>
        </row>
        <row r="2812">
          <cell r="I2812">
            <v>36838.199999999997</v>
          </cell>
        </row>
        <row r="2813">
          <cell r="I2813">
            <v>36238</v>
          </cell>
        </row>
        <row r="2814">
          <cell r="I2814">
            <v>35800</v>
          </cell>
        </row>
        <row r="2815">
          <cell r="I2815">
            <v>35071.47</v>
          </cell>
        </row>
        <row r="2816">
          <cell r="I2816">
            <v>35071.47</v>
          </cell>
        </row>
        <row r="2817">
          <cell r="I2817">
            <v>35000</v>
          </cell>
        </row>
        <row r="2818">
          <cell r="I2818">
            <v>34905</v>
          </cell>
        </row>
        <row r="2819">
          <cell r="I2819">
            <v>34820</v>
          </cell>
        </row>
        <row r="2820">
          <cell r="I2820">
            <v>34382.32</v>
          </cell>
        </row>
        <row r="2821">
          <cell r="I2821">
            <v>34382.32</v>
          </cell>
        </row>
        <row r="2822">
          <cell r="I2822">
            <v>34228</v>
          </cell>
        </row>
        <row r="2823">
          <cell r="I2823">
            <v>34103.089999999997</v>
          </cell>
        </row>
        <row r="2824">
          <cell r="I2824">
            <v>33680.639999999999</v>
          </cell>
        </row>
        <row r="2825">
          <cell r="I2825">
            <v>33294</v>
          </cell>
        </row>
        <row r="2826">
          <cell r="I2826">
            <v>33195.33</v>
          </cell>
        </row>
        <row r="2827">
          <cell r="I2827">
            <v>33124</v>
          </cell>
        </row>
        <row r="2828">
          <cell r="I2828">
            <v>33000</v>
          </cell>
        </row>
        <row r="2829">
          <cell r="I2829">
            <v>32757</v>
          </cell>
        </row>
        <row r="2830">
          <cell r="I2830">
            <v>32667.5</v>
          </cell>
        </row>
        <row r="2831">
          <cell r="I2831">
            <v>32612</v>
          </cell>
        </row>
        <row r="2832">
          <cell r="I2832">
            <v>31800</v>
          </cell>
        </row>
        <row r="2833">
          <cell r="I2833">
            <v>31500</v>
          </cell>
        </row>
        <row r="2834">
          <cell r="I2834">
            <v>31500</v>
          </cell>
        </row>
        <row r="2835">
          <cell r="I2835">
            <v>31325</v>
          </cell>
        </row>
        <row r="2836">
          <cell r="I2836">
            <v>31325</v>
          </cell>
        </row>
        <row r="2837">
          <cell r="I2837">
            <v>31200</v>
          </cell>
        </row>
        <row r="2838">
          <cell r="I2838">
            <v>30877.5</v>
          </cell>
        </row>
        <row r="2839">
          <cell r="I2839">
            <v>30698.5</v>
          </cell>
        </row>
        <row r="2840">
          <cell r="I2840">
            <v>30430</v>
          </cell>
        </row>
        <row r="2841">
          <cell r="I2841">
            <v>30419</v>
          </cell>
        </row>
        <row r="2842">
          <cell r="I2842">
            <v>30192</v>
          </cell>
        </row>
        <row r="2843">
          <cell r="I2843">
            <v>30096</v>
          </cell>
        </row>
        <row r="2844">
          <cell r="I2844">
            <v>30000</v>
          </cell>
        </row>
        <row r="2845">
          <cell r="I2845">
            <v>30000</v>
          </cell>
        </row>
        <row r="2846">
          <cell r="I2846">
            <v>29921.64</v>
          </cell>
        </row>
        <row r="2847">
          <cell r="I2847">
            <v>29262</v>
          </cell>
        </row>
        <row r="2848">
          <cell r="I2848">
            <v>29234.28</v>
          </cell>
        </row>
        <row r="2849">
          <cell r="I2849">
            <v>28724</v>
          </cell>
        </row>
        <row r="2850">
          <cell r="I2850">
            <v>28648.95</v>
          </cell>
        </row>
        <row r="2851">
          <cell r="I2851">
            <v>28550.5</v>
          </cell>
        </row>
        <row r="2852">
          <cell r="I2852">
            <v>28550.5</v>
          </cell>
        </row>
        <row r="2853">
          <cell r="I2853">
            <v>28250</v>
          </cell>
        </row>
        <row r="2854">
          <cell r="I2854">
            <v>28114</v>
          </cell>
        </row>
        <row r="2855">
          <cell r="I2855">
            <v>28077.95</v>
          </cell>
        </row>
        <row r="2856">
          <cell r="I2856">
            <v>28050</v>
          </cell>
        </row>
        <row r="2857">
          <cell r="I2857">
            <v>27907</v>
          </cell>
        </row>
        <row r="2858">
          <cell r="I2858">
            <v>27800</v>
          </cell>
        </row>
        <row r="2859">
          <cell r="I2859">
            <v>27286.76</v>
          </cell>
        </row>
        <row r="2860">
          <cell r="I2860">
            <v>27223.040000000001</v>
          </cell>
        </row>
        <row r="2861">
          <cell r="I2861">
            <v>27043.32</v>
          </cell>
        </row>
        <row r="2862">
          <cell r="I2862">
            <v>26951.14</v>
          </cell>
        </row>
        <row r="2863">
          <cell r="I2863">
            <v>26850</v>
          </cell>
        </row>
        <row r="2864">
          <cell r="I2864">
            <v>26850</v>
          </cell>
        </row>
        <row r="2865">
          <cell r="I2865">
            <v>26850</v>
          </cell>
        </row>
        <row r="2866">
          <cell r="I2866">
            <v>26850</v>
          </cell>
        </row>
        <row r="2867">
          <cell r="I2867">
            <v>26626.25</v>
          </cell>
        </row>
        <row r="2868">
          <cell r="I2868">
            <v>26044.5</v>
          </cell>
        </row>
        <row r="2869">
          <cell r="I2869">
            <v>25637</v>
          </cell>
        </row>
        <row r="2870">
          <cell r="I2870">
            <v>25491</v>
          </cell>
        </row>
        <row r="2871">
          <cell r="I2871">
            <v>25418</v>
          </cell>
        </row>
        <row r="2872">
          <cell r="I2872">
            <v>25133.4</v>
          </cell>
        </row>
        <row r="2873">
          <cell r="I2873">
            <v>25088.400000000001</v>
          </cell>
        </row>
        <row r="2874">
          <cell r="I2874">
            <v>25088.400000000001</v>
          </cell>
        </row>
        <row r="2875">
          <cell r="I2875">
            <v>25000</v>
          </cell>
        </row>
        <row r="2876">
          <cell r="I2876">
            <v>24970.5</v>
          </cell>
        </row>
        <row r="2877">
          <cell r="I2877">
            <v>24821</v>
          </cell>
        </row>
        <row r="2878">
          <cell r="I2878">
            <v>24791.5</v>
          </cell>
        </row>
        <row r="2879">
          <cell r="I2879">
            <v>24214</v>
          </cell>
        </row>
        <row r="2880">
          <cell r="I2880">
            <v>24165</v>
          </cell>
        </row>
        <row r="2881">
          <cell r="I2881">
            <v>24057</v>
          </cell>
        </row>
        <row r="2882">
          <cell r="I2882">
            <v>23830</v>
          </cell>
        </row>
        <row r="2883">
          <cell r="I2883">
            <v>23790</v>
          </cell>
        </row>
        <row r="2884">
          <cell r="I2884">
            <v>23742.560000000001</v>
          </cell>
        </row>
        <row r="2885">
          <cell r="I2885">
            <v>23686</v>
          </cell>
        </row>
        <row r="2886">
          <cell r="I2886">
            <v>23681.7</v>
          </cell>
        </row>
        <row r="2887">
          <cell r="I2887">
            <v>23496</v>
          </cell>
        </row>
        <row r="2888">
          <cell r="I2888">
            <v>23493.75</v>
          </cell>
        </row>
        <row r="2889">
          <cell r="I2889">
            <v>23221</v>
          </cell>
        </row>
        <row r="2890">
          <cell r="I2890">
            <v>23164</v>
          </cell>
        </row>
        <row r="2891">
          <cell r="I2891">
            <v>23139.33</v>
          </cell>
        </row>
        <row r="2892">
          <cell r="I2892">
            <v>22941</v>
          </cell>
        </row>
        <row r="2893">
          <cell r="I2893">
            <v>22940.639999999999</v>
          </cell>
        </row>
        <row r="2894">
          <cell r="I2894">
            <v>22940</v>
          </cell>
        </row>
        <row r="2895">
          <cell r="I2895">
            <v>22880</v>
          </cell>
        </row>
        <row r="2896">
          <cell r="I2896">
            <v>22700</v>
          </cell>
        </row>
        <row r="2897">
          <cell r="I2897">
            <v>22507.01</v>
          </cell>
        </row>
        <row r="2898">
          <cell r="I2898">
            <v>22500</v>
          </cell>
        </row>
        <row r="2899">
          <cell r="I2899">
            <v>22400</v>
          </cell>
        </row>
        <row r="2900">
          <cell r="I2900">
            <v>22375</v>
          </cell>
        </row>
        <row r="2901">
          <cell r="I2901">
            <v>22375</v>
          </cell>
        </row>
        <row r="2902">
          <cell r="I2902">
            <v>22375</v>
          </cell>
        </row>
        <row r="2903">
          <cell r="I2903">
            <v>22375</v>
          </cell>
        </row>
        <row r="2904">
          <cell r="I2904">
            <v>22375</v>
          </cell>
        </row>
        <row r="2905">
          <cell r="I2905">
            <v>22321</v>
          </cell>
        </row>
        <row r="2906">
          <cell r="I2906">
            <v>22025</v>
          </cell>
        </row>
        <row r="2907">
          <cell r="I2907">
            <v>22000</v>
          </cell>
        </row>
        <row r="2908">
          <cell r="I2908">
            <v>21935</v>
          </cell>
        </row>
        <row r="2909">
          <cell r="I2909">
            <v>21927.5</v>
          </cell>
        </row>
        <row r="2910">
          <cell r="I2910">
            <v>21811</v>
          </cell>
        </row>
        <row r="2911">
          <cell r="I2911">
            <v>21672</v>
          </cell>
        </row>
        <row r="2912">
          <cell r="I2912">
            <v>21500</v>
          </cell>
        </row>
        <row r="2913">
          <cell r="I2913">
            <v>21480</v>
          </cell>
        </row>
        <row r="2914">
          <cell r="I2914">
            <v>21450</v>
          </cell>
        </row>
        <row r="2915">
          <cell r="I2915">
            <v>21418</v>
          </cell>
        </row>
        <row r="2916">
          <cell r="I2916">
            <v>21336.799999999999</v>
          </cell>
        </row>
        <row r="2917">
          <cell r="I2917">
            <v>21251.82</v>
          </cell>
        </row>
        <row r="2918">
          <cell r="I2918">
            <v>21144.38</v>
          </cell>
        </row>
        <row r="2919">
          <cell r="I2919">
            <v>21122</v>
          </cell>
        </row>
        <row r="2920">
          <cell r="I2920">
            <v>20904.34</v>
          </cell>
        </row>
        <row r="2921">
          <cell r="I2921">
            <v>20700</v>
          </cell>
        </row>
        <row r="2922">
          <cell r="I2922">
            <v>20700</v>
          </cell>
        </row>
        <row r="2923">
          <cell r="I2923">
            <v>20691.96</v>
          </cell>
        </row>
        <row r="2924">
          <cell r="I2924">
            <v>20628.68</v>
          </cell>
        </row>
        <row r="2925">
          <cell r="I2925">
            <v>20500</v>
          </cell>
        </row>
        <row r="2926">
          <cell r="I2926">
            <v>20466.66</v>
          </cell>
        </row>
        <row r="2927">
          <cell r="I2927">
            <v>20423.009999999998</v>
          </cell>
        </row>
        <row r="2928">
          <cell r="I2928">
            <v>20340</v>
          </cell>
        </row>
        <row r="2929">
          <cell r="I2929">
            <v>20325</v>
          </cell>
        </row>
        <row r="2930">
          <cell r="I2930">
            <v>20250</v>
          </cell>
        </row>
        <row r="2931">
          <cell r="I2931">
            <v>20240</v>
          </cell>
        </row>
        <row r="2932">
          <cell r="I2932">
            <v>20160</v>
          </cell>
        </row>
        <row r="2933">
          <cell r="I2933">
            <v>20000</v>
          </cell>
        </row>
        <row r="2934">
          <cell r="I2934">
            <v>19845</v>
          </cell>
        </row>
        <row r="2935">
          <cell r="I2935">
            <v>19565</v>
          </cell>
        </row>
        <row r="2936">
          <cell r="I2936">
            <v>19320</v>
          </cell>
        </row>
        <row r="2937">
          <cell r="I2937">
            <v>19255.93</v>
          </cell>
        </row>
        <row r="2938">
          <cell r="I2938">
            <v>19119</v>
          </cell>
        </row>
        <row r="2939">
          <cell r="I2939">
            <v>19005</v>
          </cell>
        </row>
        <row r="2940">
          <cell r="I2940">
            <v>18974</v>
          </cell>
        </row>
        <row r="2941">
          <cell r="I2941">
            <v>18900</v>
          </cell>
        </row>
        <row r="2942">
          <cell r="I2942">
            <v>18900</v>
          </cell>
        </row>
        <row r="2943">
          <cell r="I2943">
            <v>18705.5</v>
          </cell>
        </row>
        <row r="2944">
          <cell r="I2944">
            <v>18705.5</v>
          </cell>
        </row>
        <row r="2945">
          <cell r="I2945">
            <v>18616</v>
          </cell>
        </row>
        <row r="2946">
          <cell r="I2946">
            <v>18291.29</v>
          </cell>
        </row>
        <row r="2947">
          <cell r="I2947">
            <v>18168</v>
          </cell>
        </row>
        <row r="2948">
          <cell r="I2948">
            <v>18000</v>
          </cell>
        </row>
        <row r="2949">
          <cell r="I2949">
            <v>17989.5</v>
          </cell>
        </row>
        <row r="2950">
          <cell r="I2950">
            <v>17989.5</v>
          </cell>
        </row>
        <row r="2951">
          <cell r="I2951">
            <v>17975</v>
          </cell>
        </row>
        <row r="2952">
          <cell r="I2952">
            <v>17900</v>
          </cell>
        </row>
        <row r="2953">
          <cell r="I2953">
            <v>17900</v>
          </cell>
        </row>
        <row r="2954">
          <cell r="I2954">
            <v>17900</v>
          </cell>
        </row>
        <row r="2955">
          <cell r="I2955">
            <v>17900</v>
          </cell>
        </row>
        <row r="2956">
          <cell r="I2956">
            <v>17900</v>
          </cell>
        </row>
        <row r="2957">
          <cell r="I2957">
            <v>17770</v>
          </cell>
        </row>
        <row r="2958">
          <cell r="I2958">
            <v>17750</v>
          </cell>
        </row>
        <row r="2959">
          <cell r="I2959">
            <v>17721</v>
          </cell>
        </row>
        <row r="2960">
          <cell r="I2960">
            <v>17600</v>
          </cell>
        </row>
        <row r="2961">
          <cell r="I2961">
            <v>17500</v>
          </cell>
        </row>
        <row r="2962">
          <cell r="I2962">
            <v>17410</v>
          </cell>
        </row>
        <row r="2963">
          <cell r="I2963">
            <v>17389</v>
          </cell>
        </row>
        <row r="2964">
          <cell r="I2964">
            <v>17354.95</v>
          </cell>
        </row>
        <row r="2965">
          <cell r="I2965">
            <v>17243</v>
          </cell>
        </row>
        <row r="2966">
          <cell r="I2966">
            <v>17228.75</v>
          </cell>
        </row>
        <row r="2967">
          <cell r="I2967">
            <v>17212.64</v>
          </cell>
        </row>
        <row r="2968">
          <cell r="I2968">
            <v>17193.099999999999</v>
          </cell>
        </row>
        <row r="2969">
          <cell r="I2969">
            <v>17191.16</v>
          </cell>
        </row>
        <row r="2970">
          <cell r="I2970">
            <v>17175.05</v>
          </cell>
        </row>
        <row r="2971">
          <cell r="I2971">
            <v>17175.05</v>
          </cell>
        </row>
        <row r="2972">
          <cell r="I2972">
            <v>17100</v>
          </cell>
        </row>
        <row r="2973">
          <cell r="I2973">
            <v>17000</v>
          </cell>
        </row>
        <row r="2974">
          <cell r="I2974">
            <v>17000</v>
          </cell>
        </row>
        <row r="2975">
          <cell r="I2975">
            <v>16993.96</v>
          </cell>
        </row>
        <row r="2976">
          <cell r="I2976">
            <v>16725.759999999998</v>
          </cell>
        </row>
        <row r="2977">
          <cell r="I2977">
            <v>16562</v>
          </cell>
        </row>
        <row r="2978">
          <cell r="I2978">
            <v>16500</v>
          </cell>
        </row>
        <row r="2979">
          <cell r="I2979">
            <v>16407.14</v>
          </cell>
        </row>
        <row r="2980">
          <cell r="I2980">
            <v>16324.8</v>
          </cell>
        </row>
        <row r="2981">
          <cell r="I2981">
            <v>16163.7</v>
          </cell>
        </row>
        <row r="2982">
          <cell r="I2982">
            <v>16110</v>
          </cell>
        </row>
        <row r="2983">
          <cell r="I2983">
            <v>15931</v>
          </cell>
        </row>
        <row r="2984">
          <cell r="I2984">
            <v>15832.8</v>
          </cell>
        </row>
        <row r="2985">
          <cell r="I2985">
            <v>15803.67</v>
          </cell>
        </row>
        <row r="2986">
          <cell r="I2986">
            <v>15792</v>
          </cell>
        </row>
        <row r="2987">
          <cell r="I2987">
            <v>15750</v>
          </cell>
        </row>
        <row r="2988">
          <cell r="I2988">
            <v>15675</v>
          </cell>
        </row>
        <row r="2989">
          <cell r="I2989">
            <v>15600</v>
          </cell>
        </row>
        <row r="2990">
          <cell r="I2990">
            <v>15449</v>
          </cell>
        </row>
        <row r="2991">
          <cell r="I2991">
            <v>15414.76</v>
          </cell>
        </row>
        <row r="2992">
          <cell r="I2992">
            <v>15215</v>
          </cell>
        </row>
        <row r="2993">
          <cell r="I2993">
            <v>15049</v>
          </cell>
        </row>
        <row r="2994">
          <cell r="I2994">
            <v>15000</v>
          </cell>
        </row>
        <row r="2995">
          <cell r="I2995">
            <v>14880</v>
          </cell>
        </row>
        <row r="2996">
          <cell r="I2996">
            <v>14847</v>
          </cell>
        </row>
        <row r="2997">
          <cell r="I2997">
            <v>14795.42</v>
          </cell>
        </row>
        <row r="2998">
          <cell r="I2998">
            <v>14740.5</v>
          </cell>
        </row>
        <row r="2999">
          <cell r="I2999">
            <v>14730</v>
          </cell>
        </row>
        <row r="3000">
          <cell r="I3000">
            <v>14518.22</v>
          </cell>
        </row>
        <row r="3001">
          <cell r="I3001">
            <v>14518.22</v>
          </cell>
        </row>
        <row r="3002">
          <cell r="I3002">
            <v>14474.68</v>
          </cell>
        </row>
        <row r="3003">
          <cell r="I3003">
            <v>14457.47</v>
          </cell>
        </row>
        <row r="3004">
          <cell r="I3004">
            <v>14364.75</v>
          </cell>
        </row>
        <row r="3005">
          <cell r="I3005">
            <v>14364.75</v>
          </cell>
        </row>
        <row r="3006">
          <cell r="I3006">
            <v>14320</v>
          </cell>
        </row>
        <row r="3007">
          <cell r="I3007">
            <v>14275.25</v>
          </cell>
        </row>
        <row r="3008">
          <cell r="I3008">
            <v>14250</v>
          </cell>
        </row>
        <row r="3009">
          <cell r="I3009">
            <v>14210</v>
          </cell>
        </row>
        <row r="3010">
          <cell r="I3010">
            <v>14036</v>
          </cell>
        </row>
        <row r="3011">
          <cell r="I3011">
            <v>13975</v>
          </cell>
        </row>
        <row r="3012">
          <cell r="I3012">
            <v>13800</v>
          </cell>
        </row>
        <row r="3013">
          <cell r="I3013">
            <v>13611.52</v>
          </cell>
        </row>
        <row r="3014">
          <cell r="I3014">
            <v>13500</v>
          </cell>
        </row>
        <row r="3015">
          <cell r="I3015">
            <v>13450</v>
          </cell>
        </row>
        <row r="3016">
          <cell r="I3016">
            <v>13450</v>
          </cell>
        </row>
        <row r="3017">
          <cell r="I3017">
            <v>13425</v>
          </cell>
        </row>
        <row r="3018">
          <cell r="I3018">
            <v>13425</v>
          </cell>
        </row>
        <row r="3019">
          <cell r="I3019">
            <v>13380.25</v>
          </cell>
        </row>
        <row r="3020">
          <cell r="I3020">
            <v>13380.25</v>
          </cell>
        </row>
        <row r="3021">
          <cell r="I3021">
            <v>13230</v>
          </cell>
        </row>
        <row r="3022">
          <cell r="I3022">
            <v>13214</v>
          </cell>
        </row>
        <row r="3023">
          <cell r="I3023">
            <v>13200</v>
          </cell>
        </row>
        <row r="3024">
          <cell r="I3024">
            <v>12977.5</v>
          </cell>
        </row>
        <row r="3025">
          <cell r="I3025">
            <v>12900</v>
          </cell>
        </row>
        <row r="3026">
          <cell r="I3026">
            <v>12530</v>
          </cell>
        </row>
        <row r="3027">
          <cell r="I3027">
            <v>12530</v>
          </cell>
        </row>
        <row r="3028">
          <cell r="I3028">
            <v>12500</v>
          </cell>
        </row>
        <row r="3029">
          <cell r="I3029">
            <v>12400</v>
          </cell>
        </row>
        <row r="3030">
          <cell r="I3030">
            <v>12200</v>
          </cell>
        </row>
        <row r="3031">
          <cell r="I3031">
            <v>12200</v>
          </cell>
        </row>
        <row r="3032">
          <cell r="I3032">
            <v>12112</v>
          </cell>
        </row>
        <row r="3033">
          <cell r="I3033">
            <v>12093</v>
          </cell>
        </row>
        <row r="3034">
          <cell r="I3034">
            <v>12028.8</v>
          </cell>
        </row>
        <row r="3035">
          <cell r="I3035">
            <v>12000</v>
          </cell>
        </row>
        <row r="3036">
          <cell r="I3036">
            <v>11940</v>
          </cell>
        </row>
        <row r="3037">
          <cell r="I3037">
            <v>11940</v>
          </cell>
        </row>
        <row r="3038">
          <cell r="I3038">
            <v>11773.32</v>
          </cell>
        </row>
        <row r="3039">
          <cell r="I3039">
            <v>11764.36</v>
          </cell>
        </row>
        <row r="3040">
          <cell r="I3040">
            <v>11764.36</v>
          </cell>
        </row>
        <row r="3041">
          <cell r="I3041">
            <v>11764.36</v>
          </cell>
        </row>
        <row r="3042">
          <cell r="I3042">
            <v>11750</v>
          </cell>
        </row>
        <row r="3043">
          <cell r="I3043">
            <v>11704</v>
          </cell>
        </row>
        <row r="3044">
          <cell r="I3044">
            <v>11704</v>
          </cell>
        </row>
        <row r="3045">
          <cell r="I3045">
            <v>11635</v>
          </cell>
        </row>
        <row r="3046">
          <cell r="I3046">
            <v>11549.98</v>
          </cell>
        </row>
        <row r="3047">
          <cell r="I3047">
            <v>11496</v>
          </cell>
        </row>
        <row r="3048">
          <cell r="I3048">
            <v>11402.3</v>
          </cell>
        </row>
        <row r="3049">
          <cell r="I3049">
            <v>11366.5</v>
          </cell>
        </row>
        <row r="3050">
          <cell r="I3050">
            <v>11360</v>
          </cell>
        </row>
        <row r="3051">
          <cell r="I3051">
            <v>11277</v>
          </cell>
        </row>
        <row r="3052">
          <cell r="I3052">
            <v>11180</v>
          </cell>
        </row>
        <row r="3053">
          <cell r="I3053">
            <v>11180</v>
          </cell>
        </row>
        <row r="3054">
          <cell r="I3054">
            <v>11174.08</v>
          </cell>
        </row>
        <row r="3055">
          <cell r="I3055">
            <v>11164.23</v>
          </cell>
        </row>
        <row r="3056">
          <cell r="I3056">
            <v>11164.23</v>
          </cell>
        </row>
        <row r="3057">
          <cell r="I3057">
            <v>11098</v>
          </cell>
        </row>
        <row r="3058">
          <cell r="I3058">
            <v>11036</v>
          </cell>
        </row>
        <row r="3059">
          <cell r="I3059">
            <v>11008.5</v>
          </cell>
        </row>
        <row r="3060">
          <cell r="I3060">
            <v>11000</v>
          </cell>
        </row>
        <row r="3061">
          <cell r="I3061">
            <v>11000</v>
          </cell>
        </row>
        <row r="3062">
          <cell r="I3062">
            <v>11000</v>
          </cell>
        </row>
        <row r="3063">
          <cell r="I3063">
            <v>10880</v>
          </cell>
        </row>
        <row r="3064">
          <cell r="I3064">
            <v>10740</v>
          </cell>
        </row>
        <row r="3065">
          <cell r="I3065">
            <v>10740</v>
          </cell>
        </row>
        <row r="3066">
          <cell r="I3066">
            <v>10711.36</v>
          </cell>
        </row>
        <row r="3067">
          <cell r="I3067">
            <v>10560</v>
          </cell>
        </row>
        <row r="3068">
          <cell r="I3068">
            <v>10526.1</v>
          </cell>
        </row>
        <row r="3069">
          <cell r="I3069">
            <v>10342.620000000001</v>
          </cell>
        </row>
        <row r="3070">
          <cell r="I3070">
            <v>10292.5</v>
          </cell>
        </row>
        <row r="3071">
          <cell r="I3071">
            <v>10292.5</v>
          </cell>
        </row>
        <row r="3072">
          <cell r="I3072">
            <v>10230.75</v>
          </cell>
        </row>
        <row r="3073">
          <cell r="I3073">
            <v>10225</v>
          </cell>
        </row>
        <row r="3074">
          <cell r="I3074">
            <v>10068.75</v>
          </cell>
        </row>
        <row r="3075">
          <cell r="I3075">
            <v>10054.34</v>
          </cell>
        </row>
        <row r="3076">
          <cell r="I3076">
            <v>10024</v>
          </cell>
        </row>
        <row r="3077">
          <cell r="I3077">
            <v>10000</v>
          </cell>
        </row>
        <row r="3078">
          <cell r="I3078">
            <v>10000</v>
          </cell>
        </row>
        <row r="3079">
          <cell r="I3079">
            <v>10000</v>
          </cell>
        </row>
        <row r="3080">
          <cell r="I3080">
            <v>10000</v>
          </cell>
        </row>
        <row r="3081">
          <cell r="I3081">
            <v>9880.7999999999993</v>
          </cell>
        </row>
        <row r="3082">
          <cell r="I3082">
            <v>9875</v>
          </cell>
        </row>
        <row r="3083">
          <cell r="I3083">
            <v>9800</v>
          </cell>
        </row>
        <row r="3084">
          <cell r="I3084">
            <v>9733.1299999999992</v>
          </cell>
        </row>
        <row r="3085">
          <cell r="I3085">
            <v>9733.1299999999992</v>
          </cell>
        </row>
        <row r="3086">
          <cell r="I3086">
            <v>9720</v>
          </cell>
        </row>
        <row r="3087">
          <cell r="I3087">
            <v>9500</v>
          </cell>
        </row>
        <row r="3088">
          <cell r="I3088">
            <v>9472.68</v>
          </cell>
        </row>
        <row r="3089">
          <cell r="I3089">
            <v>9451.2000000000007</v>
          </cell>
        </row>
        <row r="3090">
          <cell r="I3090">
            <v>9397.5</v>
          </cell>
        </row>
        <row r="3091">
          <cell r="I3091">
            <v>9397.5</v>
          </cell>
        </row>
        <row r="3092">
          <cell r="I3092">
            <v>9382</v>
          </cell>
        </row>
        <row r="3093">
          <cell r="I3093">
            <v>9240</v>
          </cell>
        </row>
        <row r="3094">
          <cell r="I3094">
            <v>9228.34</v>
          </cell>
        </row>
        <row r="3095">
          <cell r="I3095">
            <v>9200</v>
          </cell>
        </row>
        <row r="3096">
          <cell r="I3096">
            <v>9142.42</v>
          </cell>
        </row>
        <row r="3097">
          <cell r="I3097">
            <v>9115</v>
          </cell>
        </row>
        <row r="3098">
          <cell r="I3098">
            <v>9104.66</v>
          </cell>
        </row>
        <row r="3099">
          <cell r="I3099">
            <v>9008</v>
          </cell>
        </row>
        <row r="3100">
          <cell r="I3100">
            <v>9000</v>
          </cell>
        </row>
        <row r="3101">
          <cell r="I3101">
            <v>8950</v>
          </cell>
        </row>
        <row r="3102">
          <cell r="I3102">
            <v>8950</v>
          </cell>
        </row>
        <row r="3103">
          <cell r="I3103">
            <v>8840</v>
          </cell>
        </row>
        <row r="3104">
          <cell r="I3104">
            <v>8827.39</v>
          </cell>
        </row>
        <row r="3105">
          <cell r="I3105">
            <v>8773</v>
          </cell>
        </row>
        <row r="3106">
          <cell r="I3106">
            <v>8773</v>
          </cell>
        </row>
        <row r="3107">
          <cell r="I3107">
            <v>8695</v>
          </cell>
        </row>
        <row r="3108">
          <cell r="I3108">
            <v>8695</v>
          </cell>
        </row>
        <row r="3109">
          <cell r="I3109">
            <v>8550</v>
          </cell>
        </row>
        <row r="3110">
          <cell r="I3110">
            <v>8550</v>
          </cell>
        </row>
        <row r="3111">
          <cell r="I3111">
            <v>8502.5</v>
          </cell>
        </row>
        <row r="3112">
          <cell r="I3112">
            <v>8287.7000000000007</v>
          </cell>
        </row>
        <row r="3113">
          <cell r="I3113">
            <v>8220.75</v>
          </cell>
        </row>
        <row r="3114">
          <cell r="I3114">
            <v>8196.2800000000007</v>
          </cell>
        </row>
        <row r="3115">
          <cell r="I3115">
            <v>8162.4</v>
          </cell>
        </row>
        <row r="3116">
          <cell r="I3116">
            <v>8000</v>
          </cell>
        </row>
        <row r="3117">
          <cell r="I3117">
            <v>7969.08</v>
          </cell>
        </row>
        <row r="3118">
          <cell r="I3118">
            <v>7969.08</v>
          </cell>
        </row>
        <row r="3119">
          <cell r="I3119">
            <v>7893.9</v>
          </cell>
        </row>
        <row r="3120">
          <cell r="I3120">
            <v>7893.9</v>
          </cell>
        </row>
        <row r="3121">
          <cell r="I3121">
            <v>7893.9</v>
          </cell>
        </row>
        <row r="3122">
          <cell r="I3122">
            <v>7880</v>
          </cell>
        </row>
        <row r="3123">
          <cell r="I3123">
            <v>7876</v>
          </cell>
        </row>
        <row r="3124">
          <cell r="I3124">
            <v>7876</v>
          </cell>
        </row>
        <row r="3125">
          <cell r="I3125">
            <v>7862.58</v>
          </cell>
        </row>
        <row r="3126">
          <cell r="I3126">
            <v>7818.72</v>
          </cell>
        </row>
        <row r="3127">
          <cell r="I3127">
            <v>7818.72</v>
          </cell>
        </row>
        <row r="3128">
          <cell r="I3128">
            <v>7790</v>
          </cell>
        </row>
        <row r="3129">
          <cell r="I3129">
            <v>7707.38</v>
          </cell>
        </row>
        <row r="3130">
          <cell r="I3130">
            <v>7518</v>
          </cell>
        </row>
        <row r="3131">
          <cell r="I3131">
            <v>7518</v>
          </cell>
        </row>
        <row r="3132">
          <cell r="I3132">
            <v>7506</v>
          </cell>
        </row>
        <row r="3133">
          <cell r="I3133">
            <v>7500</v>
          </cell>
        </row>
        <row r="3134">
          <cell r="I3134">
            <v>7394.49</v>
          </cell>
        </row>
        <row r="3135">
          <cell r="I3135">
            <v>7392</v>
          </cell>
        </row>
        <row r="3136">
          <cell r="I3136">
            <v>7392</v>
          </cell>
        </row>
        <row r="3137">
          <cell r="I3137">
            <v>7160</v>
          </cell>
        </row>
        <row r="3138">
          <cell r="I3138">
            <v>7120</v>
          </cell>
        </row>
        <row r="3139">
          <cell r="I3139">
            <v>7031.84</v>
          </cell>
        </row>
        <row r="3140">
          <cell r="I3140">
            <v>7000</v>
          </cell>
        </row>
        <row r="3141">
          <cell r="I3141">
            <v>6995</v>
          </cell>
        </row>
        <row r="3142">
          <cell r="I3142">
            <v>6981</v>
          </cell>
        </row>
        <row r="3143">
          <cell r="I3143">
            <v>6912</v>
          </cell>
        </row>
        <row r="3144">
          <cell r="I3144">
            <v>6890</v>
          </cell>
        </row>
        <row r="3145">
          <cell r="I3145">
            <v>6750</v>
          </cell>
        </row>
        <row r="3146">
          <cell r="I3146">
            <v>6461.9</v>
          </cell>
        </row>
        <row r="3147">
          <cell r="I3147">
            <v>6431.47</v>
          </cell>
        </row>
        <row r="3148">
          <cell r="I3148">
            <v>6362</v>
          </cell>
        </row>
        <row r="3149">
          <cell r="I3149">
            <v>6319</v>
          </cell>
        </row>
        <row r="3150">
          <cell r="I3150">
            <v>6265</v>
          </cell>
        </row>
        <row r="3151">
          <cell r="I3151">
            <v>6265</v>
          </cell>
        </row>
        <row r="3152">
          <cell r="I3152">
            <v>6214</v>
          </cell>
        </row>
        <row r="3153">
          <cell r="I3153">
            <v>6139.7</v>
          </cell>
        </row>
        <row r="3154">
          <cell r="I3154">
            <v>6048</v>
          </cell>
        </row>
        <row r="3155">
          <cell r="I3155">
            <v>6041.25</v>
          </cell>
        </row>
        <row r="3156">
          <cell r="I3156">
            <v>6014.4</v>
          </cell>
        </row>
        <row r="3157">
          <cell r="I3157">
            <v>6014.4</v>
          </cell>
        </row>
        <row r="3158">
          <cell r="I3158">
            <v>6000</v>
          </cell>
        </row>
        <row r="3159">
          <cell r="I3159">
            <v>6000</v>
          </cell>
        </row>
        <row r="3160">
          <cell r="I3160">
            <v>5985</v>
          </cell>
        </row>
        <row r="3161">
          <cell r="I3161">
            <v>5967</v>
          </cell>
        </row>
        <row r="3162">
          <cell r="I3162">
            <v>5875</v>
          </cell>
        </row>
        <row r="3163">
          <cell r="I3163">
            <v>5799.6</v>
          </cell>
        </row>
        <row r="3164">
          <cell r="I3164">
            <v>5778</v>
          </cell>
        </row>
        <row r="3165">
          <cell r="I3165">
            <v>5720</v>
          </cell>
        </row>
        <row r="3166">
          <cell r="I3166">
            <v>5664</v>
          </cell>
        </row>
        <row r="3167">
          <cell r="I3167">
            <v>5660</v>
          </cell>
        </row>
        <row r="3168">
          <cell r="I3168">
            <v>5638.5</v>
          </cell>
        </row>
        <row r="3169">
          <cell r="I3169">
            <v>5549</v>
          </cell>
        </row>
        <row r="3170">
          <cell r="I3170">
            <v>5440.19</v>
          </cell>
        </row>
        <row r="3171">
          <cell r="I3171">
            <v>5370</v>
          </cell>
        </row>
        <row r="3172">
          <cell r="I3172">
            <v>5370</v>
          </cell>
        </row>
        <row r="3173">
          <cell r="I3173">
            <v>5235</v>
          </cell>
        </row>
        <row r="3174">
          <cell r="I3174">
            <v>5155.2</v>
          </cell>
        </row>
        <row r="3175">
          <cell r="I3175">
            <v>5040</v>
          </cell>
        </row>
        <row r="3176">
          <cell r="I3176">
            <v>5025</v>
          </cell>
        </row>
        <row r="3177">
          <cell r="I3177">
            <v>5000</v>
          </cell>
        </row>
        <row r="3178">
          <cell r="I3178">
            <v>5000</v>
          </cell>
        </row>
        <row r="3179">
          <cell r="I3179">
            <v>5000</v>
          </cell>
        </row>
        <row r="3180">
          <cell r="I3180">
            <v>4840</v>
          </cell>
        </row>
        <row r="3181">
          <cell r="I3181">
            <v>4840</v>
          </cell>
        </row>
        <row r="3182">
          <cell r="I3182">
            <v>4833</v>
          </cell>
        </row>
        <row r="3183">
          <cell r="I3183">
            <v>4677.2700000000004</v>
          </cell>
        </row>
        <row r="3184">
          <cell r="I3184">
            <v>4663.8500000000004</v>
          </cell>
        </row>
        <row r="3185">
          <cell r="I3185">
            <v>4510.8</v>
          </cell>
        </row>
        <row r="3186">
          <cell r="I3186">
            <v>4500</v>
          </cell>
        </row>
        <row r="3187">
          <cell r="I3187">
            <v>4475</v>
          </cell>
        </row>
        <row r="3188">
          <cell r="I3188">
            <v>4475</v>
          </cell>
        </row>
        <row r="3189">
          <cell r="I3189">
            <v>4475</v>
          </cell>
        </row>
        <row r="3190">
          <cell r="I3190">
            <v>4475</v>
          </cell>
        </row>
        <row r="3191">
          <cell r="I3191">
            <v>4475</v>
          </cell>
        </row>
        <row r="3192">
          <cell r="I3192">
            <v>4430.25</v>
          </cell>
        </row>
        <row r="3193">
          <cell r="I3193">
            <v>4200</v>
          </cell>
        </row>
        <row r="3194">
          <cell r="I3194">
            <v>4200</v>
          </cell>
        </row>
        <row r="3195">
          <cell r="I3195">
            <v>4130</v>
          </cell>
        </row>
        <row r="3196">
          <cell r="I3196">
            <v>4125</v>
          </cell>
        </row>
        <row r="3197">
          <cell r="I3197">
            <v>4116.91</v>
          </cell>
        </row>
        <row r="3198">
          <cell r="I3198">
            <v>4018.55</v>
          </cell>
        </row>
        <row r="3199">
          <cell r="I3199">
            <v>4000</v>
          </cell>
        </row>
        <row r="3200">
          <cell r="I3200">
            <v>3993.94</v>
          </cell>
        </row>
        <row r="3201">
          <cell r="I3201">
            <v>3960</v>
          </cell>
        </row>
        <row r="3202">
          <cell r="I3202">
            <v>3938</v>
          </cell>
        </row>
        <row r="3203">
          <cell r="I3203">
            <v>3759</v>
          </cell>
        </row>
        <row r="3204">
          <cell r="I3204">
            <v>3696</v>
          </cell>
        </row>
        <row r="3205">
          <cell r="I3205">
            <v>3580</v>
          </cell>
        </row>
        <row r="3206">
          <cell r="I3206">
            <v>3580</v>
          </cell>
        </row>
        <row r="3207">
          <cell r="I3207">
            <v>3511</v>
          </cell>
        </row>
        <row r="3208">
          <cell r="I3208">
            <v>3445.75</v>
          </cell>
        </row>
        <row r="3209">
          <cell r="I3209">
            <v>3445.75</v>
          </cell>
        </row>
        <row r="3210">
          <cell r="I3210">
            <v>3414.6</v>
          </cell>
        </row>
        <row r="3211">
          <cell r="I3211">
            <v>3408.16</v>
          </cell>
        </row>
        <row r="3212">
          <cell r="I3212">
            <v>3307.92</v>
          </cell>
        </row>
        <row r="3213">
          <cell r="I3213">
            <v>3307.92</v>
          </cell>
        </row>
        <row r="3214">
          <cell r="I3214">
            <v>3300</v>
          </cell>
        </row>
        <row r="3215">
          <cell r="I3215">
            <v>3222</v>
          </cell>
        </row>
        <row r="3216">
          <cell r="I3216">
            <v>3186.92</v>
          </cell>
        </row>
        <row r="3217">
          <cell r="I3217">
            <v>3181</v>
          </cell>
        </row>
        <row r="3218">
          <cell r="I3218">
            <v>3170.09</v>
          </cell>
        </row>
        <row r="3219">
          <cell r="I3219">
            <v>3132.5</v>
          </cell>
        </row>
        <row r="3220">
          <cell r="I3220">
            <v>3132.5</v>
          </cell>
        </row>
        <row r="3221">
          <cell r="I3221">
            <v>3132.5</v>
          </cell>
        </row>
        <row r="3222">
          <cell r="I3222">
            <v>3074.4</v>
          </cell>
        </row>
        <row r="3223">
          <cell r="I3223">
            <v>2997</v>
          </cell>
        </row>
        <row r="3224">
          <cell r="I3224">
            <v>2820</v>
          </cell>
        </row>
        <row r="3225">
          <cell r="I3225">
            <v>2756.6</v>
          </cell>
        </row>
        <row r="3226">
          <cell r="I3226">
            <v>2752.26</v>
          </cell>
        </row>
        <row r="3227">
          <cell r="I3227">
            <v>2750</v>
          </cell>
        </row>
        <row r="3228">
          <cell r="I3228">
            <v>2685</v>
          </cell>
        </row>
        <row r="3229">
          <cell r="I3229">
            <v>2631.3</v>
          </cell>
        </row>
        <row r="3230">
          <cell r="I3230">
            <v>2583</v>
          </cell>
        </row>
        <row r="3231">
          <cell r="I3231">
            <v>2506</v>
          </cell>
        </row>
        <row r="3232">
          <cell r="I3232">
            <v>2420</v>
          </cell>
        </row>
        <row r="3233">
          <cell r="I3233">
            <v>2420</v>
          </cell>
        </row>
        <row r="3234">
          <cell r="I3234">
            <v>2416.5</v>
          </cell>
        </row>
        <row r="3235">
          <cell r="I3235">
            <v>2362.8000000000002</v>
          </cell>
        </row>
        <row r="3236">
          <cell r="I3236">
            <v>2212</v>
          </cell>
        </row>
        <row r="3237">
          <cell r="I3237">
            <v>1999.25</v>
          </cell>
        </row>
        <row r="3238">
          <cell r="I3238">
            <v>1969</v>
          </cell>
        </row>
        <row r="3239">
          <cell r="I3239">
            <v>1904</v>
          </cell>
        </row>
        <row r="3240">
          <cell r="I3240">
            <v>1879.5</v>
          </cell>
        </row>
        <row r="3241">
          <cell r="I3241">
            <v>1790</v>
          </cell>
        </row>
        <row r="3242">
          <cell r="I3242">
            <v>1790</v>
          </cell>
        </row>
        <row r="3243">
          <cell r="I3243">
            <v>1790</v>
          </cell>
        </row>
        <row r="3244">
          <cell r="I3244">
            <v>1790</v>
          </cell>
        </row>
        <row r="3245">
          <cell r="I3245">
            <v>1718.4</v>
          </cell>
        </row>
        <row r="3246">
          <cell r="I3246">
            <v>1700.5</v>
          </cell>
        </row>
        <row r="3247">
          <cell r="I3247">
            <v>1700.5</v>
          </cell>
        </row>
        <row r="3248">
          <cell r="I3248">
            <v>1500</v>
          </cell>
        </row>
        <row r="3249">
          <cell r="I3249">
            <v>1432</v>
          </cell>
        </row>
        <row r="3250">
          <cell r="I3250">
            <v>1432</v>
          </cell>
        </row>
        <row r="3251">
          <cell r="I3251">
            <v>1425</v>
          </cell>
        </row>
        <row r="3252">
          <cell r="I3252">
            <v>1417</v>
          </cell>
        </row>
        <row r="3253">
          <cell r="I3253">
            <v>1408</v>
          </cell>
        </row>
        <row r="3254">
          <cell r="I3254">
            <v>1400</v>
          </cell>
        </row>
        <row r="3255">
          <cell r="I3255">
            <v>1342.5</v>
          </cell>
        </row>
        <row r="3256">
          <cell r="I3256">
            <v>1342.5</v>
          </cell>
        </row>
        <row r="3257">
          <cell r="I3257">
            <v>1315.65</v>
          </cell>
        </row>
        <row r="3258">
          <cell r="I3258">
            <v>1200</v>
          </cell>
        </row>
        <row r="3259">
          <cell r="I3259">
            <v>1181.4000000000001</v>
          </cell>
        </row>
        <row r="3260">
          <cell r="I3260">
            <v>1057</v>
          </cell>
        </row>
        <row r="3261">
          <cell r="I3261">
            <v>984.5</v>
          </cell>
        </row>
        <row r="3262">
          <cell r="I3262">
            <v>907.5</v>
          </cell>
        </row>
        <row r="3263">
          <cell r="I3263">
            <v>895</v>
          </cell>
        </row>
        <row r="3264">
          <cell r="I3264">
            <v>895</v>
          </cell>
        </row>
        <row r="3265">
          <cell r="I3265">
            <v>890.53</v>
          </cell>
        </row>
        <row r="3266">
          <cell r="I3266">
            <v>805.5</v>
          </cell>
        </row>
        <row r="3267">
          <cell r="I3267">
            <v>796.55</v>
          </cell>
        </row>
        <row r="3268">
          <cell r="I3268">
            <v>787.6</v>
          </cell>
        </row>
        <row r="3269">
          <cell r="I3269">
            <v>707.05</v>
          </cell>
        </row>
        <row r="3270">
          <cell r="I3270">
            <v>635.45000000000005</v>
          </cell>
        </row>
        <row r="3271">
          <cell r="I3271">
            <v>608.6</v>
          </cell>
        </row>
        <row r="3272">
          <cell r="I3272">
            <v>545.95000000000005</v>
          </cell>
        </row>
        <row r="3273">
          <cell r="I3273">
            <v>537</v>
          </cell>
        </row>
        <row r="3274">
          <cell r="I3274">
            <v>494.04</v>
          </cell>
        </row>
        <row r="3275">
          <cell r="I3275">
            <v>393.8</v>
          </cell>
        </row>
        <row r="3276">
          <cell r="I3276">
            <v>358</v>
          </cell>
        </row>
        <row r="3277">
          <cell r="I3277">
            <v>219.28</v>
          </cell>
        </row>
        <row r="3278">
          <cell r="I3278">
            <v>-4833</v>
          </cell>
        </row>
        <row r="3279">
          <cell r="I3279">
            <v>-10024</v>
          </cell>
        </row>
        <row r="3280">
          <cell r="I3280">
            <v>-125000</v>
          </cell>
        </row>
        <row r="3281">
          <cell r="I3281">
            <v>-254083</v>
          </cell>
        </row>
        <row r="3282">
          <cell r="I3282">
            <v>-6533231</v>
          </cell>
        </row>
        <row r="3283">
          <cell r="I3283">
            <v>385000</v>
          </cell>
        </row>
        <row r="3284">
          <cell r="I3284">
            <v>300000</v>
          </cell>
        </row>
        <row r="3285">
          <cell r="I3285">
            <v>2175000</v>
          </cell>
        </row>
        <row r="3286">
          <cell r="I3286">
            <v>1740000</v>
          </cell>
        </row>
        <row r="3287">
          <cell r="I3287">
            <v>1740000</v>
          </cell>
        </row>
        <row r="3288">
          <cell r="I3288">
            <v>9000000</v>
          </cell>
        </row>
        <row r="3289">
          <cell r="I3289">
            <v>6552500</v>
          </cell>
        </row>
        <row r="3290">
          <cell r="I3290">
            <v>2800000</v>
          </cell>
        </row>
        <row r="3291">
          <cell r="I3291">
            <v>370000</v>
          </cell>
        </row>
        <row r="3292">
          <cell r="I3292">
            <v>70000</v>
          </cell>
        </row>
        <row r="3293">
          <cell r="I3293">
            <v>1108750</v>
          </cell>
        </row>
        <row r="3294">
          <cell r="I3294">
            <v>1272500</v>
          </cell>
        </row>
        <row r="3295">
          <cell r="I3295">
            <v>486250</v>
          </cell>
        </row>
        <row r="3296">
          <cell r="I3296">
            <v>-300000</v>
          </cell>
        </row>
        <row r="3297">
          <cell r="I3297">
            <v>630000</v>
          </cell>
        </row>
        <row r="3298">
          <cell r="I3298">
            <v>900000</v>
          </cell>
        </row>
        <row r="3299">
          <cell r="I3299">
            <v>2160000</v>
          </cell>
        </row>
        <row r="3300">
          <cell r="I3300">
            <v>1425000</v>
          </cell>
        </row>
        <row r="3301">
          <cell r="I3301">
            <v>425000</v>
          </cell>
        </row>
        <row r="3302">
          <cell r="I3302">
            <v>1365000</v>
          </cell>
        </row>
        <row r="3303">
          <cell r="I3303">
            <v>325000</v>
          </cell>
        </row>
        <row r="3304">
          <cell r="I3304">
            <v>381125</v>
          </cell>
        </row>
        <row r="3305">
          <cell r="I3305">
            <v>300000</v>
          </cell>
        </row>
        <row r="3306">
          <cell r="I3306">
            <v>300000</v>
          </cell>
        </row>
        <row r="3307">
          <cell r="I3307">
            <v>500000</v>
          </cell>
        </row>
        <row r="3308">
          <cell r="I3308">
            <v>800000</v>
          </cell>
        </row>
        <row r="3309">
          <cell r="I3309">
            <v>360000</v>
          </cell>
        </row>
        <row r="3310">
          <cell r="I3310">
            <v>840000</v>
          </cell>
        </row>
        <row r="3311">
          <cell r="I3311">
            <v>27223</v>
          </cell>
        </row>
        <row r="3312">
          <cell r="I3312">
            <v>2664000</v>
          </cell>
        </row>
        <row r="3313">
          <cell r="I3313">
            <v>45000</v>
          </cell>
        </row>
        <row r="3314">
          <cell r="I3314">
            <v>50000</v>
          </cell>
        </row>
        <row r="3315">
          <cell r="I3315">
            <v>320000</v>
          </cell>
        </row>
        <row r="3316">
          <cell r="I3316">
            <v>750000</v>
          </cell>
        </row>
        <row r="3317">
          <cell r="I3317">
            <v>170000</v>
          </cell>
        </row>
        <row r="3318">
          <cell r="I3318">
            <v>64120</v>
          </cell>
        </row>
        <row r="3319">
          <cell r="I3319">
            <v>64120</v>
          </cell>
        </row>
        <row r="3320">
          <cell r="I3320">
            <v>237000</v>
          </cell>
        </row>
        <row r="3321">
          <cell r="I3321">
            <v>64120</v>
          </cell>
        </row>
        <row r="3322">
          <cell r="I3322">
            <v>735000</v>
          </cell>
        </row>
        <row r="3323">
          <cell r="I3323">
            <v>500000</v>
          </cell>
        </row>
        <row r="3324">
          <cell r="I3324">
            <v>1320000</v>
          </cell>
        </row>
        <row r="3325">
          <cell r="I3325">
            <v>19200</v>
          </cell>
        </row>
        <row r="3326">
          <cell r="I3326">
            <v>20000</v>
          </cell>
        </row>
        <row r="3327">
          <cell r="I3327">
            <v>1280000</v>
          </cell>
        </row>
        <row r="3328">
          <cell r="I3328">
            <v>-1320000</v>
          </cell>
        </row>
        <row r="3329">
          <cell r="I3329">
            <v>1320000</v>
          </cell>
        </row>
        <row r="3330">
          <cell r="I3330">
            <v>100000</v>
          </cell>
        </row>
        <row r="3331">
          <cell r="I3331">
            <v>1000000</v>
          </cell>
        </row>
        <row r="3332">
          <cell r="I3332">
            <v>700000</v>
          </cell>
        </row>
        <row r="3333">
          <cell r="I3333">
            <v>62500</v>
          </cell>
        </row>
        <row r="3334">
          <cell r="I3334">
            <v>62500</v>
          </cell>
        </row>
        <row r="3335">
          <cell r="I3335">
            <v>125000</v>
          </cell>
        </row>
        <row r="3336">
          <cell r="I3336">
            <v>700000</v>
          </cell>
        </row>
        <row r="3337">
          <cell r="I3337">
            <v>325000</v>
          </cell>
        </row>
        <row r="3338">
          <cell r="I3338">
            <v>270000</v>
          </cell>
        </row>
        <row r="3339">
          <cell r="I3339">
            <v>75000</v>
          </cell>
        </row>
        <row r="3340">
          <cell r="I3340">
            <v>400000</v>
          </cell>
        </row>
        <row r="3341">
          <cell r="I3341">
            <v>1400000</v>
          </cell>
        </row>
        <row r="3342">
          <cell r="I3342">
            <v>445000</v>
          </cell>
        </row>
        <row r="3343">
          <cell r="I3343">
            <v>160000</v>
          </cell>
        </row>
        <row r="3344">
          <cell r="I3344">
            <v>500000</v>
          </cell>
        </row>
        <row r="3345">
          <cell r="I3345">
            <v>100000</v>
          </cell>
        </row>
        <row r="3346">
          <cell r="I3346">
            <v>306375</v>
          </cell>
        </row>
        <row r="3347">
          <cell r="I3347">
            <v>437500</v>
          </cell>
        </row>
        <row r="3348">
          <cell r="I3348">
            <v>254083</v>
          </cell>
        </row>
        <row r="3349">
          <cell r="I3349">
            <v>150000</v>
          </cell>
        </row>
        <row r="3350">
          <cell r="I3350">
            <v>540000</v>
          </cell>
        </row>
        <row r="3351">
          <cell r="I3351">
            <v>1873760</v>
          </cell>
        </row>
        <row r="3352">
          <cell r="I3352">
            <v>40275</v>
          </cell>
        </row>
        <row r="3353">
          <cell r="I3353">
            <v>35000</v>
          </cell>
        </row>
        <row r="3354">
          <cell r="I3354">
            <v>27816.6</v>
          </cell>
        </row>
        <row r="3355">
          <cell r="I3355">
            <v>10954.8</v>
          </cell>
        </row>
        <row r="3356">
          <cell r="I3356">
            <v>14700</v>
          </cell>
        </row>
        <row r="3357">
          <cell r="I3357">
            <v>55088</v>
          </cell>
        </row>
        <row r="3358">
          <cell r="I3358">
            <v>33000</v>
          </cell>
        </row>
        <row r="3359">
          <cell r="I3359">
            <v>9720</v>
          </cell>
        </row>
        <row r="3360">
          <cell r="I3360">
            <v>134250</v>
          </cell>
        </row>
        <row r="3361">
          <cell r="I3361">
            <v>4698.75</v>
          </cell>
        </row>
        <row r="3362">
          <cell r="I3362">
            <v>1408</v>
          </cell>
        </row>
        <row r="3363">
          <cell r="I3363">
            <v>5000</v>
          </cell>
        </row>
        <row r="3364">
          <cell r="I3364">
            <v>22854.720000000001</v>
          </cell>
        </row>
        <row r="3365">
          <cell r="I3365">
            <v>29760</v>
          </cell>
        </row>
        <row r="3366">
          <cell r="I3366">
            <v>3300</v>
          </cell>
        </row>
        <row r="3367">
          <cell r="I3367">
            <v>16600</v>
          </cell>
        </row>
        <row r="3368">
          <cell r="I3368">
            <v>16974.22</v>
          </cell>
        </row>
        <row r="3369">
          <cell r="I3369">
            <v>25743.4</v>
          </cell>
        </row>
        <row r="3370">
          <cell r="I3370">
            <v>17237.7</v>
          </cell>
        </row>
        <row r="3371">
          <cell r="I3371">
            <v>26850</v>
          </cell>
        </row>
        <row r="3372">
          <cell r="I3372">
            <v>26850</v>
          </cell>
        </row>
        <row r="3373">
          <cell r="I3373">
            <v>26850</v>
          </cell>
        </row>
        <row r="3374">
          <cell r="I3374">
            <v>23222</v>
          </cell>
        </row>
        <row r="3375">
          <cell r="I3375">
            <v>12681</v>
          </cell>
        </row>
        <row r="3376">
          <cell r="I3376">
            <v>11440</v>
          </cell>
        </row>
        <row r="3377">
          <cell r="I3377">
            <v>31325</v>
          </cell>
        </row>
        <row r="3378">
          <cell r="I3378">
            <v>2760</v>
          </cell>
        </row>
        <row r="3379">
          <cell r="I3379">
            <v>11424</v>
          </cell>
        </row>
        <row r="3380">
          <cell r="I3380">
            <v>23560</v>
          </cell>
        </row>
        <row r="3381">
          <cell r="I3381">
            <v>30000</v>
          </cell>
        </row>
        <row r="3382">
          <cell r="I3382">
            <v>6300.8</v>
          </cell>
        </row>
        <row r="3383">
          <cell r="I3383">
            <v>60000</v>
          </cell>
        </row>
        <row r="3384">
          <cell r="I3384">
            <v>8055</v>
          </cell>
        </row>
        <row r="3385">
          <cell r="I3385">
            <v>-256443</v>
          </cell>
        </row>
        <row r="3386">
          <cell r="I3386">
            <v>256443</v>
          </cell>
        </row>
        <row r="3387">
          <cell r="I3387">
            <v>45336.23</v>
          </cell>
        </row>
        <row r="3388">
          <cell r="I3388">
            <v>24900</v>
          </cell>
        </row>
        <row r="3389">
          <cell r="I3389">
            <v>112731.25</v>
          </cell>
        </row>
        <row r="3390">
          <cell r="I3390">
            <v>67747.92</v>
          </cell>
        </row>
        <row r="3391">
          <cell r="I3391">
            <v>11993</v>
          </cell>
        </row>
        <row r="3392">
          <cell r="I3392">
            <v>5720</v>
          </cell>
        </row>
        <row r="3393">
          <cell r="I3393">
            <v>4224</v>
          </cell>
        </row>
        <row r="3394">
          <cell r="I3394">
            <v>8800</v>
          </cell>
        </row>
        <row r="3395">
          <cell r="I3395">
            <v>1000</v>
          </cell>
        </row>
        <row r="3396">
          <cell r="I3396">
            <v>8505</v>
          </cell>
        </row>
        <row r="3397">
          <cell r="I3397">
            <v>12255</v>
          </cell>
        </row>
        <row r="3398">
          <cell r="I3398">
            <v>2700</v>
          </cell>
        </row>
        <row r="3399">
          <cell r="I3399">
            <v>72600</v>
          </cell>
        </row>
        <row r="3400">
          <cell r="I3400">
            <v>10416</v>
          </cell>
        </row>
        <row r="3401">
          <cell r="I3401">
            <v>13050</v>
          </cell>
        </row>
        <row r="3402">
          <cell r="I3402">
            <v>168802.61</v>
          </cell>
        </row>
        <row r="3403">
          <cell r="I3403">
            <v>11000</v>
          </cell>
        </row>
        <row r="3404">
          <cell r="I3404">
            <v>38382.080000000002</v>
          </cell>
        </row>
        <row r="3405">
          <cell r="I3405">
            <v>59786</v>
          </cell>
        </row>
        <row r="3406">
          <cell r="I3406">
            <v>216015</v>
          </cell>
        </row>
        <row r="3407">
          <cell r="I3407">
            <v>7824</v>
          </cell>
        </row>
        <row r="3408">
          <cell r="I3408">
            <v>255000</v>
          </cell>
        </row>
        <row r="3409">
          <cell r="I3409">
            <v>54250</v>
          </cell>
        </row>
        <row r="3410">
          <cell r="I3410">
            <v>282310.34999999998</v>
          </cell>
        </row>
        <row r="3411">
          <cell r="I3411">
            <v>42193.95</v>
          </cell>
        </row>
        <row r="3412">
          <cell r="I3412">
            <v>40306.050000000003</v>
          </cell>
        </row>
        <row r="3413">
          <cell r="I3413">
            <v>61616.480000000003</v>
          </cell>
        </row>
        <row r="3414">
          <cell r="I3414">
            <v>51423.519999999997</v>
          </cell>
        </row>
        <row r="3415">
          <cell r="I3415">
            <v>1425</v>
          </cell>
        </row>
        <row r="3416">
          <cell r="I3416">
            <v>1116.96</v>
          </cell>
        </row>
        <row r="3417">
          <cell r="I3417">
            <v>6981</v>
          </cell>
        </row>
        <row r="3418">
          <cell r="I3418">
            <v>32076.799999999999</v>
          </cell>
        </row>
        <row r="3419">
          <cell r="I3419">
            <v>20303</v>
          </cell>
        </row>
        <row r="3420">
          <cell r="I3420">
            <v>25376</v>
          </cell>
        </row>
        <row r="3421">
          <cell r="I3421">
            <v>8685.25</v>
          </cell>
        </row>
        <row r="3422">
          <cell r="I3422">
            <v>8685.25</v>
          </cell>
        </row>
        <row r="3423">
          <cell r="I3423">
            <v>8685.25</v>
          </cell>
        </row>
        <row r="3424">
          <cell r="I3424">
            <v>8685.25</v>
          </cell>
        </row>
        <row r="3425">
          <cell r="I3425">
            <v>8685.25</v>
          </cell>
        </row>
        <row r="3426">
          <cell r="I3426">
            <v>8685.25</v>
          </cell>
        </row>
        <row r="3427">
          <cell r="I3427">
            <v>5160.18</v>
          </cell>
        </row>
        <row r="3428">
          <cell r="I3428">
            <v>8950</v>
          </cell>
        </row>
        <row r="3429">
          <cell r="I3429">
            <v>7831.25</v>
          </cell>
        </row>
        <row r="3430">
          <cell r="I3430">
            <v>42065</v>
          </cell>
        </row>
        <row r="3431">
          <cell r="I3431">
            <v>5000</v>
          </cell>
        </row>
        <row r="3432">
          <cell r="I3432">
            <v>2434.4</v>
          </cell>
        </row>
        <row r="3433">
          <cell r="I3433">
            <v>15000</v>
          </cell>
        </row>
        <row r="3434">
          <cell r="I3434">
            <v>14080</v>
          </cell>
        </row>
        <row r="3435">
          <cell r="I3435">
            <v>6978.32</v>
          </cell>
        </row>
        <row r="3436">
          <cell r="I3436">
            <v>4680</v>
          </cell>
        </row>
        <row r="3437">
          <cell r="I3437">
            <v>17363</v>
          </cell>
        </row>
        <row r="3438">
          <cell r="I3438">
            <v>23120</v>
          </cell>
        </row>
        <row r="3439">
          <cell r="I3439">
            <v>52810.28</v>
          </cell>
        </row>
        <row r="3440">
          <cell r="I3440">
            <v>9920</v>
          </cell>
        </row>
        <row r="3441">
          <cell r="I3441">
            <v>23880</v>
          </cell>
        </row>
        <row r="3442">
          <cell r="I3442">
            <v>16512.75</v>
          </cell>
        </row>
        <row r="3443">
          <cell r="I3443">
            <v>24000</v>
          </cell>
        </row>
        <row r="3444">
          <cell r="I3444">
            <v>3624.75</v>
          </cell>
        </row>
        <row r="3445">
          <cell r="I3445">
            <v>723734</v>
          </cell>
        </row>
        <row r="3446">
          <cell r="I3446">
            <v>31500</v>
          </cell>
        </row>
        <row r="3447">
          <cell r="I3447">
            <v>23424</v>
          </cell>
        </row>
        <row r="3448">
          <cell r="I3448">
            <v>7893.9</v>
          </cell>
        </row>
        <row r="3449">
          <cell r="I3449">
            <v>23681.7</v>
          </cell>
        </row>
        <row r="3450">
          <cell r="I3450">
            <v>19350</v>
          </cell>
        </row>
        <row r="3451">
          <cell r="I3451">
            <v>13500</v>
          </cell>
        </row>
        <row r="3452">
          <cell r="I3452">
            <v>14033.6</v>
          </cell>
        </row>
        <row r="3453">
          <cell r="I3453">
            <v>9171.9599999999991</v>
          </cell>
        </row>
        <row r="3454">
          <cell r="I3454">
            <v>10561</v>
          </cell>
        </row>
        <row r="3455">
          <cell r="I3455">
            <v>17087.79</v>
          </cell>
        </row>
        <row r="3456">
          <cell r="I3456">
            <v>48065.08</v>
          </cell>
        </row>
        <row r="3457">
          <cell r="I3457">
            <v>36802.400000000001</v>
          </cell>
        </row>
        <row r="3458">
          <cell r="I3458">
            <v>77328</v>
          </cell>
        </row>
        <row r="3459">
          <cell r="I3459">
            <v>30072</v>
          </cell>
        </row>
        <row r="3460">
          <cell r="I3460">
            <v>3307.92</v>
          </cell>
        </row>
        <row r="3461">
          <cell r="I3461">
            <v>31325</v>
          </cell>
        </row>
        <row r="3462">
          <cell r="I3462">
            <v>1374.72</v>
          </cell>
        </row>
        <row r="3463">
          <cell r="I3463">
            <v>773.28</v>
          </cell>
        </row>
        <row r="3464">
          <cell r="I3464">
            <v>1589.52</v>
          </cell>
        </row>
        <row r="3465">
          <cell r="I3465">
            <v>1199.3</v>
          </cell>
        </row>
        <row r="3466">
          <cell r="I3466">
            <v>1416.79</v>
          </cell>
        </row>
        <row r="3467">
          <cell r="I3467">
            <v>4260.2</v>
          </cell>
        </row>
        <row r="3468">
          <cell r="I3468">
            <v>23346.080000000002</v>
          </cell>
        </row>
        <row r="3469">
          <cell r="I3469">
            <v>66000</v>
          </cell>
        </row>
        <row r="3470">
          <cell r="I3470">
            <v>35965</v>
          </cell>
        </row>
        <row r="3471">
          <cell r="I3471">
            <v>21400</v>
          </cell>
        </row>
        <row r="3472">
          <cell r="I3472">
            <v>55400</v>
          </cell>
        </row>
        <row r="3473">
          <cell r="I3473">
            <v>28250</v>
          </cell>
        </row>
        <row r="3474">
          <cell r="I3474">
            <v>39715.629999999997</v>
          </cell>
        </row>
        <row r="3475">
          <cell r="I3475">
            <v>4400</v>
          </cell>
        </row>
        <row r="3476">
          <cell r="I3476">
            <v>4400</v>
          </cell>
        </row>
        <row r="3477">
          <cell r="I3477">
            <v>4400</v>
          </cell>
        </row>
        <row r="3478">
          <cell r="I3478">
            <v>880</v>
          </cell>
        </row>
        <row r="3479">
          <cell r="I3479">
            <v>18291.29</v>
          </cell>
        </row>
        <row r="3480">
          <cell r="I3480">
            <v>17000</v>
          </cell>
        </row>
        <row r="3481">
          <cell r="I3481">
            <v>15590</v>
          </cell>
        </row>
        <row r="3482">
          <cell r="I3482">
            <v>6283.8</v>
          </cell>
        </row>
        <row r="3483">
          <cell r="I3483">
            <v>17991.29</v>
          </cell>
        </row>
        <row r="3484">
          <cell r="I3484">
            <v>22562.95</v>
          </cell>
        </row>
        <row r="3485">
          <cell r="I3485">
            <v>41349</v>
          </cell>
        </row>
        <row r="3486">
          <cell r="I3486">
            <v>853.65</v>
          </cell>
        </row>
        <row r="3487">
          <cell r="I3487">
            <v>8821</v>
          </cell>
        </row>
        <row r="3488">
          <cell r="I3488">
            <v>4501.3999999999996</v>
          </cell>
        </row>
        <row r="3489">
          <cell r="I3489">
            <v>53805.5</v>
          </cell>
        </row>
        <row r="3490">
          <cell r="I3490">
            <v>17900</v>
          </cell>
        </row>
        <row r="3491">
          <cell r="I3491">
            <v>7818.72</v>
          </cell>
        </row>
        <row r="3492">
          <cell r="I3492">
            <v>4342.62</v>
          </cell>
        </row>
        <row r="3493">
          <cell r="I3493">
            <v>4342.62</v>
          </cell>
        </row>
        <row r="3494">
          <cell r="I3494">
            <v>1290.07</v>
          </cell>
        </row>
        <row r="3495">
          <cell r="I3495">
            <v>4342.62</v>
          </cell>
        </row>
        <row r="3496">
          <cell r="I3496">
            <v>3698.86</v>
          </cell>
        </row>
        <row r="3497">
          <cell r="I3497">
            <v>56134.400000000001</v>
          </cell>
        </row>
        <row r="3498">
          <cell r="I3498">
            <v>796.73</v>
          </cell>
        </row>
        <row r="3499">
          <cell r="I3499">
            <v>8502.5</v>
          </cell>
        </row>
        <row r="3500">
          <cell r="I3500">
            <v>70000</v>
          </cell>
        </row>
        <row r="3501">
          <cell r="I3501">
            <v>2240</v>
          </cell>
        </row>
        <row r="3502">
          <cell r="I3502">
            <v>2276.16</v>
          </cell>
        </row>
        <row r="3503">
          <cell r="I3503">
            <v>12120</v>
          </cell>
        </row>
        <row r="3504">
          <cell r="I3504">
            <v>10560</v>
          </cell>
        </row>
        <row r="3505">
          <cell r="I3505">
            <v>9200</v>
          </cell>
        </row>
        <row r="3506">
          <cell r="I3506">
            <v>21122</v>
          </cell>
        </row>
        <row r="3507">
          <cell r="I3507">
            <v>36113.25</v>
          </cell>
        </row>
        <row r="3508">
          <cell r="I3508">
            <v>37641.019999999997</v>
          </cell>
        </row>
        <row r="3509">
          <cell r="I3509">
            <v>5157.17</v>
          </cell>
        </row>
        <row r="3510">
          <cell r="I3510">
            <v>20000</v>
          </cell>
        </row>
        <row r="3511">
          <cell r="I3511">
            <v>25637</v>
          </cell>
        </row>
        <row r="3512">
          <cell r="I3512">
            <v>7160</v>
          </cell>
        </row>
        <row r="3513">
          <cell r="I3513">
            <v>859.2</v>
          </cell>
        </row>
        <row r="3514">
          <cell r="I3514">
            <v>322.2</v>
          </cell>
        </row>
        <row r="3515">
          <cell r="I3515">
            <v>572.79999999999995</v>
          </cell>
        </row>
        <row r="3516">
          <cell r="I3516">
            <v>1969</v>
          </cell>
        </row>
        <row r="3517">
          <cell r="I3517">
            <v>106314.37</v>
          </cell>
        </row>
        <row r="3518">
          <cell r="I3518">
            <v>54082.17</v>
          </cell>
        </row>
        <row r="3519">
          <cell r="I3519">
            <v>750000</v>
          </cell>
        </row>
        <row r="3520">
          <cell r="I3520">
            <v>16512.75</v>
          </cell>
        </row>
        <row r="3521">
          <cell r="I3521">
            <v>8413</v>
          </cell>
        </row>
        <row r="3522">
          <cell r="I3522">
            <v>-6978.32</v>
          </cell>
        </row>
        <row r="3523">
          <cell r="I3523">
            <v>8950</v>
          </cell>
        </row>
        <row r="3524">
          <cell r="I3524">
            <v>2187</v>
          </cell>
        </row>
        <row r="3525">
          <cell r="I3525">
            <v>1782234.21</v>
          </cell>
        </row>
        <row r="3526">
          <cell r="I3526">
            <v>17280</v>
          </cell>
        </row>
        <row r="3527">
          <cell r="I3527">
            <v>291634.8</v>
          </cell>
        </row>
        <row r="3528">
          <cell r="I3528">
            <v>7098</v>
          </cell>
        </row>
        <row r="3529">
          <cell r="I3529">
            <v>18230</v>
          </cell>
        </row>
        <row r="3530">
          <cell r="I3530">
            <v>6000</v>
          </cell>
        </row>
        <row r="3531">
          <cell r="I3531">
            <v>5250</v>
          </cell>
        </row>
        <row r="3532">
          <cell r="I3532">
            <v>9855</v>
          </cell>
        </row>
        <row r="3533">
          <cell r="I3533">
            <v>34487</v>
          </cell>
        </row>
        <row r="3534">
          <cell r="I3534">
            <v>10000</v>
          </cell>
        </row>
        <row r="3535">
          <cell r="I3535">
            <v>4050</v>
          </cell>
        </row>
        <row r="3536">
          <cell r="I3536">
            <v>9916.6</v>
          </cell>
        </row>
        <row r="3537">
          <cell r="I3537">
            <v>33124</v>
          </cell>
        </row>
        <row r="3538">
          <cell r="I3538">
            <v>6129.78</v>
          </cell>
        </row>
        <row r="3539">
          <cell r="I3539">
            <v>8880</v>
          </cell>
        </row>
        <row r="3540">
          <cell r="I3540">
            <v>42597</v>
          </cell>
        </row>
        <row r="3541">
          <cell r="I3541">
            <v>11764.36</v>
          </cell>
        </row>
        <row r="3542">
          <cell r="I3542">
            <v>2506</v>
          </cell>
        </row>
        <row r="3543">
          <cell r="I3543">
            <v>15413.69</v>
          </cell>
        </row>
        <row r="3544">
          <cell r="I3544">
            <v>1700.5</v>
          </cell>
        </row>
        <row r="3545">
          <cell r="I3545">
            <v>5817.5</v>
          </cell>
        </row>
        <row r="3546">
          <cell r="I3546">
            <v>12082.5</v>
          </cell>
        </row>
        <row r="3547">
          <cell r="I3547">
            <v>11268.05</v>
          </cell>
        </row>
        <row r="3548">
          <cell r="I3548">
            <v>38304</v>
          </cell>
        </row>
        <row r="3549">
          <cell r="I3549">
            <v>55801</v>
          </cell>
        </row>
        <row r="3550">
          <cell r="I3550">
            <v>76912</v>
          </cell>
        </row>
        <row r="3551">
          <cell r="I3551">
            <v>122919.3</v>
          </cell>
        </row>
        <row r="3552">
          <cell r="I3552">
            <v>42041.73</v>
          </cell>
        </row>
        <row r="3553">
          <cell r="I3553">
            <v>13425</v>
          </cell>
        </row>
        <row r="3554">
          <cell r="I3554">
            <v>33600</v>
          </cell>
        </row>
        <row r="3555">
          <cell r="I3555">
            <v>650000</v>
          </cell>
        </row>
        <row r="3556">
          <cell r="I3556">
            <v>44750</v>
          </cell>
        </row>
        <row r="3557">
          <cell r="I3557">
            <v>14320</v>
          </cell>
        </row>
        <row r="3558">
          <cell r="I3558">
            <v>3624.75</v>
          </cell>
        </row>
        <row r="3559">
          <cell r="I3559">
            <v>74250</v>
          </cell>
        </row>
        <row r="3560">
          <cell r="I3560">
            <v>11098</v>
          </cell>
        </row>
        <row r="3561">
          <cell r="I3561">
            <v>1342.5</v>
          </cell>
        </row>
        <row r="3562">
          <cell r="I3562">
            <v>28264.1</v>
          </cell>
        </row>
        <row r="3563">
          <cell r="I3563">
            <v>18829.91</v>
          </cell>
        </row>
        <row r="3564">
          <cell r="I3564">
            <v>14518.22</v>
          </cell>
        </row>
        <row r="3565">
          <cell r="I3565">
            <v>18000</v>
          </cell>
        </row>
        <row r="3566">
          <cell r="I3566">
            <v>3408.16</v>
          </cell>
        </row>
        <row r="3567">
          <cell r="I3567">
            <v>4400</v>
          </cell>
        </row>
        <row r="3568">
          <cell r="I3568">
            <v>2420</v>
          </cell>
        </row>
        <row r="3569">
          <cell r="I3569">
            <v>10080</v>
          </cell>
        </row>
        <row r="3570">
          <cell r="I3570">
            <v>4644</v>
          </cell>
        </row>
        <row r="3571">
          <cell r="I3571">
            <v>40275</v>
          </cell>
        </row>
        <row r="3572">
          <cell r="I3572">
            <v>17008</v>
          </cell>
        </row>
        <row r="3573">
          <cell r="I3573">
            <v>66528</v>
          </cell>
        </row>
        <row r="3574">
          <cell r="I3574">
            <v>8400</v>
          </cell>
        </row>
        <row r="3575">
          <cell r="I3575">
            <v>35967.370000000003</v>
          </cell>
        </row>
        <row r="3576">
          <cell r="I3576">
            <v>28568.400000000001</v>
          </cell>
        </row>
        <row r="3577">
          <cell r="I3577">
            <v>17900</v>
          </cell>
        </row>
        <row r="3578">
          <cell r="I3578">
            <v>3312</v>
          </cell>
        </row>
        <row r="3579">
          <cell r="I3579">
            <v>150000</v>
          </cell>
        </row>
        <row r="3580">
          <cell r="I3580">
            <v>114000</v>
          </cell>
        </row>
        <row r="3581">
          <cell r="I3581">
            <v>114000</v>
          </cell>
        </row>
        <row r="3582">
          <cell r="I3582">
            <v>8705.89</v>
          </cell>
        </row>
        <row r="3583">
          <cell r="I3583">
            <v>7100</v>
          </cell>
        </row>
        <row r="3584">
          <cell r="I3584">
            <v>22554</v>
          </cell>
        </row>
        <row r="3585">
          <cell r="I3585">
            <v>3000</v>
          </cell>
        </row>
        <row r="3586">
          <cell r="I3586">
            <v>1000</v>
          </cell>
        </row>
        <row r="3587">
          <cell r="I3587">
            <v>45000</v>
          </cell>
        </row>
        <row r="3588">
          <cell r="I3588">
            <v>15750</v>
          </cell>
        </row>
        <row r="3589">
          <cell r="I3589">
            <v>1790</v>
          </cell>
        </row>
        <row r="3590">
          <cell r="I3590">
            <v>21052.19</v>
          </cell>
        </row>
        <row r="3591">
          <cell r="I3591">
            <v>8950</v>
          </cell>
        </row>
        <row r="3592">
          <cell r="I3592">
            <v>42636.01</v>
          </cell>
        </row>
        <row r="3593">
          <cell r="I3593">
            <v>15307.19</v>
          </cell>
        </row>
        <row r="3594">
          <cell r="I3594">
            <v>837750</v>
          </cell>
        </row>
        <row r="3595">
          <cell r="I3595">
            <v>21360</v>
          </cell>
        </row>
        <row r="3596">
          <cell r="I3596">
            <v>9500</v>
          </cell>
        </row>
        <row r="3597">
          <cell r="I3597">
            <v>34884.42</v>
          </cell>
        </row>
        <row r="3598">
          <cell r="I3598">
            <v>10204.790000000001</v>
          </cell>
        </row>
        <row r="3599">
          <cell r="I3599">
            <v>56170.2</v>
          </cell>
        </row>
        <row r="3600">
          <cell r="I3600">
            <v>23829.38</v>
          </cell>
        </row>
        <row r="3601">
          <cell r="I3601">
            <v>41301</v>
          </cell>
        </row>
        <row r="3602">
          <cell r="I3602">
            <v>152000</v>
          </cell>
        </row>
        <row r="3603">
          <cell r="I3603">
            <v>139501</v>
          </cell>
        </row>
        <row r="3604">
          <cell r="I3604">
            <v>7150</v>
          </cell>
        </row>
        <row r="3605">
          <cell r="I3605">
            <v>6720</v>
          </cell>
        </row>
        <row r="3606">
          <cell r="I3606">
            <v>3995.28</v>
          </cell>
        </row>
        <row r="3607">
          <cell r="I3607">
            <v>7294.25</v>
          </cell>
        </row>
        <row r="3608">
          <cell r="I3608">
            <v>7070.5</v>
          </cell>
        </row>
        <row r="3609">
          <cell r="I3609">
            <v>7150</v>
          </cell>
        </row>
        <row r="3610">
          <cell r="I3610">
            <v>79536</v>
          </cell>
        </row>
        <row r="3611">
          <cell r="I3611">
            <v>873072.5</v>
          </cell>
        </row>
        <row r="3612">
          <cell r="I3612">
            <v>15394</v>
          </cell>
        </row>
        <row r="3613">
          <cell r="I3613">
            <v>389.33</v>
          </cell>
        </row>
        <row r="3614">
          <cell r="I3614">
            <v>6140</v>
          </cell>
        </row>
        <row r="3615">
          <cell r="I3615">
            <v>21927.5</v>
          </cell>
        </row>
        <row r="3616">
          <cell r="I3616">
            <v>6100</v>
          </cell>
        </row>
        <row r="3617">
          <cell r="I3617">
            <v>96780</v>
          </cell>
        </row>
        <row r="3618">
          <cell r="I3618">
            <v>1271.8</v>
          </cell>
        </row>
        <row r="3619">
          <cell r="I3619">
            <v>9600</v>
          </cell>
        </row>
        <row r="3620">
          <cell r="I3620">
            <v>6390.3</v>
          </cell>
        </row>
        <row r="3621">
          <cell r="I3621">
            <v>75465</v>
          </cell>
        </row>
        <row r="3622">
          <cell r="I3622">
            <v>70000</v>
          </cell>
        </row>
        <row r="3623">
          <cell r="I3623">
            <v>1.1067772321439406E-2</v>
          </cell>
        </row>
        <row r="3624">
          <cell r="I3624">
            <v>1.1506397713674232E-2</v>
          </cell>
        </row>
        <row r="3625">
          <cell r="I3625">
            <v>1.1697584763169289E-2</v>
          </cell>
        </row>
        <row r="3626">
          <cell r="I3626">
            <v>1.1993524953140877E-2</v>
          </cell>
        </row>
        <row r="3627">
          <cell r="I3627">
            <v>1.2080008404154796E-2</v>
          </cell>
        </row>
        <row r="3628">
          <cell r="I3628">
            <v>1.2324373063165694E-2</v>
          </cell>
        </row>
        <row r="3629">
          <cell r="I3629">
            <v>1.246331533184275E-2</v>
          </cell>
        </row>
        <row r="3630">
          <cell r="I3630">
            <v>0.01</v>
          </cell>
        </row>
        <row r="3631">
          <cell r="I3631">
            <v>1.0000000002037268E-2</v>
          </cell>
        </row>
        <row r="3632">
          <cell r="I3632">
            <v>1.0000000002037268E-2</v>
          </cell>
        </row>
        <row r="3633">
          <cell r="I3633">
            <v>1.0000000009313226E-2</v>
          </cell>
        </row>
        <row r="3634">
          <cell r="I3634">
            <v>1.0000000009313226E-2</v>
          </cell>
        </row>
        <row r="3635">
          <cell r="I3635">
            <v>1.2762261645548278E-2</v>
          </cell>
        </row>
        <row r="3636">
          <cell r="I3636">
            <v>1.2874971303972416E-2</v>
          </cell>
        </row>
        <row r="3637">
          <cell r="I3637">
            <v>1.3145992008503526E-2</v>
          </cell>
        </row>
        <row r="3638">
          <cell r="I3638">
            <v>1.345153681904776E-2</v>
          </cell>
        </row>
        <row r="3639">
          <cell r="I3639">
            <v>1.3516276178961562E-2</v>
          </cell>
        </row>
        <row r="3640">
          <cell r="I3640">
            <v>1.3807986339088529E-2</v>
          </cell>
        </row>
        <row r="3641">
          <cell r="I3641">
            <v>1.4282588846981525E-2</v>
          </cell>
        </row>
        <row r="3642">
          <cell r="I3642">
            <v>1.4468966401182115E-2</v>
          </cell>
        </row>
        <row r="3643">
          <cell r="I3643">
            <v>1.5751295592053793E-2</v>
          </cell>
        </row>
        <row r="3644">
          <cell r="I3644">
            <v>1.7365142935886979E-2</v>
          </cell>
        </row>
        <row r="3645">
          <cell r="I3645">
            <v>9.9999999947613105E-3</v>
          </cell>
        </row>
        <row r="3646">
          <cell r="I3646">
            <v>0.01</v>
          </cell>
        </row>
        <row r="3647">
          <cell r="I3647">
            <v>0.01</v>
          </cell>
        </row>
        <row r="3648">
          <cell r="I3648">
            <v>0.01</v>
          </cell>
        </row>
        <row r="3649">
          <cell r="I3649">
            <v>0.01</v>
          </cell>
        </row>
        <row r="3650">
          <cell r="I3650">
            <v>0.01</v>
          </cell>
        </row>
        <row r="3651">
          <cell r="I3651">
            <v>0.01</v>
          </cell>
        </row>
        <row r="3652">
          <cell r="I3652">
            <v>1.0000000000218279E-2</v>
          </cell>
        </row>
        <row r="3653">
          <cell r="I3653">
            <v>1.0000000000218279E-2</v>
          </cell>
        </row>
        <row r="3654">
          <cell r="I3654">
            <v>1.0000000002037268E-2</v>
          </cell>
        </row>
        <row r="3655">
          <cell r="I3655">
            <v>1.0000000002037268E-2</v>
          </cell>
        </row>
        <row r="3656">
          <cell r="I3656">
            <v>1.0000000002037268E-2</v>
          </cell>
        </row>
        <row r="3657">
          <cell r="I3657">
            <v>1.0000000002037268E-2</v>
          </cell>
        </row>
        <row r="3658">
          <cell r="I3658">
            <v>1.9475795328617096E-2</v>
          </cell>
        </row>
        <row r="3659">
          <cell r="I3659">
            <v>1.9836715204291977E-2</v>
          </cell>
        </row>
        <row r="3660">
          <cell r="I3660">
            <v>1.9999999989522621E-2</v>
          </cell>
        </row>
        <row r="3661">
          <cell r="I3661">
            <v>0.02</v>
          </cell>
        </row>
        <row r="3662">
          <cell r="I3662">
            <v>0.02</v>
          </cell>
        </row>
        <row r="3663">
          <cell r="I3663">
            <v>0.02</v>
          </cell>
        </row>
        <row r="3664">
          <cell r="I3664">
            <v>0.02</v>
          </cell>
        </row>
        <row r="3665">
          <cell r="I3665">
            <v>0.02</v>
          </cell>
        </row>
        <row r="3666">
          <cell r="I3666">
            <v>1.2512568835518323E-2</v>
          </cell>
        </row>
        <row r="3667">
          <cell r="I3667">
            <v>2.3301560519030318E-2</v>
          </cell>
        </row>
        <row r="3668">
          <cell r="I3668">
            <v>1.4322391216410324E-2</v>
          </cell>
        </row>
        <row r="3669">
          <cell r="I3669">
            <v>3.5082901129499078E-2</v>
          </cell>
        </row>
        <row r="3670">
          <cell r="I3670">
            <v>0.09</v>
          </cell>
        </row>
        <row r="3671">
          <cell r="I3671">
            <v>0.27</v>
          </cell>
        </row>
        <row r="3672">
          <cell r="I3672">
            <v>0.33</v>
          </cell>
        </row>
        <row r="3673">
          <cell r="I3673">
            <v>55.420000000000073</v>
          </cell>
        </row>
        <row r="3674">
          <cell r="I3674">
            <v>156.13999999999942</v>
          </cell>
        </row>
        <row r="3675">
          <cell r="I3675">
            <v>283.95000000001164</v>
          </cell>
        </row>
        <row r="3676">
          <cell r="I3676">
            <v>427.38000000000102</v>
          </cell>
        </row>
        <row r="3677">
          <cell r="I3677">
            <v>17552.309999998659</v>
          </cell>
        </row>
        <row r="3678">
          <cell r="I3678">
            <v>581.76</v>
          </cell>
        </row>
        <row r="3679">
          <cell r="I3679">
            <v>26924.279789607972</v>
          </cell>
        </row>
        <row r="3680">
          <cell r="I3680">
            <v>638.94000000001688</v>
          </cell>
        </row>
        <row r="3681">
          <cell r="I3681">
            <v>516.11</v>
          </cell>
        </row>
        <row r="3682">
          <cell r="I3682">
            <v>726.28000000000065</v>
          </cell>
        </row>
        <row r="3683">
          <cell r="I3683">
            <v>35000</v>
          </cell>
        </row>
        <row r="3684">
          <cell r="I3684">
            <v>798.31</v>
          </cell>
        </row>
        <row r="3685">
          <cell r="I3685">
            <v>922.38000000000466</v>
          </cell>
        </row>
        <row r="3686">
          <cell r="I3686">
            <v>881.43</v>
          </cell>
        </row>
        <row r="3687">
          <cell r="I3687">
            <v>658.22</v>
          </cell>
        </row>
        <row r="3688">
          <cell r="I3688">
            <v>57583.720000000205</v>
          </cell>
        </row>
        <row r="3689">
          <cell r="I3689">
            <v>1282.7</v>
          </cell>
        </row>
        <row r="3690">
          <cell r="I3690">
            <v>1413.8048731522285</v>
          </cell>
        </row>
        <row r="3691">
          <cell r="I3691">
            <v>64435.23</v>
          </cell>
        </row>
        <row r="3692">
          <cell r="I3692">
            <v>1567.49</v>
          </cell>
        </row>
        <row r="3693">
          <cell r="I3693">
            <v>1607.31</v>
          </cell>
        </row>
        <row r="3694">
          <cell r="I3694">
            <v>75000</v>
          </cell>
        </row>
        <row r="3695">
          <cell r="I3695">
            <v>1751.14</v>
          </cell>
        </row>
        <row r="3696">
          <cell r="I3696">
            <v>1817.33</v>
          </cell>
        </row>
        <row r="3697">
          <cell r="I3697">
            <v>1838.4599999999919</v>
          </cell>
        </row>
        <row r="3698">
          <cell r="I3698">
            <v>1033.7</v>
          </cell>
        </row>
        <row r="3699">
          <cell r="I3699">
            <v>1907.1900000000169</v>
          </cell>
        </row>
        <row r="3700">
          <cell r="I3700">
            <v>90000</v>
          </cell>
        </row>
        <row r="3701">
          <cell r="I3701">
            <v>1107.2400000000052</v>
          </cell>
        </row>
        <row r="3702">
          <cell r="I3702">
            <v>2031.62</v>
          </cell>
        </row>
        <row r="3703">
          <cell r="I3703">
            <v>93617.73</v>
          </cell>
        </row>
        <row r="3704">
          <cell r="I3704">
            <v>96606.03</v>
          </cell>
        </row>
        <row r="3705">
          <cell r="I3705">
            <v>99999.983876168728</v>
          </cell>
        </row>
        <row r="3706">
          <cell r="I3706">
            <v>101400.89</v>
          </cell>
        </row>
        <row r="3707">
          <cell r="I3707">
            <v>1777.17</v>
          </cell>
        </row>
        <row r="3708">
          <cell r="I3708">
            <v>2462.38</v>
          </cell>
        </row>
        <row r="3709">
          <cell r="I3709">
            <v>114622.73</v>
          </cell>
        </row>
        <row r="3710">
          <cell r="I3710">
            <v>115000</v>
          </cell>
        </row>
        <row r="3711">
          <cell r="I3711">
            <v>115136.6099999994</v>
          </cell>
        </row>
        <row r="3712">
          <cell r="I3712">
            <v>2000</v>
          </cell>
        </row>
        <row r="3713">
          <cell r="I3713">
            <v>2078.7199999999998</v>
          </cell>
        </row>
        <row r="3714">
          <cell r="I3714">
            <v>2677.9</v>
          </cell>
        </row>
        <row r="3715">
          <cell r="I3715">
            <v>136000</v>
          </cell>
        </row>
        <row r="3716">
          <cell r="I3716">
            <v>3083.65</v>
          </cell>
        </row>
        <row r="3717">
          <cell r="I3717">
            <v>3221.9900000000198</v>
          </cell>
        </row>
        <row r="3718">
          <cell r="I3718">
            <v>164588.72640001867</v>
          </cell>
        </row>
        <row r="3719">
          <cell r="I3719">
            <v>3726.3000000000175</v>
          </cell>
        </row>
        <row r="3720">
          <cell r="I3720">
            <v>2933.35</v>
          </cell>
        </row>
        <row r="3721">
          <cell r="I3721">
            <v>3757.98</v>
          </cell>
        </row>
        <row r="3722">
          <cell r="I3722">
            <v>3780.8600000000151</v>
          </cell>
        </row>
        <row r="3723">
          <cell r="I3723">
            <v>3920.1</v>
          </cell>
        </row>
        <row r="3724">
          <cell r="I3724">
            <v>3985.8</v>
          </cell>
        </row>
        <row r="3725">
          <cell r="I3725">
            <v>3998.37</v>
          </cell>
        </row>
        <row r="3726">
          <cell r="I3726">
            <v>4036.95</v>
          </cell>
        </row>
        <row r="3727">
          <cell r="I3727">
            <v>4111.8599999999997</v>
          </cell>
        </row>
        <row r="3728">
          <cell r="I3728">
            <v>4409.0295781160512</v>
          </cell>
        </row>
        <row r="3729">
          <cell r="I3729">
            <v>4496.09</v>
          </cell>
        </row>
        <row r="3730">
          <cell r="I3730">
            <v>2522</v>
          </cell>
        </row>
        <row r="3731">
          <cell r="I3731">
            <v>4662.63</v>
          </cell>
        </row>
        <row r="3732">
          <cell r="I3732">
            <v>4925.6899999999996</v>
          </cell>
        </row>
        <row r="3733">
          <cell r="I3733">
            <v>3923.68</v>
          </cell>
        </row>
        <row r="3734">
          <cell r="I3734">
            <v>5110.91</v>
          </cell>
        </row>
        <row r="3735">
          <cell r="I3735">
            <v>5134.0099999999948</v>
          </cell>
        </row>
        <row r="3736">
          <cell r="I3736">
            <v>5145.16</v>
          </cell>
        </row>
        <row r="3737">
          <cell r="I3737">
            <v>4068</v>
          </cell>
        </row>
        <row r="3738">
          <cell r="I3738">
            <v>5239.1499999999996</v>
          </cell>
        </row>
        <row r="3739">
          <cell r="I3739">
            <v>5254.52</v>
          </cell>
        </row>
        <row r="3740">
          <cell r="I3740">
            <v>5327.17</v>
          </cell>
        </row>
        <row r="3741">
          <cell r="I3741">
            <v>5374.67</v>
          </cell>
        </row>
        <row r="3742">
          <cell r="I3742">
            <v>5454.93</v>
          </cell>
        </row>
        <row r="3743">
          <cell r="I3743">
            <v>250000</v>
          </cell>
        </row>
        <row r="3744">
          <cell r="I3744">
            <v>4361.5799999999945</v>
          </cell>
        </row>
        <row r="3745">
          <cell r="I3745">
            <v>5591.51</v>
          </cell>
        </row>
        <row r="3746">
          <cell r="I3746">
            <v>5634.4158986067559</v>
          </cell>
        </row>
        <row r="3747">
          <cell r="I3747">
            <v>4493.26</v>
          </cell>
        </row>
        <row r="3748">
          <cell r="I3748">
            <v>4546.5600000000004</v>
          </cell>
        </row>
        <row r="3749">
          <cell r="I3749">
            <v>5898.83</v>
          </cell>
        </row>
        <row r="3750">
          <cell r="I3750">
            <v>5949.9999999999709</v>
          </cell>
        </row>
        <row r="3751">
          <cell r="I3751">
            <v>5992.99</v>
          </cell>
        </row>
        <row r="3752">
          <cell r="I3752">
            <v>6088.429999999993</v>
          </cell>
        </row>
        <row r="3753">
          <cell r="I3753">
            <v>276150.71286460548</v>
          </cell>
        </row>
        <row r="3754">
          <cell r="I3754">
            <v>4786.12</v>
          </cell>
        </row>
        <row r="3755">
          <cell r="I3755">
            <v>6253.2900000000081</v>
          </cell>
        </row>
        <row r="3756">
          <cell r="I3756">
            <v>6266.68</v>
          </cell>
        </row>
        <row r="3757">
          <cell r="I3757">
            <v>6279.67</v>
          </cell>
        </row>
        <row r="3758">
          <cell r="I3758">
            <v>5062.82</v>
          </cell>
        </row>
        <row r="3759">
          <cell r="I3759">
            <v>6488.44</v>
          </cell>
        </row>
        <row r="3760">
          <cell r="I3760">
            <v>6615.84</v>
          </cell>
        </row>
        <row r="3761">
          <cell r="I3761">
            <v>311249.15999999997</v>
          </cell>
        </row>
        <row r="3762">
          <cell r="I3762">
            <v>312480.67</v>
          </cell>
        </row>
        <row r="3763">
          <cell r="I3763">
            <v>323329.12</v>
          </cell>
        </row>
        <row r="3764">
          <cell r="I3764">
            <v>7230.94</v>
          </cell>
        </row>
        <row r="3765">
          <cell r="I3765">
            <v>7497.28</v>
          </cell>
        </row>
        <row r="3766">
          <cell r="I3766">
            <v>7588.41</v>
          </cell>
        </row>
        <row r="3767">
          <cell r="I3767">
            <v>6024.19</v>
          </cell>
        </row>
        <row r="3768">
          <cell r="I3768">
            <v>364195.67253410164</v>
          </cell>
        </row>
        <row r="3769">
          <cell r="I3769">
            <v>8174.35</v>
          </cell>
        </row>
        <row r="3770">
          <cell r="I3770">
            <v>8210.9599999999991</v>
          </cell>
        </row>
        <row r="3771">
          <cell r="I3771">
            <v>8237.2199999999993</v>
          </cell>
        </row>
        <row r="3772">
          <cell r="I3772">
            <v>4504.92</v>
          </cell>
        </row>
        <row r="3773">
          <cell r="I3773">
            <v>6547.49</v>
          </cell>
        </row>
        <row r="3774">
          <cell r="I3774">
            <v>380574.35</v>
          </cell>
        </row>
        <row r="3775">
          <cell r="I3775">
            <v>6687.88</v>
          </cell>
        </row>
        <row r="3776">
          <cell r="I3776">
            <v>8797</v>
          </cell>
        </row>
        <row r="3777">
          <cell r="I3777">
            <v>9103.0499999999993</v>
          </cell>
        </row>
        <row r="3778">
          <cell r="I3778">
            <v>9335.3000000000466</v>
          </cell>
        </row>
        <row r="3779">
          <cell r="I3779">
            <v>9363.0799999999945</v>
          </cell>
        </row>
        <row r="3780">
          <cell r="I3780">
            <v>9514.9300000000512</v>
          </cell>
        </row>
        <row r="3781">
          <cell r="I3781">
            <v>5232.76</v>
          </cell>
        </row>
        <row r="3782">
          <cell r="I3782">
            <v>5235</v>
          </cell>
        </row>
        <row r="3783">
          <cell r="I3783">
            <v>9674.929999999993</v>
          </cell>
        </row>
        <row r="3784">
          <cell r="I3784">
            <v>9924.16</v>
          </cell>
        </row>
        <row r="3785">
          <cell r="I3785">
            <v>9943.75</v>
          </cell>
        </row>
        <row r="3786">
          <cell r="I3786">
            <v>10000</v>
          </cell>
        </row>
        <row r="3787">
          <cell r="I3787">
            <v>453720</v>
          </cell>
        </row>
        <row r="3788">
          <cell r="I3788">
            <v>5473.98</v>
          </cell>
        </row>
        <row r="3789">
          <cell r="I3789">
            <v>5604.91</v>
          </cell>
        </row>
        <row r="3790">
          <cell r="I3790">
            <v>484935.69901263667</v>
          </cell>
        </row>
        <row r="3791">
          <cell r="I3791">
            <v>10740.9</v>
          </cell>
        </row>
        <row r="3792">
          <cell r="I3792">
            <v>8462.003498757178</v>
          </cell>
        </row>
        <row r="3793">
          <cell r="I3793">
            <v>11057.18</v>
          </cell>
        </row>
        <row r="3794">
          <cell r="I3794">
            <v>508020</v>
          </cell>
        </row>
        <row r="3795">
          <cell r="I3795">
            <v>11271.13</v>
          </cell>
        </row>
        <row r="3796">
          <cell r="I3796">
            <v>11417.4</v>
          </cell>
        </row>
        <row r="3797">
          <cell r="I3797">
            <v>11430.11</v>
          </cell>
        </row>
        <row r="3798">
          <cell r="I3798">
            <v>1215874</v>
          </cell>
        </row>
        <row r="3799">
          <cell r="I3799">
            <v>11470</v>
          </cell>
        </row>
        <row r="3800">
          <cell r="I3800">
            <v>11566.41</v>
          </cell>
        </row>
        <row r="3801">
          <cell r="I3801">
            <v>535727.32999999996</v>
          </cell>
        </row>
        <row r="3802">
          <cell r="I3802">
            <v>537265.54</v>
          </cell>
        </row>
        <row r="3803">
          <cell r="I3803">
            <v>12155.3</v>
          </cell>
        </row>
        <row r="3804">
          <cell r="I3804">
            <v>71463.350000000006</v>
          </cell>
        </row>
        <row r="3805">
          <cell r="I3805">
            <v>12485.26</v>
          </cell>
        </row>
        <row r="3806">
          <cell r="I3806">
            <v>12517.17</v>
          </cell>
        </row>
        <row r="3807">
          <cell r="I3807">
            <v>12560.767275669277</v>
          </cell>
        </row>
        <row r="3808">
          <cell r="I3808">
            <v>12623.82</v>
          </cell>
        </row>
        <row r="3809">
          <cell r="I3809">
            <v>12652.16</v>
          </cell>
        </row>
        <row r="3810">
          <cell r="I3810">
            <v>576469.10740793869</v>
          </cell>
        </row>
        <row r="3811">
          <cell r="I3811">
            <v>12860.81</v>
          </cell>
        </row>
        <row r="3812">
          <cell r="I3812">
            <v>13009.61</v>
          </cell>
        </row>
        <row r="3813">
          <cell r="I3813">
            <v>7164.78</v>
          </cell>
        </row>
        <row r="3814">
          <cell r="I3814">
            <v>13375.77</v>
          </cell>
        </row>
        <row r="3815">
          <cell r="I3815">
            <v>619929.30000000005</v>
          </cell>
        </row>
        <row r="3816">
          <cell r="I3816">
            <v>13850.01</v>
          </cell>
        </row>
        <row r="3817">
          <cell r="I3817">
            <v>13939.74</v>
          </cell>
        </row>
        <row r="3818">
          <cell r="I3818">
            <v>7678.86</v>
          </cell>
        </row>
        <row r="3819">
          <cell r="I3819">
            <v>14209.62</v>
          </cell>
        </row>
        <row r="3820">
          <cell r="I3820">
            <v>14320</v>
          </cell>
        </row>
        <row r="3821">
          <cell r="I3821">
            <v>11300</v>
          </cell>
        </row>
        <row r="3822">
          <cell r="I3822">
            <v>14492.07</v>
          </cell>
        </row>
        <row r="3823">
          <cell r="I3823">
            <v>7993.44</v>
          </cell>
        </row>
        <row r="3824">
          <cell r="I3824">
            <v>14699.32</v>
          </cell>
        </row>
        <row r="3825">
          <cell r="I3825">
            <v>15211.629999999946</v>
          </cell>
        </row>
        <row r="3826">
          <cell r="I3826">
            <v>15324.71</v>
          </cell>
        </row>
        <row r="3827">
          <cell r="I3827">
            <v>15585.02</v>
          </cell>
        </row>
        <row r="3828">
          <cell r="I3828">
            <v>15589.63</v>
          </cell>
        </row>
        <row r="3829">
          <cell r="I3829">
            <v>15648.6</v>
          </cell>
        </row>
        <row r="3830">
          <cell r="I3830">
            <v>8684.15</v>
          </cell>
        </row>
        <row r="3831">
          <cell r="I3831">
            <v>15931</v>
          </cell>
        </row>
        <row r="3832">
          <cell r="I3832">
            <v>12582.43</v>
          </cell>
        </row>
        <row r="3833">
          <cell r="I3833">
            <v>8773.2600000000093</v>
          </cell>
        </row>
        <row r="3834">
          <cell r="I3834">
            <v>12720.94</v>
          </cell>
        </row>
        <row r="3835">
          <cell r="I3835">
            <v>12763.62</v>
          </cell>
        </row>
        <row r="3836">
          <cell r="I3836">
            <v>16407.650000000001</v>
          </cell>
        </row>
        <row r="3837">
          <cell r="I3837">
            <v>12898.31</v>
          </cell>
        </row>
        <row r="3838">
          <cell r="I3838">
            <v>9111.89</v>
          </cell>
        </row>
        <row r="3839">
          <cell r="I3839">
            <v>17052.07</v>
          </cell>
        </row>
        <row r="3840">
          <cell r="I3840">
            <v>17107.919999999998</v>
          </cell>
        </row>
        <row r="3841">
          <cell r="I3841">
            <v>9381.3700000000008</v>
          </cell>
        </row>
        <row r="3842">
          <cell r="I3842">
            <v>780000</v>
          </cell>
        </row>
        <row r="3843">
          <cell r="I3843">
            <v>17400.45</v>
          </cell>
        </row>
        <row r="3844">
          <cell r="I3844">
            <v>797597.85</v>
          </cell>
        </row>
        <row r="3845">
          <cell r="I3845">
            <v>9915.25</v>
          </cell>
        </row>
        <row r="3846">
          <cell r="I3846">
            <v>828374.16</v>
          </cell>
        </row>
        <row r="3847">
          <cell r="I3847">
            <v>10000</v>
          </cell>
        </row>
        <row r="3848">
          <cell r="I3848">
            <v>14480.42</v>
          </cell>
        </row>
        <row r="3849">
          <cell r="I3849">
            <v>18652.95</v>
          </cell>
        </row>
        <row r="3850">
          <cell r="I3850">
            <v>18789.68</v>
          </cell>
        </row>
        <row r="3851">
          <cell r="I3851">
            <v>19345.580000000002</v>
          </cell>
        </row>
        <row r="3852">
          <cell r="I3852">
            <v>2074286</v>
          </cell>
        </row>
        <row r="3853">
          <cell r="I3853">
            <v>896144.13</v>
          </cell>
        </row>
        <row r="3854">
          <cell r="I3854">
            <v>2111011</v>
          </cell>
        </row>
        <row r="3855">
          <cell r="I3855">
            <v>23902.12</v>
          </cell>
        </row>
        <row r="3856">
          <cell r="I3856">
            <v>19887.05</v>
          </cell>
        </row>
        <row r="3857">
          <cell r="I3857">
            <v>19974.22</v>
          </cell>
        </row>
        <row r="3858">
          <cell r="I3858">
            <v>19992.849999999999</v>
          </cell>
        </row>
        <row r="3859">
          <cell r="I3859">
            <v>19996.82</v>
          </cell>
        </row>
        <row r="3860">
          <cell r="I3860">
            <v>19999.990000000002</v>
          </cell>
        </row>
        <row r="3861">
          <cell r="I3861">
            <v>907638.74</v>
          </cell>
        </row>
        <row r="3862">
          <cell r="I3862">
            <v>10974.75</v>
          </cell>
        </row>
        <row r="3863">
          <cell r="I3863">
            <v>914921.52</v>
          </cell>
        </row>
        <row r="3864">
          <cell r="I3864">
            <v>11036.34</v>
          </cell>
        </row>
        <row r="3865">
          <cell r="I3865">
            <v>917855.6099999994</v>
          </cell>
        </row>
        <row r="3866">
          <cell r="I3866">
            <v>20414.300146078211</v>
          </cell>
        </row>
        <row r="3867">
          <cell r="I3867">
            <v>926681.62497976003</v>
          </cell>
        </row>
        <row r="3868">
          <cell r="I3868">
            <v>928547.37</v>
          </cell>
        </row>
        <row r="3869">
          <cell r="I3869">
            <v>21701.41</v>
          </cell>
        </row>
        <row r="3870">
          <cell r="I3870">
            <v>22375.01</v>
          </cell>
        </row>
        <row r="3871">
          <cell r="I3871">
            <v>22613.29</v>
          </cell>
        </row>
        <row r="3872">
          <cell r="I3872">
            <v>12618.968208250983</v>
          </cell>
        </row>
        <row r="3873">
          <cell r="I3873">
            <v>23365.29</v>
          </cell>
        </row>
        <row r="3874">
          <cell r="I3874">
            <v>1082430.42</v>
          </cell>
        </row>
        <row r="3875">
          <cell r="I3875">
            <v>13164.24</v>
          </cell>
        </row>
        <row r="3876">
          <cell r="I3876">
            <v>24124.16</v>
          </cell>
        </row>
        <row r="3877">
          <cell r="I3877">
            <v>1094887.92</v>
          </cell>
        </row>
        <row r="3878">
          <cell r="I3878">
            <v>24612.49</v>
          </cell>
        </row>
        <row r="3879">
          <cell r="I3879">
            <v>25027.38</v>
          </cell>
        </row>
        <row r="3880">
          <cell r="I3880">
            <v>25353.82</v>
          </cell>
        </row>
        <row r="3881">
          <cell r="I3881">
            <v>1160781.8587983935</v>
          </cell>
        </row>
        <row r="3882">
          <cell r="I3882">
            <v>1162579.23</v>
          </cell>
        </row>
        <row r="3883">
          <cell r="I3883">
            <v>25785.27</v>
          </cell>
        </row>
        <row r="3884">
          <cell r="I3884">
            <v>26455.95</v>
          </cell>
        </row>
        <row r="3885">
          <cell r="I3885">
            <v>1203792.1000000001</v>
          </cell>
        </row>
        <row r="3886">
          <cell r="I3886">
            <v>26694.49</v>
          </cell>
        </row>
        <row r="3887">
          <cell r="I3887">
            <v>1216415.9060766818</v>
          </cell>
        </row>
        <row r="3888">
          <cell r="I3888">
            <v>26900</v>
          </cell>
        </row>
        <row r="3889">
          <cell r="I3889">
            <v>27035.96</v>
          </cell>
        </row>
        <row r="3890">
          <cell r="I3890">
            <v>14899.7</v>
          </cell>
        </row>
        <row r="3891">
          <cell r="I3891">
            <v>27279.599999999999</v>
          </cell>
        </row>
        <row r="3892">
          <cell r="I3892">
            <v>1239960.3400000001</v>
          </cell>
        </row>
        <row r="3893">
          <cell r="I3893">
            <v>27421.18</v>
          </cell>
        </row>
        <row r="3894">
          <cell r="I3894">
            <v>27468.59</v>
          </cell>
        </row>
        <row r="3895">
          <cell r="I3895">
            <v>27640.87</v>
          </cell>
        </row>
        <row r="3896">
          <cell r="I3896">
            <v>27659.77</v>
          </cell>
        </row>
        <row r="3897">
          <cell r="I3897">
            <v>27761.09</v>
          </cell>
        </row>
        <row r="3898">
          <cell r="I3898">
            <v>15230.62</v>
          </cell>
        </row>
        <row r="3899">
          <cell r="I3899">
            <v>28547</v>
          </cell>
        </row>
        <row r="3900">
          <cell r="I3900">
            <v>1354148.54</v>
          </cell>
        </row>
        <row r="3901">
          <cell r="I3901">
            <v>30000</v>
          </cell>
        </row>
        <row r="3902">
          <cell r="I3902">
            <v>23601.65</v>
          </cell>
        </row>
        <row r="3903">
          <cell r="I3903">
            <v>1363167.1990666348</v>
          </cell>
        </row>
        <row r="3904">
          <cell r="I3904">
            <v>1369595.02</v>
          </cell>
        </row>
        <row r="3905">
          <cell r="I3905">
            <v>30494.98</v>
          </cell>
        </row>
        <row r="3906">
          <cell r="I3906">
            <v>24109.89</v>
          </cell>
        </row>
        <row r="3907">
          <cell r="I3907">
            <v>1397924.749531657</v>
          </cell>
        </row>
        <row r="3908">
          <cell r="I3908">
            <v>32464.97</v>
          </cell>
        </row>
        <row r="3909">
          <cell r="I3909">
            <v>32829.980000000003</v>
          </cell>
        </row>
        <row r="3910">
          <cell r="I3910">
            <v>26124.42</v>
          </cell>
        </row>
        <row r="3911">
          <cell r="I3911">
            <v>26231.4</v>
          </cell>
        </row>
        <row r="3912">
          <cell r="I3912">
            <v>212160</v>
          </cell>
        </row>
        <row r="3913">
          <cell r="I3913">
            <v>18957.11</v>
          </cell>
        </row>
        <row r="3914">
          <cell r="I3914">
            <v>34816.32</v>
          </cell>
        </row>
        <row r="3915">
          <cell r="I3915">
            <v>19119.419999999998</v>
          </cell>
        </row>
        <row r="3916">
          <cell r="I3916">
            <v>35176.94</v>
          </cell>
        </row>
        <row r="3917">
          <cell r="I3917">
            <v>36293.08</v>
          </cell>
        </row>
        <row r="3918">
          <cell r="I3918">
            <v>36889.51</v>
          </cell>
        </row>
        <row r="3919">
          <cell r="I3919">
            <v>37538.889999999898</v>
          </cell>
        </row>
        <row r="3920">
          <cell r="I3920">
            <v>20607.738677647198</v>
          </cell>
        </row>
        <row r="3921">
          <cell r="I3921">
            <v>37950.783144554705</v>
          </cell>
        </row>
        <row r="3922">
          <cell r="I3922">
            <v>20755.29</v>
          </cell>
        </row>
        <row r="3923">
          <cell r="I3923">
            <v>30214.23</v>
          </cell>
        </row>
        <row r="3924">
          <cell r="I3924">
            <v>38539.01</v>
          </cell>
        </row>
        <row r="3925">
          <cell r="I3925">
            <v>40082.160000000003</v>
          </cell>
        </row>
        <row r="3926">
          <cell r="I3926">
            <v>21916.23</v>
          </cell>
        </row>
        <row r="3927">
          <cell r="I3927">
            <v>22506.05</v>
          </cell>
        </row>
        <row r="3928">
          <cell r="I3928">
            <v>1878900.9074844234</v>
          </cell>
        </row>
        <row r="3929">
          <cell r="I3929">
            <v>32677.59</v>
          </cell>
        </row>
        <row r="3930">
          <cell r="I3930">
            <v>1906883.06</v>
          </cell>
        </row>
        <row r="3931">
          <cell r="I3931">
            <v>42119.45</v>
          </cell>
        </row>
        <row r="3932">
          <cell r="I3932">
            <v>42420.31</v>
          </cell>
        </row>
        <row r="3933">
          <cell r="I3933">
            <v>23762.47</v>
          </cell>
        </row>
        <row r="3934">
          <cell r="I3934">
            <v>1972357.13</v>
          </cell>
        </row>
        <row r="3935">
          <cell r="I3935">
            <v>43726.12</v>
          </cell>
        </row>
        <row r="3936">
          <cell r="I3936">
            <v>43840.252460185788</v>
          </cell>
        </row>
        <row r="3937">
          <cell r="I3937">
            <v>24103.78</v>
          </cell>
        </row>
        <row r="3938">
          <cell r="I3938">
            <v>44456.75</v>
          </cell>
        </row>
        <row r="3939">
          <cell r="I3939">
            <v>4728653</v>
          </cell>
        </row>
        <row r="3940">
          <cell r="I3940">
            <v>24410.34</v>
          </cell>
        </row>
        <row r="3941">
          <cell r="I3941">
            <v>2033800.06</v>
          </cell>
        </row>
        <row r="3942">
          <cell r="I3942">
            <v>35808.870000000112</v>
          </cell>
        </row>
        <row r="3943">
          <cell r="I3943">
            <v>2074636.26</v>
          </cell>
        </row>
        <row r="3944">
          <cell r="I3944">
            <v>61641.09</v>
          </cell>
        </row>
        <row r="3945">
          <cell r="I3945">
            <v>26208.240000000002</v>
          </cell>
        </row>
        <row r="3946">
          <cell r="I3946">
            <v>47971.99</v>
          </cell>
        </row>
        <row r="3947">
          <cell r="I3947">
            <v>57705.57</v>
          </cell>
        </row>
        <row r="3948">
          <cell r="I3948">
            <v>48394.25</v>
          </cell>
        </row>
        <row r="3949">
          <cell r="I3949">
            <v>2279045.85</v>
          </cell>
        </row>
        <row r="3950">
          <cell r="I3950">
            <v>61903.17</v>
          </cell>
        </row>
        <row r="3951">
          <cell r="I3951">
            <v>86919.39</v>
          </cell>
        </row>
        <row r="3952">
          <cell r="I3952">
            <v>54167.62</v>
          </cell>
        </row>
        <row r="3953">
          <cell r="I3953">
            <v>29985.200000000001</v>
          </cell>
        </row>
        <row r="3954">
          <cell r="I3954">
            <v>43736.06</v>
          </cell>
        </row>
        <row r="3955">
          <cell r="I3955">
            <v>2571996</v>
          </cell>
        </row>
        <row r="3956">
          <cell r="I3956">
            <v>33539.51</v>
          </cell>
        </row>
        <row r="3957">
          <cell r="I3957">
            <v>61950.5</v>
          </cell>
        </row>
        <row r="3958">
          <cell r="I3958">
            <v>62540.12</v>
          </cell>
        </row>
        <row r="3959">
          <cell r="I3959">
            <v>2854663.7265031263</v>
          </cell>
        </row>
        <row r="3960">
          <cell r="I3960">
            <v>50323.41</v>
          </cell>
        </row>
        <row r="3961">
          <cell r="I3961">
            <v>50787.72</v>
          </cell>
        </row>
        <row r="3962">
          <cell r="I3962">
            <v>64750.57</v>
          </cell>
        </row>
        <row r="3963">
          <cell r="I3963">
            <v>64828.37</v>
          </cell>
        </row>
        <row r="3964">
          <cell r="I3964">
            <v>35871.519999999997</v>
          </cell>
        </row>
        <row r="3965">
          <cell r="I3965">
            <v>3030407.2234457852</v>
          </cell>
        </row>
        <row r="3966">
          <cell r="I3966">
            <v>3124758.61</v>
          </cell>
        </row>
        <row r="3967">
          <cell r="I3967">
            <v>69659.45</v>
          </cell>
        </row>
        <row r="3968">
          <cell r="I3968">
            <v>69812.72</v>
          </cell>
        </row>
        <row r="3969">
          <cell r="I3969">
            <v>40730.087177312482</v>
          </cell>
        </row>
        <row r="3970">
          <cell r="I3970">
            <v>484960.08</v>
          </cell>
        </row>
        <row r="3971">
          <cell r="I3971">
            <v>78312.490000000005</v>
          </cell>
        </row>
        <row r="3972">
          <cell r="I3972">
            <v>83561.88</v>
          </cell>
        </row>
        <row r="3973">
          <cell r="I3973">
            <v>3801012.12</v>
          </cell>
        </row>
        <row r="3974">
          <cell r="I3974">
            <v>89312.35</v>
          </cell>
        </row>
        <row r="3975">
          <cell r="I3975">
            <v>90716.63</v>
          </cell>
        </row>
        <row r="3976">
          <cell r="I3976">
            <v>91511.66</v>
          </cell>
        </row>
        <row r="3977">
          <cell r="I3977">
            <v>4149637.62</v>
          </cell>
        </row>
        <row r="3978">
          <cell r="I3978">
            <v>110440.03</v>
          </cell>
        </row>
        <row r="3979">
          <cell r="I3979">
            <v>92785.43</v>
          </cell>
        </row>
        <row r="3980">
          <cell r="I3980">
            <v>3171431.0029525338</v>
          </cell>
        </row>
        <row r="3981">
          <cell r="I3981">
            <v>52515.11</v>
          </cell>
        </row>
        <row r="3982">
          <cell r="I3982">
            <v>77621.210000000006</v>
          </cell>
        </row>
        <row r="3983">
          <cell r="I3983">
            <v>54287.4</v>
          </cell>
        </row>
        <row r="3984">
          <cell r="I3984">
            <v>100582.86</v>
          </cell>
        </row>
        <row r="3985">
          <cell r="I3985">
            <v>79650.009999999995</v>
          </cell>
        </row>
        <row r="3986">
          <cell r="I3986">
            <v>4627197.83</v>
          </cell>
        </row>
        <row r="3987">
          <cell r="I3987">
            <v>104300</v>
          </cell>
        </row>
        <row r="3988">
          <cell r="I3988">
            <v>106158.76</v>
          </cell>
        </row>
        <row r="3989">
          <cell r="I3989">
            <v>112173.74323792849</v>
          </cell>
        </row>
        <row r="3990">
          <cell r="I3990">
            <v>5105788.9975162586</v>
          </cell>
        </row>
        <row r="3991">
          <cell r="I3991">
            <v>5124835.54</v>
          </cell>
        </row>
        <row r="3992">
          <cell r="I3992">
            <v>90214.32</v>
          </cell>
        </row>
        <row r="3993">
          <cell r="I3993">
            <v>93670.38</v>
          </cell>
        </row>
        <row r="3994">
          <cell r="I3994">
            <v>65691.3</v>
          </cell>
        </row>
        <row r="3995">
          <cell r="I3995">
            <v>125428.18</v>
          </cell>
        </row>
        <row r="3996">
          <cell r="I3996">
            <v>130042.77</v>
          </cell>
        </row>
        <row r="3997">
          <cell r="I3997">
            <v>74900</v>
          </cell>
        </row>
        <row r="3998">
          <cell r="I3998">
            <v>137934.93</v>
          </cell>
        </row>
        <row r="3999">
          <cell r="I3999">
            <v>76644.850000000006</v>
          </cell>
        </row>
        <row r="4000">
          <cell r="I4000">
            <v>170569.57</v>
          </cell>
        </row>
        <row r="4001">
          <cell r="I4001">
            <v>151422.89597017749</v>
          </cell>
        </row>
        <row r="4002">
          <cell r="I4002">
            <v>119826.48</v>
          </cell>
        </row>
        <row r="4003">
          <cell r="I4003">
            <v>157327.33851012035</v>
          </cell>
        </row>
        <row r="4004">
          <cell r="I4004">
            <v>157455.42000000001</v>
          </cell>
        </row>
        <row r="4005">
          <cell r="I4005">
            <v>5314492.22</v>
          </cell>
        </row>
        <row r="4006">
          <cell r="I4006">
            <v>7276358.5399999991</v>
          </cell>
        </row>
        <row r="4007">
          <cell r="I4007">
            <v>161564.48000000001</v>
          </cell>
        </row>
        <row r="4008">
          <cell r="I4008">
            <v>165483.29999999999</v>
          </cell>
        </row>
        <row r="4009">
          <cell r="I4009">
            <v>7548129.105152458</v>
          </cell>
        </row>
        <row r="4010">
          <cell r="I4010">
            <v>166484.31</v>
          </cell>
        </row>
        <row r="4011">
          <cell r="I4011">
            <v>94080.494483095477</v>
          </cell>
        </row>
        <row r="4012">
          <cell r="I4012">
            <v>186627.18</v>
          </cell>
        </row>
        <row r="4013">
          <cell r="I4013">
            <v>190181.45</v>
          </cell>
        </row>
        <row r="4014">
          <cell r="I4014">
            <v>256443</v>
          </cell>
        </row>
        <row r="4015">
          <cell r="I4015">
            <v>116498.25</v>
          </cell>
        </row>
        <row r="4016">
          <cell r="I4016">
            <v>218118.82</v>
          </cell>
        </row>
        <row r="4017">
          <cell r="I4017">
            <v>10481133.900000002</v>
          </cell>
        </row>
        <row r="4018">
          <cell r="I4018">
            <v>11039436.136116508</v>
          </cell>
        </row>
        <row r="4019">
          <cell r="I4019">
            <v>11361332.140000004</v>
          </cell>
        </row>
        <row r="4020">
          <cell r="I4020">
            <v>138616.75</v>
          </cell>
        </row>
        <row r="4021">
          <cell r="I4021">
            <v>255467.82</v>
          </cell>
        </row>
        <row r="4022">
          <cell r="I4022">
            <v>201158.66</v>
          </cell>
        </row>
        <row r="4023">
          <cell r="I4023">
            <v>141498.71</v>
          </cell>
        </row>
        <row r="4024">
          <cell r="I4024">
            <v>357283.04</v>
          </cell>
        </row>
        <row r="4025">
          <cell r="I4025">
            <v>160881.60000000001</v>
          </cell>
        </row>
        <row r="4026">
          <cell r="I4026">
            <v>167906.22</v>
          </cell>
        </row>
        <row r="4027">
          <cell r="I4027">
            <v>15536736.310000001</v>
          </cell>
        </row>
        <row r="4028">
          <cell r="I4028">
            <v>197410.6</v>
          </cell>
        </row>
        <row r="4029">
          <cell r="I4029">
            <v>1351682.57</v>
          </cell>
        </row>
        <row r="4030">
          <cell r="I4030">
            <v>295713.64</v>
          </cell>
        </row>
        <row r="4031">
          <cell r="I4031">
            <v>18285505.399999999</v>
          </cell>
        </row>
        <row r="4032">
          <cell r="I4032">
            <v>405992.23</v>
          </cell>
        </row>
        <row r="4033">
          <cell r="I4033">
            <v>230920.83</v>
          </cell>
        </row>
        <row r="4034">
          <cell r="I4034">
            <v>234426.33</v>
          </cell>
        </row>
        <row r="4035">
          <cell r="I4035">
            <v>456722.41</v>
          </cell>
        </row>
        <row r="4036">
          <cell r="I4036">
            <v>526029.29</v>
          </cell>
        </row>
        <row r="4037">
          <cell r="I4037">
            <v>24503875.850000001</v>
          </cell>
        </row>
        <row r="4038">
          <cell r="I4038">
            <v>24555669.569999997</v>
          </cell>
        </row>
        <row r="4039">
          <cell r="I4039">
            <v>570405.06999999995</v>
          </cell>
        </row>
        <row r="4040">
          <cell r="I4040">
            <v>581810.02</v>
          </cell>
        </row>
        <row r="4041">
          <cell r="I4041">
            <v>2429235.6814543055</v>
          </cell>
        </row>
        <row r="4042">
          <cell r="I4042">
            <v>494836.84278667043</v>
          </cell>
        </row>
        <row r="4043">
          <cell r="I4043">
            <v>1428712.2099369431</v>
          </cell>
        </row>
        <row r="4044">
          <cell r="I4044">
            <v>185065.42998265557</v>
          </cell>
        </row>
        <row r="4045">
          <cell r="I4045">
            <v>85136023.769999981</v>
          </cell>
        </row>
        <row r="4046">
          <cell r="I4046">
            <v>-60502</v>
          </cell>
        </row>
        <row r="4047">
          <cell r="I4047">
            <v>-2.7184360078535974E-3</v>
          </cell>
        </row>
        <row r="4048">
          <cell r="I4048">
            <v>-2.9617276813951321E-3</v>
          </cell>
        </row>
        <row r="4049">
          <cell r="I4049">
            <v>-29700.02</v>
          </cell>
        </row>
        <row r="4050">
          <cell r="I4050">
            <v>-14168.31</v>
          </cell>
        </row>
        <row r="4051">
          <cell r="I4051">
            <v>-2971.8</v>
          </cell>
        </row>
        <row r="4052">
          <cell r="I4052">
            <v>-6.7596519511425868E-3</v>
          </cell>
        </row>
        <row r="4053">
          <cell r="I4053">
            <v>-5.9538028767747164E-4</v>
          </cell>
        </row>
        <row r="4054">
          <cell r="I4054">
            <v>-54121.54</v>
          </cell>
        </row>
        <row r="4055">
          <cell r="I4055">
            <v>-1.0000000002037268E-2</v>
          </cell>
        </row>
        <row r="4056">
          <cell r="I4056">
            <v>-3.637978807091713E-12</v>
          </cell>
        </row>
        <row r="4057">
          <cell r="I4057">
            <v>-526450</v>
          </cell>
        </row>
        <row r="4058">
          <cell r="I4058">
            <v>-1.3291195151396096E-2</v>
          </cell>
        </row>
        <row r="4059">
          <cell r="I4059">
            <v>-1.1073015681176912E-2</v>
          </cell>
        </row>
        <row r="4060">
          <cell r="I4060">
            <v>-65338.400000000001</v>
          </cell>
        </row>
        <row r="4061">
          <cell r="I4061">
            <v>-44334.49</v>
          </cell>
        </row>
        <row r="4062">
          <cell r="I4062">
            <v>-40061.4</v>
          </cell>
        </row>
        <row r="4063">
          <cell r="I4063">
            <v>-36605.53</v>
          </cell>
        </row>
        <row r="4064">
          <cell r="I4064">
            <v>-29116.54</v>
          </cell>
        </row>
        <row r="4065">
          <cell r="I4065">
            <v>-14556.77</v>
          </cell>
        </row>
        <row r="4066">
          <cell r="I4066">
            <v>-13501.6</v>
          </cell>
        </row>
        <row r="4067">
          <cell r="I4067">
            <v>-9774.16</v>
          </cell>
        </row>
        <row r="4068">
          <cell r="I4068">
            <v>-9291.5099999999802</v>
          </cell>
        </row>
        <row r="4069">
          <cell r="I4069">
            <v>-8967.8700000000008</v>
          </cell>
        </row>
        <row r="4070">
          <cell r="I4070">
            <v>-7876.29</v>
          </cell>
        </row>
        <row r="4071">
          <cell r="I4071">
            <v>-3371.44</v>
          </cell>
        </row>
        <row r="4072">
          <cell r="I4072">
            <v>-2862.78</v>
          </cell>
        </row>
        <row r="4073">
          <cell r="I4073">
            <v>-1844.54</v>
          </cell>
        </row>
        <row r="4074">
          <cell r="I4074">
            <v>-1316.99</v>
          </cell>
        </row>
        <row r="4075">
          <cell r="I4075">
            <v>-1173.0456951087108</v>
          </cell>
        </row>
        <row r="4076">
          <cell r="I4076">
            <v>-434.33999999999651</v>
          </cell>
        </row>
        <row r="4077">
          <cell r="I4077">
            <v>-226.41999999999825</v>
          </cell>
        </row>
        <row r="4078">
          <cell r="I4078">
            <v>-1.4357869804371148E-2</v>
          </cell>
        </row>
        <row r="4079">
          <cell r="I4079">
            <v>-1.1792761797551066E-2</v>
          </cell>
        </row>
        <row r="4080">
          <cell r="I4080">
            <v>-1.0290822247043252E-2</v>
          </cell>
        </row>
        <row r="4081">
          <cell r="I4081">
            <v>-1.0000000009313226E-2</v>
          </cell>
        </row>
        <row r="4082">
          <cell r="I4082">
            <v>-1.0000000009313226E-2</v>
          </cell>
        </row>
        <row r="4083">
          <cell r="I4083">
            <v>-1.0000000009313226E-2</v>
          </cell>
        </row>
        <row r="4084">
          <cell r="I4084">
            <v>-1.0000000002037268E-2</v>
          </cell>
        </row>
        <row r="4085">
          <cell r="I4085">
            <v>-1.0000000002037268E-2</v>
          </cell>
        </row>
        <row r="4086">
          <cell r="I4086">
            <v>-1.0000000002037268E-2</v>
          </cell>
        </row>
        <row r="4087">
          <cell r="I4087">
            <v>-1.0000000002037268E-2</v>
          </cell>
        </row>
        <row r="4088">
          <cell r="I4088">
            <v>-1.0000000002037268E-2</v>
          </cell>
        </row>
        <row r="4089">
          <cell r="I4089">
            <v>-1.0000000002037268E-2</v>
          </cell>
        </row>
        <row r="4090">
          <cell r="I4090">
            <v>-1.0000000002037268E-2</v>
          </cell>
        </row>
        <row r="4091">
          <cell r="I4091">
            <v>-1.0000000002037268E-2</v>
          </cell>
        </row>
        <row r="4092">
          <cell r="I4092">
            <v>-9.9999999947613105E-3</v>
          </cell>
        </row>
        <row r="4093">
          <cell r="I4093">
            <v>-8.7490792793687433E-3</v>
          </cell>
        </row>
        <row r="4094">
          <cell r="I4094">
            <v>-4.4060905856895261E-3</v>
          </cell>
        </row>
        <row r="4095">
          <cell r="I4095">
            <v>-3.7638303474523127E-3</v>
          </cell>
        </row>
        <row r="4096">
          <cell r="I4096">
            <v>-3.582516364986077E-3</v>
          </cell>
        </row>
        <row r="4097">
          <cell r="I4097">
            <v>-2.0456210731936153E-3</v>
          </cell>
        </row>
        <row r="4098">
          <cell r="I4098">
            <v>-1.9961699945270084E-3</v>
          </cell>
        </row>
        <row r="4099">
          <cell r="I4099">
            <v>-1.8978795269504189E-3</v>
          </cell>
        </row>
        <row r="4100">
          <cell r="I4100">
            <v>-1.6292874788632616E-3</v>
          </cell>
        </row>
        <row r="4101">
          <cell r="I4101">
            <v>-3.2337170705432072E-4</v>
          </cell>
        </row>
        <row r="4102">
          <cell r="I4102">
            <v>-2.9707368230447173E-4</v>
          </cell>
        </row>
        <row r="4103">
          <cell r="I4103">
            <v>-1.9688805332407355E-4</v>
          </cell>
        </row>
        <row r="4104">
          <cell r="I4104">
            <v>-2.7284841053187847E-11</v>
          </cell>
        </row>
        <row r="4105">
          <cell r="I4105">
            <v>-7.2759576141834259E-12</v>
          </cell>
        </row>
        <row r="4106">
          <cell r="I4106">
            <v>-44430.63</v>
          </cell>
        </row>
        <row r="4107">
          <cell r="I4107">
            <v>-32121.16</v>
          </cell>
        </row>
        <row r="4108">
          <cell r="I4108">
            <v>-1.1140950839035213E-2</v>
          </cell>
        </row>
        <row r="4109">
          <cell r="I4109">
            <v>-9.9999999983992893E-3</v>
          </cell>
        </row>
        <row r="4110">
          <cell r="I4110">
            <v>-1800000</v>
          </cell>
        </row>
        <row r="4111">
          <cell r="I4111">
            <v>-140815.76999999999</v>
          </cell>
        </row>
        <row r="4112">
          <cell r="I4112">
            <v>-156198.63</v>
          </cell>
        </row>
        <row r="4113">
          <cell r="I4113">
            <v>-34501.120000000003</v>
          </cell>
        </row>
        <row r="4114">
          <cell r="I4114">
            <v>-10721.25</v>
          </cell>
        </row>
        <row r="4115">
          <cell r="I4115">
            <v>-8994.69</v>
          </cell>
        </row>
        <row r="4116">
          <cell r="I4116">
            <v>-6235.2399999999907</v>
          </cell>
        </row>
        <row r="4117">
          <cell r="I4117">
            <v>-1526.79</v>
          </cell>
        </row>
        <row r="4118">
          <cell r="I4118">
            <v>-9.6643667784519494E-3</v>
          </cell>
        </row>
        <row r="4119">
          <cell r="I4119">
            <v>-9.5866277406457812E-3</v>
          </cell>
        </row>
        <row r="4120">
          <cell r="I4120">
            <v>-7.099778507836163E-3</v>
          </cell>
        </row>
        <row r="4121">
          <cell r="I4121">
            <v>-3.881416458170861E-3</v>
          </cell>
        </row>
        <row r="4122">
          <cell r="I4122">
            <v>-5.1952739886473864E-4</v>
          </cell>
        </row>
        <row r="4123">
          <cell r="I4123">
            <v>-324400</v>
          </cell>
        </row>
        <row r="4124">
          <cell r="I4124">
            <v>-69520.02</v>
          </cell>
        </row>
        <row r="4125">
          <cell r="I4125">
            <v>-38084.04</v>
          </cell>
        </row>
        <row r="4126">
          <cell r="I4126">
            <v>-16457.47</v>
          </cell>
        </row>
        <row r="4127">
          <cell r="I4127">
            <v>-8434.2900000000009</v>
          </cell>
        </row>
        <row r="4128">
          <cell r="I4128">
            <v>-1.4551915228366852E-11</v>
          </cell>
        </row>
        <row r="4129">
          <cell r="I4129">
            <v>-3.637978807091713E-12</v>
          </cell>
        </row>
        <row r="4130">
          <cell r="I4130">
            <v>-9.9999999983992893E-3</v>
          </cell>
        </row>
        <row r="4131">
          <cell r="I4131">
            <v>-9729.09</v>
          </cell>
        </row>
        <row r="4132">
          <cell r="I4132">
            <v>-2439.6200000000099</v>
          </cell>
        </row>
        <row r="4133">
          <cell r="I4133">
            <v>-18273.082841475276</v>
          </cell>
        </row>
        <row r="4134">
          <cell r="I4134">
            <v>-0.01</v>
          </cell>
        </row>
        <row r="4135">
          <cell r="I4135">
            <v>-6.3420938095077872E-3</v>
          </cell>
        </row>
        <row r="4136">
          <cell r="I4136">
            <v>-8743.3499999999767</v>
          </cell>
        </row>
        <row r="4137">
          <cell r="I4137">
            <v>-33015.919999999998</v>
          </cell>
        </row>
        <row r="4138">
          <cell r="I4138">
            <v>-66528.25</v>
          </cell>
        </row>
        <row r="4139">
          <cell r="I4139">
            <v>-53699.67</v>
          </cell>
        </row>
        <row r="4140">
          <cell r="I4140">
            <v>-1.0000000002037268E-2</v>
          </cell>
        </row>
        <row r="4141">
          <cell r="I4141">
            <v>-1.0000000001127773E-2</v>
          </cell>
        </row>
        <row r="4142">
          <cell r="I4142">
            <v>-7.2759576141834259E-12</v>
          </cell>
        </row>
        <row r="4143">
          <cell r="I4143">
            <v>-7.2759576141834259E-12</v>
          </cell>
        </row>
        <row r="4144">
          <cell r="I4144">
            <v>-1497616.78</v>
          </cell>
        </row>
        <row r="4145">
          <cell r="I4145">
            <v>-224000</v>
          </cell>
        </row>
        <row r="4146">
          <cell r="I4146">
            <v>-3154.850622493308</v>
          </cell>
        </row>
        <row r="4147">
          <cell r="I4147">
            <v>-9.9999999802093953E-3</v>
          </cell>
        </row>
        <row r="4148">
          <cell r="I4148">
            <v>-4.606804228387773E-3</v>
          </cell>
        </row>
        <row r="4149">
          <cell r="I4149">
            <v>-2.4726210976950824E-3</v>
          </cell>
        </row>
        <row r="4150">
          <cell r="I4150">
            <v>-1.0000000002037268E-2</v>
          </cell>
        </row>
        <row r="4151">
          <cell r="I4151">
            <v>-3.3342719225402107E-3</v>
          </cell>
        </row>
        <row r="4152">
          <cell r="I4152">
            <v>-9.0949470177292824E-13</v>
          </cell>
        </row>
        <row r="4153">
          <cell r="I4153">
            <v>-24780.16</v>
          </cell>
        </row>
        <row r="4154">
          <cell r="I4154">
            <v>-1588.16</v>
          </cell>
        </row>
        <row r="4155">
          <cell r="I4155">
            <v>-586.57000000000005</v>
          </cell>
        </row>
        <row r="4156">
          <cell r="I4156">
            <v>-8.8261395285371691E-4</v>
          </cell>
        </row>
        <row r="4157">
          <cell r="I4157">
            <v>-2264871.35</v>
          </cell>
        </row>
        <row r="4158">
          <cell r="I4158">
            <v>-3.637978807091713E-12</v>
          </cell>
        </row>
        <row r="4159">
          <cell r="I4159">
            <v>-9.9999999947613105E-3</v>
          </cell>
        </row>
        <row r="4160">
          <cell r="I4160">
            <v>-85425.32</v>
          </cell>
        </row>
        <row r="4161">
          <cell r="I4161">
            <v>-31695.74</v>
          </cell>
        </row>
        <row r="4162">
          <cell r="I4162">
            <v>-16504.96</v>
          </cell>
        </row>
        <row r="4163">
          <cell r="I4163">
            <v>-9706.8500000000058</v>
          </cell>
        </row>
        <row r="4164">
          <cell r="I4164">
            <v>-5778.9599999999919</v>
          </cell>
        </row>
        <row r="4165">
          <cell r="I4165">
            <v>-9.9999999983992893E-3</v>
          </cell>
        </row>
        <row r="4166">
          <cell r="I4166">
            <v>-6178.6800000000076</v>
          </cell>
        </row>
        <row r="4167">
          <cell r="I4167">
            <v>-6.5483618527650833E-11</v>
          </cell>
        </row>
        <row r="4168">
          <cell r="I4168">
            <v>-914.8300000000163</v>
          </cell>
        </row>
        <row r="4169">
          <cell r="I4169">
            <v>-803.86358459822077</v>
          </cell>
        </row>
        <row r="4170">
          <cell r="I4170">
            <v>-0.20656374824466184</v>
          </cell>
        </row>
        <row r="4171">
          <cell r="I4171">
            <v>-330698.26189196669</v>
          </cell>
        </row>
        <row r="4172">
          <cell r="I4172">
            <v>-0.01</v>
          </cell>
        </row>
        <row r="4173">
          <cell r="I4173">
            <v>-3.0124702898319811E-3</v>
          </cell>
        </row>
        <row r="4174">
          <cell r="I4174">
            <v>-2.1517957538890187E-3</v>
          </cell>
        </row>
        <row r="4175">
          <cell r="I4175">
            <v>-59718.51</v>
          </cell>
        </row>
        <row r="4176">
          <cell r="I4176">
            <v>-2.0000000000436557E-2</v>
          </cell>
        </row>
        <row r="4177">
          <cell r="I4177">
            <v>-1.0000000009313226E-2</v>
          </cell>
        </row>
        <row r="4178">
          <cell r="I4178">
            <v>-243832.88</v>
          </cell>
        </row>
        <row r="4179">
          <cell r="I4179">
            <v>-3585000.0122354142</v>
          </cell>
        </row>
        <row r="4180">
          <cell r="I4180">
            <v>-2.5465851649641991E-11</v>
          </cell>
        </row>
        <row r="4181">
          <cell r="I4181">
            <v>-24933.3</v>
          </cell>
        </row>
        <row r="4182">
          <cell r="I4182">
            <v>-1.7777047214622144E-3</v>
          </cell>
        </row>
        <row r="4183">
          <cell r="I4183">
            <v>-3585.929999999993</v>
          </cell>
        </row>
        <row r="4184">
          <cell r="I4184">
            <v>-1243.4899999999907</v>
          </cell>
        </row>
        <row r="4185">
          <cell r="I4185">
            <v>-160875</v>
          </cell>
        </row>
        <row r="4186">
          <cell r="I4186">
            <v>-22463.42</v>
          </cell>
        </row>
        <row r="4187">
          <cell r="I4187">
            <v>-3.637978807091713E-12</v>
          </cell>
        </row>
        <row r="4188">
          <cell r="I4188">
            <v>-9.0949470177292824E-13</v>
          </cell>
        </row>
        <row r="4189">
          <cell r="I4189">
            <v>-3.6259254557080567E-3</v>
          </cell>
        </row>
        <row r="4190">
          <cell r="I4190">
            <v>-2999999.9974321257</v>
          </cell>
        </row>
        <row r="4191">
          <cell r="I4191">
            <v>-7.0932902963249944E-4</v>
          </cell>
        </row>
        <row r="4192">
          <cell r="I4192">
            <v>-1.0000000000218279E-2</v>
          </cell>
        </row>
        <row r="4193">
          <cell r="I4193">
            <v>-0.02</v>
          </cell>
        </row>
        <row r="4194">
          <cell r="I4194">
            <v>-1.113771343807457E-2</v>
          </cell>
        </row>
        <row r="4195">
          <cell r="I4195">
            <v>-1942934.8208617698</v>
          </cell>
        </row>
        <row r="4196">
          <cell r="I4196">
            <v>-1503744.36</v>
          </cell>
        </row>
        <row r="4197">
          <cell r="I4197">
            <v>-779162.76</v>
          </cell>
        </row>
        <row r="4198">
          <cell r="I4198">
            <v>-323549.76241434226</v>
          </cell>
        </row>
        <row r="4199">
          <cell r="I4199">
            <v>-544420.16</v>
          </cell>
        </row>
        <row r="4200">
          <cell r="I4200">
            <v>-495751.52300601744</v>
          </cell>
        </row>
        <row r="4201">
          <cell r="I4201">
            <v>-5.0000000119325705E-3</v>
          </cell>
        </row>
        <row r="4202">
          <cell r="I4202">
            <v>-95153.56</v>
          </cell>
        </row>
        <row r="4203">
          <cell r="I4203">
            <v>-46345.633470551838</v>
          </cell>
        </row>
        <row r="4204">
          <cell r="I4204">
            <v>-9564.34</v>
          </cell>
        </row>
        <row r="4205">
          <cell r="I4205">
            <v>-6631.06</v>
          </cell>
        </row>
        <row r="4206">
          <cell r="I4206">
            <v>-5186.890000000014</v>
          </cell>
        </row>
        <row r="4207">
          <cell r="I4207">
            <v>-9.2910965395276435E-3</v>
          </cell>
        </row>
        <row r="4208">
          <cell r="I4208">
            <v>-71756.899999999994</v>
          </cell>
        </row>
        <row r="4209">
          <cell r="I4209">
            <v>-39405.949999999997</v>
          </cell>
        </row>
        <row r="4210">
          <cell r="I4210">
            <v>-1.3510919350665063E-2</v>
          </cell>
        </row>
        <row r="4211">
          <cell r="I4211">
            <v>-48691.978943997965</v>
          </cell>
        </row>
        <row r="4212">
          <cell r="I4212">
            <v>-11826.66</v>
          </cell>
        </row>
        <row r="4213">
          <cell r="I4213">
            <v>-1.2608338554855436E-2</v>
          </cell>
        </row>
        <row r="4214">
          <cell r="I4214">
            <v>-1.18004341784399E-2</v>
          </cell>
        </row>
        <row r="4215">
          <cell r="I4215">
            <v>-9.9999999999909051E-3</v>
          </cell>
        </row>
        <row r="4216">
          <cell r="I4216">
            <v>-3.8007177645340562E-3</v>
          </cell>
        </row>
        <row r="4217">
          <cell r="I4217">
            <v>-1.4603241870645434E-3</v>
          </cell>
        </row>
        <row r="4218">
          <cell r="I4218">
            <v>-1.122069894336164E-3</v>
          </cell>
        </row>
        <row r="4219">
          <cell r="I4219">
            <v>-7.2759576141834259E-12</v>
          </cell>
        </row>
        <row r="4220">
          <cell r="I4220">
            <v>-16551.78</v>
          </cell>
        </row>
        <row r="4221">
          <cell r="I4221">
            <v>-199400</v>
          </cell>
        </row>
        <row r="4222">
          <cell r="I4222">
            <v>-1.0000000002037268E-2</v>
          </cell>
        </row>
        <row r="4223">
          <cell r="I4223">
            <v>-2385.52</v>
          </cell>
        </row>
        <row r="4224">
          <cell r="I4224">
            <v>-390191.83768886526</v>
          </cell>
        </row>
        <row r="4225">
          <cell r="I4225">
            <v>-1.0000000002037268E-2</v>
          </cell>
        </row>
        <row r="4226">
          <cell r="I4226">
            <v>-7.4690283508971334E-4</v>
          </cell>
        </row>
        <row r="4227">
          <cell r="I4227">
            <v>-8.7311491370201111E-11</v>
          </cell>
        </row>
        <row r="4228">
          <cell r="I4228">
            <v>-333.08</v>
          </cell>
        </row>
        <row r="4229">
          <cell r="I4229">
            <v>-3.637978807091713E-12</v>
          </cell>
        </row>
        <row r="4230">
          <cell r="I4230">
            <v>-39632.94</v>
          </cell>
        </row>
        <row r="4231">
          <cell r="I4231">
            <v>-3300</v>
          </cell>
        </row>
        <row r="4232">
          <cell r="I4232">
            <v>-9.9999999947613105E-3</v>
          </cell>
        </row>
        <row r="4233">
          <cell r="I4233">
            <v>-0.02</v>
          </cell>
        </row>
        <row r="4234">
          <cell r="I4234">
            <v>-358000</v>
          </cell>
        </row>
        <row r="4235">
          <cell r="I4235">
            <v>-9.9999999983992893E-3</v>
          </cell>
        </row>
        <row r="4236">
          <cell r="I4236">
            <v>-0.02</v>
          </cell>
        </row>
        <row r="4237">
          <cell r="I4237">
            <v>-1.0000000002037268E-2</v>
          </cell>
        </row>
        <row r="4238">
          <cell r="I4238">
            <v>-1.4551915228366852E-11</v>
          </cell>
        </row>
        <row r="4239">
          <cell r="I4239">
            <v>-0.02</v>
          </cell>
        </row>
        <row r="4240">
          <cell r="I4240">
            <v>-3961.41</v>
          </cell>
        </row>
        <row r="4241">
          <cell r="I4241">
            <v>-3.7916402744258448E-2</v>
          </cell>
        </row>
        <row r="4242">
          <cell r="I4242">
            <v>-9.9999999947613105E-3</v>
          </cell>
        </row>
        <row r="4243">
          <cell r="I4243">
            <v>-33414.519999999997</v>
          </cell>
        </row>
        <row r="4244">
          <cell r="I4244">
            <v>-1.0300644740937059E-2</v>
          </cell>
        </row>
        <row r="4245">
          <cell r="I4245">
            <v>-1.0000000021136657E-2</v>
          </cell>
        </row>
        <row r="4246">
          <cell r="I4246">
            <v>-1.546140993013978E-11</v>
          </cell>
        </row>
        <row r="4247">
          <cell r="I4247">
            <v>-1.0004441719502211E-11</v>
          </cell>
        </row>
        <row r="4248">
          <cell r="I4248">
            <v>-1.0000000009313226E-2</v>
          </cell>
        </row>
        <row r="4249">
          <cell r="I4249">
            <v>-3.2275464327540249E-3</v>
          </cell>
        </row>
        <row r="4250">
          <cell r="I4250">
            <v>-9.3282020498008933E-4</v>
          </cell>
        </row>
        <row r="4251">
          <cell r="I4251">
            <v>-9.9999999983992893E-3</v>
          </cell>
        </row>
        <row r="4252">
          <cell r="I4252">
            <v>-2.4335265625268221E-3</v>
          </cell>
        </row>
        <row r="4253">
          <cell r="I4253">
            <v>-231066.46</v>
          </cell>
        </row>
        <row r="4254">
          <cell r="I4254">
            <v>-1115386.24</v>
          </cell>
        </row>
        <row r="4255">
          <cell r="I4255">
            <v>-23424</v>
          </cell>
        </row>
        <row r="4256">
          <cell r="I4256">
            <v>-21480</v>
          </cell>
        </row>
        <row r="4257">
          <cell r="I4257">
            <v>-10569.07</v>
          </cell>
        </row>
        <row r="4258">
          <cell r="I4258">
            <v>-3897.7899999999936</v>
          </cell>
        </row>
        <row r="4259">
          <cell r="I4259">
            <v>-1.4193360388162546E-2</v>
          </cell>
        </row>
        <row r="4260">
          <cell r="I4260">
            <v>-9.9999999947613105E-3</v>
          </cell>
        </row>
        <row r="4261">
          <cell r="I4261">
            <v>-3.5958020780526567E-3</v>
          </cell>
        </row>
        <row r="4262">
          <cell r="I4262">
            <v>-3.637978807091713E-12</v>
          </cell>
        </row>
        <row r="4263">
          <cell r="I4263">
            <v>-89749.36</v>
          </cell>
        </row>
        <row r="4264">
          <cell r="I4264">
            <v>-38902.080000000002</v>
          </cell>
        </row>
        <row r="4265">
          <cell r="I4265">
            <v>-19420.009999999998</v>
          </cell>
        </row>
        <row r="4266">
          <cell r="I4266">
            <v>-14762.3</v>
          </cell>
        </row>
        <row r="4267">
          <cell r="I4267">
            <v>-10091.709999999999</v>
          </cell>
        </row>
        <row r="4268">
          <cell r="I4268">
            <v>-838332.99999999907</v>
          </cell>
        </row>
        <row r="4269">
          <cell r="I4269">
            <v>-37868.970000000088</v>
          </cell>
        </row>
        <row r="4270">
          <cell r="I4270">
            <v>-3607380.67</v>
          </cell>
        </row>
        <row r="4271">
          <cell r="I4271">
            <v>-3479574.34</v>
          </cell>
        </row>
        <row r="4272">
          <cell r="I4272">
            <v>-1760145.19</v>
          </cell>
        </row>
        <row r="4273">
          <cell r="I4273">
            <v>-9.9999999947613105E-3</v>
          </cell>
        </row>
        <row r="4274">
          <cell r="I4274">
            <v>-81890.089999999851</v>
          </cell>
        </row>
        <row r="4275">
          <cell r="I4275">
            <v>-1431.94</v>
          </cell>
        </row>
        <row r="4276">
          <cell r="I4276">
            <v>-9.9999998928979039E-3</v>
          </cell>
        </row>
        <row r="4277">
          <cell r="I4277">
            <v>-8041.34</v>
          </cell>
        </row>
        <row r="4278">
          <cell r="I4278">
            <v>-152556.50560775239</v>
          </cell>
        </row>
        <row r="4279">
          <cell r="I4279">
            <v>-45554.46</v>
          </cell>
        </row>
        <row r="4280">
          <cell r="I4280">
            <v>-3185.88</v>
          </cell>
        </row>
        <row r="4281">
          <cell r="I4281">
            <v>-4.142809470067732E-3</v>
          </cell>
        </row>
        <row r="4282">
          <cell r="I4282">
            <v>-3.0684714001836255E-3</v>
          </cell>
        </row>
        <row r="4283">
          <cell r="I4283">
            <v>-25558.955105399713</v>
          </cell>
        </row>
        <row r="4284">
          <cell r="I4284">
            <v>-17475.183617653151</v>
          </cell>
        </row>
        <row r="4285">
          <cell r="I4285">
            <v>-9.9999999947613105E-3</v>
          </cell>
        </row>
        <row r="4286">
          <cell r="I4286">
            <v>-1.4551915228366852E-11</v>
          </cell>
        </row>
        <row r="4287">
          <cell r="I4287">
            <v>-5.6284652382601053E-3</v>
          </cell>
        </row>
        <row r="4288">
          <cell r="I4288">
            <v>-762557.55</v>
          </cell>
        </row>
        <row r="4289">
          <cell r="I4289">
            <v>-21810.46</v>
          </cell>
        </row>
        <row r="4290">
          <cell r="I4290">
            <v>-9.9999999947613105E-3</v>
          </cell>
        </row>
        <row r="4291">
          <cell r="I4291">
            <v>-9.9999999947613105E-3</v>
          </cell>
        </row>
        <row r="4292">
          <cell r="I4292">
            <v>-2.8977026231586933E-3</v>
          </cell>
        </row>
        <row r="4293">
          <cell r="I4293">
            <v>-4.2414749041199684E-3</v>
          </cell>
        </row>
        <row r="4294">
          <cell r="I4294">
            <v>-18193.57</v>
          </cell>
        </row>
        <row r="4295">
          <cell r="I4295">
            <v>-11809.081601024373</v>
          </cell>
        </row>
        <row r="4296">
          <cell r="I4296">
            <v>-170000</v>
          </cell>
        </row>
        <row r="4297">
          <cell r="I4297">
            <v>-1155000</v>
          </cell>
        </row>
        <row r="4298">
          <cell r="I4298">
            <v>-21659</v>
          </cell>
        </row>
        <row r="4299">
          <cell r="I4299">
            <v>-16626.364555823537</v>
          </cell>
        </row>
        <row r="4300">
          <cell r="I4300">
            <v>-14192.8</v>
          </cell>
        </row>
        <row r="4301">
          <cell r="I4301">
            <v>-12977.5</v>
          </cell>
        </row>
        <row r="4302">
          <cell r="I4302">
            <v>-7871.1</v>
          </cell>
        </row>
        <row r="4303">
          <cell r="I4303">
            <v>-3956.92</v>
          </cell>
        </row>
        <row r="4304">
          <cell r="I4304">
            <v>-1.3594986172392964E-2</v>
          </cell>
        </row>
        <row r="4305">
          <cell r="I4305">
            <v>-2.9418529902613955E-3</v>
          </cell>
        </row>
        <row r="4306">
          <cell r="I4306">
            <v>-2.8757145482813939E-3</v>
          </cell>
        </row>
        <row r="4307">
          <cell r="I4307">
            <v>-1.243837657966651E-3</v>
          </cell>
        </row>
        <row r="4308">
          <cell r="I4308">
            <v>-3.637978807091713E-12</v>
          </cell>
        </row>
        <row r="4309">
          <cell r="I4309">
            <v>-2294992.5250130636</v>
          </cell>
        </row>
        <row r="4310">
          <cell r="I4310">
            <v>-8912.7999999999993</v>
          </cell>
        </row>
        <row r="4311">
          <cell r="I4311">
            <v>-5485.96</v>
          </cell>
        </row>
        <row r="4312">
          <cell r="I4312">
            <v>-1484.08</v>
          </cell>
        </row>
        <row r="4313">
          <cell r="I4313">
            <v>-1.0000000009313226E-2</v>
          </cell>
        </row>
        <row r="4314">
          <cell r="I4314">
            <v>-84067.580000000075</v>
          </cell>
        </row>
        <row r="4315">
          <cell r="I4315">
            <v>-11120.81</v>
          </cell>
        </row>
        <row r="4316">
          <cell r="I4316">
            <v>-9.5777140813879669E-4</v>
          </cell>
        </row>
        <row r="4317">
          <cell r="I4317">
            <v>-1.4551915228366852E-11</v>
          </cell>
        </row>
        <row r="4318">
          <cell r="I4318">
            <v>-1.0913936421275139E-10</v>
          </cell>
        </row>
        <row r="4319">
          <cell r="I4319">
            <v>-404070.9</v>
          </cell>
        </row>
        <row r="4320">
          <cell r="I4320">
            <v>-555.78000000002794</v>
          </cell>
        </row>
        <row r="4321">
          <cell r="I4321">
            <v>-9.9999999947613105E-3</v>
          </cell>
        </row>
        <row r="4322">
          <cell r="I4322">
            <v>-2.7451704954728484E-3</v>
          </cell>
        </row>
        <row r="4323">
          <cell r="I4323">
            <v>-9.5360194973181933E-4</v>
          </cell>
        </row>
        <row r="4324">
          <cell r="I4324">
            <v>-22567</v>
          </cell>
        </row>
        <row r="4325">
          <cell r="I4325">
            <v>-587.81999999999243</v>
          </cell>
        </row>
        <row r="4326">
          <cell r="I4326">
            <v>-87240</v>
          </cell>
        </row>
        <row r="4327">
          <cell r="I4327">
            <v>-48582.01</v>
          </cell>
        </row>
        <row r="4328">
          <cell r="I4328">
            <v>-29598.75</v>
          </cell>
        </row>
        <row r="4329">
          <cell r="I4329">
            <v>-19531.89</v>
          </cell>
        </row>
        <row r="4330">
          <cell r="I4330">
            <v>-19475.27</v>
          </cell>
        </row>
        <row r="4331">
          <cell r="I4331">
            <v>-14080</v>
          </cell>
        </row>
        <row r="4332">
          <cell r="I4332">
            <v>-7682.84</v>
          </cell>
        </row>
        <row r="4333">
          <cell r="I4333">
            <v>-6160.58</v>
          </cell>
        </row>
        <row r="4334">
          <cell r="I4334">
            <v>-322.52999999999884</v>
          </cell>
        </row>
        <row r="4335">
          <cell r="I4335">
            <v>-268.3</v>
          </cell>
        </row>
        <row r="4336">
          <cell r="I4336">
            <v>-1.0000000009313226E-2</v>
          </cell>
        </row>
        <row r="4337">
          <cell r="I4337">
            <v>-1.0000000009313226E-2</v>
          </cell>
        </row>
        <row r="4338">
          <cell r="I4338">
            <v>-1.0000000002037268E-2</v>
          </cell>
        </row>
        <row r="4339">
          <cell r="I4339">
            <v>-9.9999999983992893E-3</v>
          </cell>
        </row>
        <row r="4340">
          <cell r="I4340">
            <v>-7.5388271070551127E-3</v>
          </cell>
        </row>
        <row r="4341">
          <cell r="I4341">
            <v>-4.2179234187642578E-3</v>
          </cell>
        </row>
        <row r="4342">
          <cell r="I4342">
            <v>-1.3558708451455459E-4</v>
          </cell>
        </row>
        <row r="4343">
          <cell r="I4343">
            <v>-12795.03</v>
          </cell>
        </row>
        <row r="4344">
          <cell r="I4344">
            <v>-12198.87</v>
          </cell>
        </row>
        <row r="4345">
          <cell r="I4345">
            <v>-5000</v>
          </cell>
        </row>
        <row r="4346">
          <cell r="I4346">
            <v>-4888.04</v>
          </cell>
        </row>
        <row r="4347">
          <cell r="I4347">
            <v>-900497</v>
          </cell>
        </row>
        <row r="4348">
          <cell r="I4348">
            <v>-71400</v>
          </cell>
        </row>
        <row r="4349">
          <cell r="I4349">
            <v>-433960.31</v>
          </cell>
        </row>
        <row r="4350">
          <cell r="I4350">
            <v>-207890.55</v>
          </cell>
        </row>
        <row r="4351">
          <cell r="I4351">
            <v>-38382.080000000002</v>
          </cell>
        </row>
        <row r="4352">
          <cell r="I4352">
            <v>-37641.019999999997</v>
          </cell>
        </row>
        <row r="4353">
          <cell r="I4353">
            <v>-28133.9</v>
          </cell>
        </row>
        <row r="4354">
          <cell r="I4354">
            <v>-11209.63</v>
          </cell>
        </row>
        <row r="4355">
          <cell r="I4355">
            <v>-6283.8</v>
          </cell>
        </row>
        <row r="4356">
          <cell r="I4356">
            <v>-5979.99</v>
          </cell>
        </row>
        <row r="4357">
          <cell r="I4357">
            <v>-5157.17</v>
          </cell>
        </row>
        <row r="4358">
          <cell r="I4358">
            <v>-3698.86</v>
          </cell>
        </row>
        <row r="4359">
          <cell r="I4359">
            <v>-2140.16</v>
          </cell>
        </row>
        <row r="4360">
          <cell r="I4360">
            <v>-1548.4</v>
          </cell>
        </row>
        <row r="4361">
          <cell r="I4361">
            <v>-1190.8604573030316</v>
          </cell>
        </row>
        <row r="4362">
          <cell r="I4362">
            <v>-853.65</v>
          </cell>
        </row>
        <row r="4363">
          <cell r="I4363">
            <v>-796.73</v>
          </cell>
        </row>
        <row r="4364">
          <cell r="I4364">
            <v>-2.2899321993463673E-3</v>
          </cell>
        </row>
        <row r="4365">
          <cell r="I4365">
            <v>-6033.890000000014</v>
          </cell>
        </row>
        <row r="4366">
          <cell r="I4366">
            <v>-48065.003419437111</v>
          </cell>
        </row>
        <row r="4367">
          <cell r="I4367">
            <v>-1144772.51</v>
          </cell>
        </row>
        <row r="4368">
          <cell r="I4368">
            <v>-480829.37745894026</v>
          </cell>
        </row>
        <row r="4369">
          <cell r="I4369">
            <v>-1.1433976469561458E-3</v>
          </cell>
        </row>
        <row r="4370">
          <cell r="I4370">
            <v>-1.260965548135573E-2</v>
          </cell>
        </row>
        <row r="4371">
          <cell r="I4371">
            <v>-7.7531890419777483E-3</v>
          </cell>
        </row>
        <row r="4372">
          <cell r="I4372">
            <v>-3.4236098690598737E-3</v>
          </cell>
        </row>
        <row r="4373">
          <cell r="I4373">
            <v>-1.0921325811068527E-3</v>
          </cell>
        </row>
        <row r="4374">
          <cell r="I4374">
            <v>-11100</v>
          </cell>
        </row>
        <row r="4375">
          <cell r="I4375">
            <v>-36842.300000000003</v>
          </cell>
        </row>
        <row r="4376">
          <cell r="I4376">
            <v>-5.8207660913467407E-11</v>
          </cell>
        </row>
        <row r="4377">
          <cell r="I4377">
            <v>-2319464.868434797</v>
          </cell>
        </row>
        <row r="4378">
          <cell r="I4378">
            <v>-27525.88</v>
          </cell>
        </row>
        <row r="4379">
          <cell r="I4379">
            <v>-19552.27</v>
          </cell>
        </row>
        <row r="4380">
          <cell r="I4380">
            <v>-33151.760000000002</v>
          </cell>
        </row>
        <row r="4381">
          <cell r="I4381">
            <v>-1425</v>
          </cell>
        </row>
        <row r="4382">
          <cell r="I4382">
            <v>-1.3791282935926574E-2</v>
          </cell>
        </row>
        <row r="4383">
          <cell r="I4383">
            <v>-3043.1200000000244</v>
          </cell>
        </row>
        <row r="4384">
          <cell r="I4384">
            <v>-1.0000000009313226E-2</v>
          </cell>
        </row>
        <row r="4385">
          <cell r="I4385">
            <v>-1.0000000009313226E-2</v>
          </cell>
        </row>
        <row r="4386">
          <cell r="I4386">
            <v>-4.9649088177829981E-3</v>
          </cell>
        </row>
        <row r="4387">
          <cell r="I4387">
            <v>-4.6585753880208358E-3</v>
          </cell>
        </row>
        <row r="4388">
          <cell r="I4388">
            <v>-4.3491732212714851E-3</v>
          </cell>
        </row>
        <row r="4389">
          <cell r="I4389">
            <v>-1.1863632389577106E-3</v>
          </cell>
        </row>
        <row r="4390">
          <cell r="I4390">
            <v>-5.4569682106375694E-12</v>
          </cell>
        </row>
        <row r="4391">
          <cell r="I4391">
            <v>-1187500</v>
          </cell>
        </row>
        <row r="4392">
          <cell r="I4392">
            <v>-83136.78</v>
          </cell>
        </row>
        <row r="4393">
          <cell r="I4393">
            <v>-766040.3</v>
          </cell>
        </row>
        <row r="4394">
          <cell r="I4394">
            <v>-4.3136806925758719E-4</v>
          </cell>
        </row>
        <row r="4395">
          <cell r="I4395">
            <v>-1.4018859481438994E-2</v>
          </cell>
        </row>
        <row r="4396">
          <cell r="I4396">
            <v>-1.0000000009313226E-2</v>
          </cell>
        </row>
        <row r="4397">
          <cell r="I4397">
            <v>-3.4964248511641927E-3</v>
          </cell>
        </row>
        <row r="4398">
          <cell r="I4398">
            <v>-1.9725139845832018E-2</v>
          </cell>
        </row>
        <row r="4399">
          <cell r="I4399">
            <v>-7101.19</v>
          </cell>
        </row>
        <row r="4400">
          <cell r="I4400">
            <v>-2.2973148516030051E-3</v>
          </cell>
        </row>
        <row r="4401">
          <cell r="I4401">
            <v>-1.0000000242143869E-2</v>
          </cell>
        </row>
        <row r="4402">
          <cell r="I4402">
            <v>-9185.34</v>
          </cell>
        </row>
        <row r="4403">
          <cell r="I4403">
            <v>-2.3995220835786313E-3</v>
          </cell>
        </row>
        <row r="4404">
          <cell r="I4404">
            <v>-334435.92171116732</v>
          </cell>
        </row>
        <row r="4405">
          <cell r="I4405">
            <v>-58351.64</v>
          </cell>
        </row>
        <row r="4406">
          <cell r="I4406">
            <v>-1.0000000009313226E-2</v>
          </cell>
        </row>
        <row r="4407">
          <cell r="I4407">
            <v>-1.0000000002037268E-2</v>
          </cell>
        </row>
        <row r="4408">
          <cell r="I4408">
            <v>-8097.96</v>
          </cell>
        </row>
        <row r="4409">
          <cell r="I4409">
            <v>-76250.19</v>
          </cell>
        </row>
        <row r="4410">
          <cell r="I4410">
            <v>-31818.52</v>
          </cell>
        </row>
        <row r="4411">
          <cell r="I4411">
            <v>-12859.73</v>
          </cell>
        </row>
        <row r="4412">
          <cell r="I4412">
            <v>-12654.73</v>
          </cell>
        </row>
        <row r="4413">
          <cell r="I4413">
            <v>-9733.3700000000008</v>
          </cell>
        </row>
        <row r="4414">
          <cell r="I4414">
            <v>-6266.38</v>
          </cell>
        </row>
        <row r="4415">
          <cell r="I4415">
            <v>-3142.28</v>
          </cell>
        </row>
        <row r="4416">
          <cell r="I4416">
            <v>-2963.28</v>
          </cell>
        </row>
        <row r="4417">
          <cell r="I4417">
            <v>-1070.9800000000105</v>
          </cell>
        </row>
        <row r="4418">
          <cell r="I4418">
            <v>-1.0000000009313226E-2</v>
          </cell>
        </row>
        <row r="4419">
          <cell r="I4419">
            <v>-31202.58</v>
          </cell>
        </row>
        <row r="4420">
          <cell r="I4420">
            <v>-7.2759576141834259E-11</v>
          </cell>
        </row>
        <row r="4421">
          <cell r="I4421">
            <v>-35542.65</v>
          </cell>
        </row>
        <row r="4422">
          <cell r="I4422">
            <v>-35855.449999999997</v>
          </cell>
        </row>
        <row r="4423">
          <cell r="I4423">
            <v>-13216.5</v>
          </cell>
        </row>
        <row r="4424">
          <cell r="I4424">
            <v>-2485.48</v>
          </cell>
        </row>
        <row r="4425">
          <cell r="I4425">
            <v>-19399.23</v>
          </cell>
        </row>
        <row r="4426">
          <cell r="I4426">
            <v>-2.9125309774826746E-3</v>
          </cell>
        </row>
        <row r="4427">
          <cell r="I4427">
            <v>-4249.34</v>
          </cell>
        </row>
        <row r="4428">
          <cell r="I4428">
            <v>-1.0000000000218279E-2</v>
          </cell>
        </row>
        <row r="4429">
          <cell r="I4429">
            <v>-0.01</v>
          </cell>
        </row>
        <row r="4430">
          <cell r="I4430">
            <v>-138328.64000000001</v>
          </cell>
        </row>
        <row r="4431">
          <cell r="I4431">
            <v>-1.0000000002037268E-2</v>
          </cell>
        </row>
        <row r="4432">
          <cell r="I4432">
            <v>-223750</v>
          </cell>
        </row>
        <row r="4433">
          <cell r="I4433">
            <v>-1.6486504136992153E-2</v>
          </cell>
        </row>
        <row r="4434">
          <cell r="I4434">
            <v>-5.2345344447530806E-3</v>
          </cell>
        </row>
        <row r="4435">
          <cell r="I4435">
            <v>-15931</v>
          </cell>
        </row>
        <row r="4436">
          <cell r="I4436">
            <v>-14599.17</v>
          </cell>
        </row>
        <row r="4437">
          <cell r="I4437">
            <v>-3111.27</v>
          </cell>
        </row>
        <row r="4438">
          <cell r="I4438">
            <v>-3.637978807091713E-12</v>
          </cell>
        </row>
        <row r="4439">
          <cell r="I4439">
            <v>-1.8189894035458565E-12</v>
          </cell>
        </row>
        <row r="4440">
          <cell r="I4440">
            <v>-1.8189894035458565E-12</v>
          </cell>
        </row>
        <row r="4441">
          <cell r="I4441">
            <v>-0.02</v>
          </cell>
        </row>
        <row r="4442">
          <cell r="I4442">
            <v>-8.7955615599639714E-3</v>
          </cell>
        </row>
        <row r="4443">
          <cell r="I4443">
            <v>-3018.4200000000055</v>
          </cell>
        </row>
        <row r="4444">
          <cell r="I4444">
            <v>-9.9999999947613105E-3</v>
          </cell>
        </row>
        <row r="4445">
          <cell r="I4445">
            <v>-1.2056180094077718E-4</v>
          </cell>
        </row>
        <row r="4446">
          <cell r="I4446">
            <v>-1110</v>
          </cell>
        </row>
        <row r="4447">
          <cell r="I4447">
            <v>-3.637978807091713E-12</v>
          </cell>
        </row>
        <row r="4448">
          <cell r="I4448">
            <v>-6560</v>
          </cell>
        </row>
        <row r="4449">
          <cell r="I4449">
            <v>-0.36</v>
          </cell>
        </row>
        <row r="4450">
          <cell r="I4450">
            <v>-2.0000000004074536E-2</v>
          </cell>
        </row>
        <row r="4451">
          <cell r="I4451">
            <v>-1.4551915228366852E-11</v>
          </cell>
        </row>
        <row r="4452">
          <cell r="I4452">
            <v>-1247625.0058808306</v>
          </cell>
        </row>
        <row r="4453">
          <cell r="I4453">
            <v>-150000</v>
          </cell>
        </row>
        <row r="4454">
          <cell r="I4454">
            <v>-3.637978807091713E-12</v>
          </cell>
        </row>
        <row r="4455">
          <cell r="I4455">
            <v>-523355.8</v>
          </cell>
        </row>
        <row r="4456">
          <cell r="I4456">
            <v>-201568.08</v>
          </cell>
        </row>
        <row r="4457">
          <cell r="I4457">
            <v>-4.619428887963295E-3</v>
          </cell>
        </row>
        <row r="4458">
          <cell r="I4458">
            <v>-591921.91</v>
          </cell>
        </row>
        <row r="4459">
          <cell r="I4459">
            <v>-41739.279999999999</v>
          </cell>
        </row>
        <row r="4460">
          <cell r="I4460">
            <v>-56471.559999999939</v>
          </cell>
        </row>
        <row r="4461">
          <cell r="I4461">
            <v>-1.0000000002037268E-2</v>
          </cell>
        </row>
        <row r="4462">
          <cell r="I4462">
            <v>-9.7738264594227076E-3</v>
          </cell>
        </row>
        <row r="4463">
          <cell r="I4463">
            <v>-7.2759576141834259E-12</v>
          </cell>
        </row>
        <row r="4464">
          <cell r="I4464">
            <v>-54250</v>
          </cell>
        </row>
        <row r="4465">
          <cell r="I4465">
            <v>-32060.22</v>
          </cell>
        </row>
        <row r="4466">
          <cell r="I4466">
            <v>-13145.57</v>
          </cell>
        </row>
        <row r="4467">
          <cell r="I4467">
            <v>-43721.72</v>
          </cell>
        </row>
        <row r="4468">
          <cell r="I4468">
            <v>-50140.09</v>
          </cell>
        </row>
        <row r="4469">
          <cell r="I4469">
            <v>-64619.59</v>
          </cell>
        </row>
        <row r="4470">
          <cell r="I4470">
            <v>-21007.579999999842</v>
          </cell>
        </row>
        <row r="4471">
          <cell r="I4471">
            <v>-8.2004564683302306E-3</v>
          </cell>
        </row>
        <row r="4472">
          <cell r="I4472">
            <v>-7.9693526495248079E-3</v>
          </cell>
        </row>
        <row r="4473">
          <cell r="I4473">
            <v>-1.673470251262188E-10</v>
          </cell>
        </row>
        <row r="4474">
          <cell r="I4474">
            <v>-766746.0701714952</v>
          </cell>
        </row>
        <row r="4475">
          <cell r="I4475">
            <v>-40201.26</v>
          </cell>
        </row>
        <row r="4476">
          <cell r="I4476">
            <v>-12969.84</v>
          </cell>
        </row>
        <row r="4477">
          <cell r="I4477">
            <v>-3740.18</v>
          </cell>
        </row>
        <row r="4478">
          <cell r="I4478">
            <v>-977.91</v>
          </cell>
        </row>
        <row r="4479">
          <cell r="I4479">
            <v>-2.4207116919569671E-2</v>
          </cell>
        </row>
        <row r="4480">
          <cell r="I4480">
            <v>-1.0000000002037268E-2</v>
          </cell>
        </row>
        <row r="4481">
          <cell r="I4481">
            <v>-9.9999999947613105E-3</v>
          </cell>
        </row>
        <row r="4482">
          <cell r="I4482">
            <v>-7.6702286023646593E-3</v>
          </cell>
        </row>
        <row r="4483">
          <cell r="I4483">
            <v>-2.4370246974285692E-3</v>
          </cell>
        </row>
        <row r="4484">
          <cell r="I4484">
            <v>-57003.989999999758</v>
          </cell>
        </row>
        <row r="4485">
          <cell r="I4485">
            <v>-14036.73</v>
          </cell>
        </row>
        <row r="4486">
          <cell r="I4486">
            <v>-4680</v>
          </cell>
        </row>
        <row r="4487">
          <cell r="I4487">
            <v>-148797.72</v>
          </cell>
        </row>
        <row r="4488">
          <cell r="I4488">
            <v>-129367.22</v>
          </cell>
        </row>
        <row r="4489">
          <cell r="I4489">
            <v>-93299.78</v>
          </cell>
        </row>
        <row r="4490">
          <cell r="I4490">
            <v>-2424.8099999999395</v>
          </cell>
        </row>
        <row r="4491">
          <cell r="I4491">
            <v>-79307.45</v>
          </cell>
        </row>
        <row r="4492">
          <cell r="I4492">
            <v>-1.9999999989522621E-2</v>
          </cell>
        </row>
        <row r="4493">
          <cell r="I4493">
            <v>-1.4551915228366852E-11</v>
          </cell>
        </row>
        <row r="4494">
          <cell r="I4494">
            <v>-89500</v>
          </cell>
        </row>
        <row r="4495">
          <cell r="I4495">
            <v>-1.0000000000218279E-2</v>
          </cell>
        </row>
        <row r="4496">
          <cell r="I4496">
            <v>-1.4551915228366852E-10</v>
          </cell>
        </row>
        <row r="4497">
          <cell r="I4497">
            <v>-18779.038817549852</v>
          </cell>
        </row>
        <row r="4498">
          <cell r="I4498">
            <v>-8453.56</v>
          </cell>
        </row>
        <row r="4499">
          <cell r="I4499">
            <v>-128453.24</v>
          </cell>
        </row>
        <row r="4500">
          <cell r="I4500">
            <v>-139244.16</v>
          </cell>
        </row>
        <row r="4501">
          <cell r="I4501">
            <v>-3902.9254526411387</v>
          </cell>
        </row>
        <row r="4502">
          <cell r="I4502">
            <v>-1.2422488362062722E-3</v>
          </cell>
        </row>
        <row r="4503">
          <cell r="I4503">
            <v>-7.2759576141834259E-12</v>
          </cell>
        </row>
        <row r="4504">
          <cell r="I4504">
            <v>-20252.18</v>
          </cell>
        </row>
        <row r="4505">
          <cell r="I4505">
            <v>-9.8214284516870975E-3</v>
          </cell>
        </row>
        <row r="4506">
          <cell r="I4506">
            <v>-1700.28</v>
          </cell>
        </row>
        <row r="4507">
          <cell r="I4507">
            <v>-1.3763063005171716E-2</v>
          </cell>
        </row>
        <row r="4508">
          <cell r="I4508">
            <v>-8.8232960406458005E-3</v>
          </cell>
        </row>
        <row r="4509">
          <cell r="I4509">
            <v>-1.0789778461912647E-3</v>
          </cell>
        </row>
        <row r="4510">
          <cell r="I4510">
            <v>-4547.99</v>
          </cell>
        </row>
        <row r="4511">
          <cell r="I4511">
            <v>-2886.06</v>
          </cell>
        </row>
        <row r="4512">
          <cell r="I4512">
            <v>-0.01</v>
          </cell>
        </row>
        <row r="4513">
          <cell r="I4513">
            <v>-0.01</v>
          </cell>
        </row>
        <row r="4514">
          <cell r="I4514">
            <v>-0.01</v>
          </cell>
        </row>
        <row r="4515">
          <cell r="I4515">
            <v>-0.01</v>
          </cell>
        </row>
        <row r="4516">
          <cell r="I4516">
            <v>-0.01</v>
          </cell>
        </row>
        <row r="4517">
          <cell r="I4517">
            <v>-0.01</v>
          </cell>
        </row>
        <row r="4518">
          <cell r="I4518">
            <v>-0.01</v>
          </cell>
        </row>
        <row r="4519">
          <cell r="I4519">
            <v>-9.9999999983992893E-3</v>
          </cell>
        </row>
        <row r="4520">
          <cell r="I4520">
            <v>-8.5204544957377948E-3</v>
          </cell>
        </row>
        <row r="4521">
          <cell r="I4521">
            <v>-2.8313303482718766E-3</v>
          </cell>
        </row>
        <row r="4522">
          <cell r="I4522">
            <v>-9.9473150476114824E-4</v>
          </cell>
        </row>
        <row r="4523">
          <cell r="I4523">
            <v>-3.637978807091713E-12</v>
          </cell>
        </row>
        <row r="4524">
          <cell r="I4524">
            <v>-8800</v>
          </cell>
        </row>
        <row r="4525">
          <cell r="I4525">
            <v>-1000</v>
          </cell>
        </row>
        <row r="4526">
          <cell r="I4526">
            <v>-929166.58233528677</v>
          </cell>
        </row>
        <row r="4527">
          <cell r="I4527">
            <v>-10959.14</v>
          </cell>
        </row>
        <row r="4528">
          <cell r="I4528">
            <v>-61112.46</v>
          </cell>
        </row>
        <row r="4529">
          <cell r="I4529">
            <v>-28264.1</v>
          </cell>
        </row>
        <row r="4530">
          <cell r="I4530">
            <v>-1357670.664600939</v>
          </cell>
        </row>
        <row r="4531">
          <cell r="I4531">
            <v>-545000</v>
          </cell>
        </row>
        <row r="4532">
          <cell r="I4532">
            <v>-0.43000000342726707</v>
          </cell>
        </row>
        <row r="4533">
          <cell r="I4533">
            <v>-39476.35</v>
          </cell>
        </row>
        <row r="4534">
          <cell r="I4534">
            <v>-24900</v>
          </cell>
        </row>
        <row r="4535">
          <cell r="I4535">
            <v>-12533.52</v>
          </cell>
        </row>
        <row r="4536">
          <cell r="I4536">
            <v>-8929.56</v>
          </cell>
        </row>
        <row r="4537">
          <cell r="I4537">
            <v>-5339.6699999999837</v>
          </cell>
        </row>
        <row r="4538">
          <cell r="I4538">
            <v>-1090.3699999999999</v>
          </cell>
        </row>
        <row r="4539">
          <cell r="I4539">
            <v>-1.0480283679498825E-2</v>
          </cell>
        </row>
        <row r="4540">
          <cell r="I4540">
            <v>-1.0000000009313226E-2</v>
          </cell>
        </row>
        <row r="4541">
          <cell r="I4541">
            <v>-1.0000000009313226E-2</v>
          </cell>
        </row>
        <row r="4542">
          <cell r="I4542">
            <v>-0.01</v>
          </cell>
        </row>
        <row r="4543">
          <cell r="I4543">
            <v>-7.3302823584526777E-3</v>
          </cell>
        </row>
        <row r="4544">
          <cell r="I4544">
            <v>-6.5563488751649857E-3</v>
          </cell>
        </row>
        <row r="4545">
          <cell r="I4545">
            <v>-300000</v>
          </cell>
        </row>
        <row r="4546">
          <cell r="I4546">
            <v>-9.9999997764825821E-3</v>
          </cell>
        </row>
        <row r="4547">
          <cell r="I4547">
            <v>-7.2759576141834259E-12</v>
          </cell>
        </row>
        <row r="4548">
          <cell r="I4548">
            <v>-59786</v>
          </cell>
        </row>
        <row r="4549">
          <cell r="I4549">
            <v>-53495.34</v>
          </cell>
        </row>
        <row r="4550">
          <cell r="I4550">
            <v>-1.0000000002037268E-2</v>
          </cell>
        </row>
        <row r="4551">
          <cell r="I4551">
            <v>-7.2759576141834259E-12</v>
          </cell>
        </row>
        <row r="4552">
          <cell r="I4552">
            <v>-39093.599999999999</v>
          </cell>
        </row>
        <row r="4553">
          <cell r="I4553">
            <v>-27062.01</v>
          </cell>
        </row>
        <row r="4554">
          <cell r="I4554">
            <v>-6.8767936172662303E-3</v>
          </cell>
        </row>
        <row r="4555">
          <cell r="I4555">
            <v>-9.4047019956633449E-4</v>
          </cell>
        </row>
        <row r="4556">
          <cell r="I4556">
            <v>-1.4551915228366852E-11</v>
          </cell>
        </row>
        <row r="4557">
          <cell r="I4557">
            <v>-3.637978807091713E-12</v>
          </cell>
        </row>
        <row r="4558">
          <cell r="I4558">
            <v>-1.5225784167455458E-2</v>
          </cell>
        </row>
        <row r="4559">
          <cell r="I4559">
            <v>-1.0000000002037268E-2</v>
          </cell>
        </row>
        <row r="4560">
          <cell r="I4560">
            <v>-5.7917119702324271E-3</v>
          </cell>
        </row>
        <row r="4561">
          <cell r="I4561">
            <v>-2.2512138484671596E-3</v>
          </cell>
        </row>
        <row r="4562">
          <cell r="I4562">
            <v>-5260.96</v>
          </cell>
        </row>
        <row r="4563">
          <cell r="I4563">
            <v>-21564.853240989141</v>
          </cell>
        </row>
        <row r="4564">
          <cell r="I4564">
            <v>-16449.55</v>
          </cell>
        </row>
        <row r="4565">
          <cell r="I4565">
            <v>-2615817.6336739063</v>
          </cell>
        </row>
        <row r="4566">
          <cell r="I4566">
            <v>62400.49</v>
          </cell>
        </row>
        <row r="4567">
          <cell r="I4567">
            <v>-19990.28</v>
          </cell>
        </row>
        <row r="4568">
          <cell r="I4568">
            <v>-95076.69</v>
          </cell>
        </row>
        <row r="4569">
          <cell r="I4569">
            <v>-9381.7800000000007</v>
          </cell>
        </row>
        <row r="4570">
          <cell r="I4570">
            <v>34640</v>
          </cell>
        </row>
        <row r="4571">
          <cell r="I4571">
            <v>-230000</v>
          </cell>
        </row>
        <row r="4572">
          <cell r="I4572">
            <v>-13000</v>
          </cell>
        </row>
        <row r="4573">
          <cell r="I4573">
            <v>-24760</v>
          </cell>
        </row>
        <row r="4574">
          <cell r="I4574">
            <v>-10771</v>
          </cell>
        </row>
        <row r="4575">
          <cell r="I4575">
            <v>-55272.67</v>
          </cell>
        </row>
        <row r="4576">
          <cell r="I4576">
            <v>-2000000</v>
          </cell>
        </row>
        <row r="4577">
          <cell r="I4577">
            <v>-22100</v>
          </cell>
        </row>
        <row r="4578">
          <cell r="I4578">
            <v>-16350</v>
          </cell>
        </row>
        <row r="4579">
          <cell r="I4579">
            <v>-10000</v>
          </cell>
        </row>
        <row r="4580">
          <cell r="I4580">
            <v>-2000000</v>
          </cell>
        </row>
        <row r="4581">
          <cell r="I4581">
            <v>-448</v>
          </cell>
        </row>
        <row r="4582">
          <cell r="I4582">
            <v>-1056</v>
          </cell>
        </row>
        <row r="4583">
          <cell r="I4583">
            <v>-6600</v>
          </cell>
        </row>
        <row r="4584">
          <cell r="I4584">
            <v>-672</v>
          </cell>
        </row>
        <row r="4585">
          <cell r="I4585">
            <v>-1056</v>
          </cell>
        </row>
        <row r="4586">
          <cell r="I4586">
            <v>-147916.66</v>
          </cell>
        </row>
        <row r="4587">
          <cell r="I4587">
            <v>-66453.75</v>
          </cell>
        </row>
        <row r="4588">
          <cell r="I4588">
            <v>-10000</v>
          </cell>
        </row>
        <row r="4589">
          <cell r="I4589">
            <v>-8800</v>
          </cell>
        </row>
        <row r="4590">
          <cell r="I4590">
            <v>-10000</v>
          </cell>
        </row>
        <row r="4591">
          <cell r="I4591">
            <v>-2240000</v>
          </cell>
        </row>
        <row r="4592">
          <cell r="I4592">
            <v>-78880</v>
          </cell>
        </row>
        <row r="4593">
          <cell r="I4593">
            <v>-10000000</v>
          </cell>
        </row>
        <row r="4594">
          <cell r="I4594">
            <v>-2500000</v>
          </cell>
        </row>
        <row r="4595">
          <cell r="I4595">
            <v>-10771</v>
          </cell>
        </row>
        <row r="4596">
          <cell r="I4596">
            <v>-78880</v>
          </cell>
        </row>
        <row r="4597">
          <cell r="I4597">
            <v>-13000</v>
          </cell>
        </row>
        <row r="4598">
          <cell r="I4598">
            <v>-2500000</v>
          </cell>
        </row>
        <row r="4599">
          <cell r="I4599">
            <v>-10000</v>
          </cell>
        </row>
        <row r="4600">
          <cell r="I4600">
            <v>-10000</v>
          </cell>
        </row>
        <row r="4601">
          <cell r="I4601">
            <v>-230000</v>
          </cell>
        </row>
        <row r="4602">
          <cell r="I4602">
            <v>-55272.67</v>
          </cell>
        </row>
        <row r="4603">
          <cell r="I4603">
            <v>-2000000</v>
          </cell>
        </row>
        <row r="4604">
          <cell r="I4604">
            <v>-24760</v>
          </cell>
        </row>
        <row r="4605">
          <cell r="I4605">
            <v>-1056</v>
          </cell>
        </row>
        <row r="4606">
          <cell r="I4606">
            <v>-1056</v>
          </cell>
        </row>
        <row r="4607">
          <cell r="I4607">
            <v>-672</v>
          </cell>
        </row>
        <row r="4608">
          <cell r="I4608">
            <v>-448</v>
          </cell>
        </row>
        <row r="4609">
          <cell r="I4609">
            <v>-6600</v>
          </cell>
        </row>
        <row r="4610">
          <cell r="I4610">
            <v>-10000</v>
          </cell>
        </row>
        <row r="4611">
          <cell r="I4611">
            <v>-2000000</v>
          </cell>
        </row>
        <row r="4612">
          <cell r="I4612">
            <v>-8800</v>
          </cell>
        </row>
        <row r="4613">
          <cell r="I4613">
            <v>-2240000</v>
          </cell>
        </row>
        <row r="4614">
          <cell r="I4614">
            <v>-147916.66</v>
          </cell>
        </row>
        <row r="4615">
          <cell r="I4615">
            <v>-66453.75</v>
          </cell>
        </row>
        <row r="4616">
          <cell r="I4616">
            <v>-16350</v>
          </cell>
        </row>
        <row r="4617">
          <cell r="I4617">
            <v>-22100</v>
          </cell>
        </row>
        <row r="4618">
          <cell r="I4618">
            <v>-10000000</v>
          </cell>
        </row>
        <row r="4619">
          <cell r="I4619">
            <v>78055</v>
          </cell>
        </row>
        <row r="4620">
          <cell r="I4620">
            <v>78880</v>
          </cell>
        </row>
        <row r="4621">
          <cell r="I4621">
            <v>2500000</v>
          </cell>
        </row>
        <row r="4622">
          <cell r="I4622">
            <v>10000</v>
          </cell>
        </row>
        <row r="4623">
          <cell r="I4623">
            <v>1056</v>
          </cell>
        </row>
        <row r="4624">
          <cell r="I4624">
            <v>1056</v>
          </cell>
        </row>
        <row r="4625">
          <cell r="I4625">
            <v>672</v>
          </cell>
        </row>
        <row r="4626">
          <cell r="I4626">
            <v>448</v>
          </cell>
        </row>
        <row r="4627">
          <cell r="I4627">
            <v>6600</v>
          </cell>
        </row>
        <row r="4628">
          <cell r="I4628">
            <v>10000</v>
          </cell>
        </row>
        <row r="4629">
          <cell r="I4629">
            <v>2000000</v>
          </cell>
        </row>
        <row r="4630">
          <cell r="I4630">
            <v>8800</v>
          </cell>
        </row>
        <row r="4631">
          <cell r="I4631">
            <v>2240000</v>
          </cell>
        </row>
        <row r="4632">
          <cell r="I4632">
            <v>147916.66</v>
          </cell>
        </row>
        <row r="4633">
          <cell r="I4633">
            <v>66453.75</v>
          </cell>
        </row>
        <row r="4634">
          <cell r="I4634">
            <v>10000000</v>
          </cell>
        </row>
        <row r="4635">
          <cell r="I4635">
            <v>2000000</v>
          </cell>
        </row>
        <row r="4636">
          <cell r="I4636">
            <v>230000</v>
          </cell>
        </row>
        <row r="4637">
          <cell r="I4637">
            <v>55272.67</v>
          </cell>
        </row>
        <row r="4638">
          <cell r="I4638">
            <v>-78055</v>
          </cell>
        </row>
        <row r="4639">
          <cell r="I4639">
            <v>22100</v>
          </cell>
        </row>
        <row r="4640">
          <cell r="I4640">
            <v>16350</v>
          </cell>
        </row>
        <row r="4641">
          <cell r="I4641">
            <v>10771</v>
          </cell>
        </row>
        <row r="4642">
          <cell r="I4642">
            <v>13000</v>
          </cell>
        </row>
        <row r="4643">
          <cell r="I4643">
            <v>24760</v>
          </cell>
        </row>
        <row r="4644">
          <cell r="I4644">
            <v>0</v>
          </cell>
        </row>
        <row r="4645">
          <cell r="I4645">
            <v>0</v>
          </cell>
        </row>
        <row r="4646">
          <cell r="I4646">
            <v>0</v>
          </cell>
        </row>
        <row r="4647">
          <cell r="I4647">
            <v>-8884.7342968046141</v>
          </cell>
        </row>
        <row r="4648">
          <cell r="I4648">
            <v>64196.401274865901</v>
          </cell>
        </row>
        <row r="4649">
          <cell r="I4649">
            <v>4344.012348061302</v>
          </cell>
        </row>
        <row r="4650">
          <cell r="I4650">
            <v>69245.254568735632</v>
          </cell>
        </row>
        <row r="4651">
          <cell r="I4651">
            <v>1701322.3099054943</v>
          </cell>
        </row>
        <row r="4652">
          <cell r="I4652">
            <v>21433.599999999999</v>
          </cell>
        </row>
        <row r="4653">
          <cell r="I4653">
            <v>8377.8643981072801</v>
          </cell>
        </row>
        <row r="4654">
          <cell r="I4654">
            <v>14177.89492410727</v>
          </cell>
        </row>
        <row r="4655">
          <cell r="I4655">
            <v>0</v>
          </cell>
        </row>
        <row r="4656">
          <cell r="I4656">
            <v>0</v>
          </cell>
        </row>
        <row r="4657">
          <cell r="I4657">
            <v>0</v>
          </cell>
        </row>
        <row r="4658">
          <cell r="I4658">
            <v>0</v>
          </cell>
        </row>
        <row r="4659">
          <cell r="I4659">
            <v>0</v>
          </cell>
        </row>
        <row r="4660">
          <cell r="I4660">
            <v>-1731.31</v>
          </cell>
        </row>
        <row r="4661">
          <cell r="I4661">
            <v>6093.81</v>
          </cell>
        </row>
        <row r="4662">
          <cell r="I4662">
            <v>0</v>
          </cell>
        </row>
        <row r="4663">
          <cell r="I4663">
            <v>0</v>
          </cell>
        </row>
        <row r="4664">
          <cell r="I4664">
            <v>5775.59</v>
          </cell>
        </row>
        <row r="4665">
          <cell r="I4665">
            <v>171393.31</v>
          </cell>
        </row>
      </sheetData>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building"/>
      <sheetName val="Analysis."/>
      <sheetName val="Elect."/>
      <sheetName val="Elect_"/>
    </sheetNames>
    <sheetDataSet>
      <sheetData sheetId="0"/>
      <sheetData sheetId="1"/>
      <sheetData sheetId="2"/>
      <sheetData sheetId="3"/>
      <sheetData sheetId="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31-03-2018"/>
      <sheetName val="SUMMARY"/>
      <sheetName val="UNIT-2"/>
      <sheetName val="UNIT-1"/>
      <sheetName val="VPL WORKINGS"/>
      <sheetName val="CETHAR NEW PIVOT"/>
      <sheetName val="CETHAR NEW "/>
      <sheetName val="FOR LINKING"/>
      <sheetName val="28= PIVOT MECGALE"/>
      <sheetName val="28= Cethar linking"/>
      <sheetName val="88= Doshion BOQ Suppy RWIS"/>
      <sheetName val="CWIP final"/>
      <sheetName val="48= EXCISE DUTY"/>
      <sheetName val="48= Bank Excise"/>
      <sheetName val="29= PIVOT RUNH SUPPLY"/>
      <sheetName val="44=PIVOTMacawberBeekay SPLY ASH"/>
      <sheetName val="39= TN PO"/>
      <sheetName val="CWIP"/>
      <sheetName val="Preoperative Final"/>
      <sheetName val="48= Bank Custom"/>
      <sheetName val="28= FLY ASH WORKINGS MECGALE"/>
      <sheetName val="108= CWIP - Watch Tower"/>
      <sheetName val="69= MAC EXTRACTION ERECTION"/>
      <sheetName val="61=BHEL GT ERECTION"/>
      <sheetName val="59= TEKNOCHEM ERECTION"/>
      <sheetName val="57= LLOYD ERECTION"/>
      <sheetName val="30= Final Summary"/>
      <sheetName val="81= SHARMA ERECTORS"/>
      <sheetName val="80= IEC FABCAM ERECTION"/>
      <sheetName val="79= HUNDAL ENGG"/>
      <sheetName val="76= Macawber Beekay ERECTION"/>
      <sheetName val="67=AVS BLDG CHIMNEY"/>
      <sheetName val="56= KONARK TGBLDG AND BOP ERECT"/>
      <sheetName val="52= CONSTRUCTION"/>
      <sheetName val="31= TRF ENTRY CHP ERECTION"/>
      <sheetName val="115= CWip Cement Godwon"/>
      <sheetName val="05= RUBY RETAIL WALL"/>
      <sheetName val="58= SIGMA C AND I ERECTION"/>
      <sheetName val="106= CWIP - TG Building"/>
      <sheetName val="129= Environ Monitor Instrumen"/>
      <sheetName val="27= ATF RUBBY HCSD CIVIL"/>
      <sheetName val="22= PERFECT ENGG ATF CIVIL"/>
      <sheetName val="17= konark foundation bolt"/>
      <sheetName val="19= TRF ENTRY ROADS"/>
      <sheetName val="16= RUBBY CHP FOUNDATION"/>
      <sheetName val="66= ADVANCE BBQ Ventilation"/>
      <sheetName val="66=ADVANCE BBQ Air Conditioning"/>
      <sheetName val="23= JPW ASH DYKE"/>
      <sheetName val="11= JPW INFRA CWPIPE LINE"/>
      <sheetName val="09= RAW WATER RESER"/>
      <sheetName val="08=JPW NORTHSIDE DRAIN"/>
      <sheetName val="07= CSIR- Chimney"/>
      <sheetName val="06= TRF ENTRY TG BLDG"/>
      <sheetName val="03=ANANTA,QUARTZ ROAD N DRAIN"/>
      <sheetName val="01= CETHAR CIVIL Summery"/>
      <sheetName val="50= CETHAR ERECTION"/>
      <sheetName val="02= JMC CIVIL"/>
      <sheetName val="44= Macawber Beekay SUPPLY ASH"/>
      <sheetName val="86=87=SEW TRASMISSION LINE"/>
      <sheetName val="49= EUREKA SUPPLY ZLD"/>
      <sheetName val="85= ALSTOM Summery 400 KV LINE"/>
      <sheetName val="29= RUNH SUPPLY"/>
      <sheetName val="29= RUNH invoice Summery"/>
      <sheetName val="28= pivot Cethar MBK074 U-1"/>
      <sheetName val="28= Cethar U-1"/>
      <sheetName val="28= Cethar U-2"/>
      <sheetName val="28= pivot Cethar MBK073 U-2"/>
    </sheetNames>
    <sheetDataSet>
      <sheetData sheetId="0"/>
      <sheetData sheetId="1"/>
      <sheetData sheetId="2">
        <row r="1">
          <cell r="R1">
            <v>43008</v>
          </cell>
        </row>
        <row r="2">
          <cell r="B2" t="str">
            <v>ASSETS</v>
          </cell>
          <cell r="R2" t="str">
            <v>Gross Block</v>
          </cell>
          <cell r="V2" t="str">
            <v>Depreciation</v>
          </cell>
        </row>
        <row r="3">
          <cell r="B3" t="str">
            <v>a</v>
          </cell>
          <cell r="R3" t="str">
            <v>As at 01.10.2017</v>
          </cell>
          <cell r="V3" t="str">
            <v>As at 01.10.2017</v>
          </cell>
        </row>
        <row r="6">
          <cell r="B6" t="str">
            <v>COAL HANDLING PLANT</v>
          </cell>
          <cell r="R6">
            <v>0</v>
          </cell>
          <cell r="V6">
            <v>0</v>
          </cell>
        </row>
        <row r="7">
          <cell r="B7" t="str">
            <v>COAL HANDLING PLANT</v>
          </cell>
          <cell r="R7">
            <v>0</v>
          </cell>
          <cell r="V7">
            <v>0</v>
          </cell>
        </row>
        <row r="8">
          <cell r="B8" t="str">
            <v>COAL HANDLING PLANT</v>
          </cell>
          <cell r="R8">
            <v>0</v>
          </cell>
          <cell r="V8">
            <v>0</v>
          </cell>
        </row>
        <row r="9">
          <cell r="B9" t="str">
            <v>COAL HANDLING PLANT</v>
          </cell>
          <cell r="R9">
            <v>0</v>
          </cell>
          <cell r="V9">
            <v>0</v>
          </cell>
        </row>
        <row r="10">
          <cell r="B10" t="str">
            <v>COAL HANDLING PLANT</v>
          </cell>
          <cell r="R10">
            <v>0</v>
          </cell>
          <cell r="V10">
            <v>0</v>
          </cell>
        </row>
        <row r="11">
          <cell r="B11" t="str">
            <v>COAL HANDLING PLANT</v>
          </cell>
          <cell r="R11">
            <v>0</v>
          </cell>
          <cell r="V11">
            <v>0</v>
          </cell>
        </row>
        <row r="12">
          <cell r="B12" t="str">
            <v>COAL HANDLING PLANT</v>
          </cell>
          <cell r="R12">
            <v>0</v>
          </cell>
          <cell r="V12">
            <v>0</v>
          </cell>
        </row>
        <row r="13">
          <cell r="B13" t="str">
            <v>COAL HANDLING PLANT</v>
          </cell>
          <cell r="R13">
            <v>0</v>
          </cell>
          <cell r="V13">
            <v>0</v>
          </cell>
        </row>
        <row r="14">
          <cell r="B14" t="str">
            <v>COAL HANDLING PLANT</v>
          </cell>
          <cell r="R14">
            <v>0</v>
          </cell>
          <cell r="V14">
            <v>0</v>
          </cell>
        </row>
        <row r="15">
          <cell r="B15" t="str">
            <v>COAL HANDLING PLANT</v>
          </cell>
          <cell r="R15">
            <v>0</v>
          </cell>
          <cell r="V15">
            <v>0</v>
          </cell>
        </row>
        <row r="16">
          <cell r="B16" t="str">
            <v>COAL HANDLING PLANT</v>
          </cell>
          <cell r="R16">
            <v>0</v>
          </cell>
          <cell r="V16">
            <v>0</v>
          </cell>
        </row>
        <row r="17">
          <cell r="B17" t="str">
            <v>COAL HANDLING PLANT</v>
          </cell>
          <cell r="R17">
            <v>0</v>
          </cell>
          <cell r="V17">
            <v>0</v>
          </cell>
        </row>
        <row r="18">
          <cell r="B18" t="str">
            <v>COAL HANDLING PLANT</v>
          </cell>
          <cell r="R18">
            <v>0</v>
          </cell>
          <cell r="V18">
            <v>0</v>
          </cell>
        </row>
        <row r="19">
          <cell r="B19" t="str">
            <v>COAL HANDLING PLANT</v>
          </cell>
          <cell r="R19">
            <v>0</v>
          </cell>
          <cell r="V19">
            <v>0</v>
          </cell>
        </row>
        <row r="20">
          <cell r="B20" t="str">
            <v>COAL HANDLING PLANT</v>
          </cell>
          <cell r="R20">
            <v>0</v>
          </cell>
          <cell r="V20">
            <v>0</v>
          </cell>
        </row>
        <row r="21">
          <cell r="B21" t="str">
            <v>COAL HANDLING PLANT</v>
          </cell>
          <cell r="R21">
            <v>0</v>
          </cell>
          <cell r="V21">
            <v>0</v>
          </cell>
        </row>
        <row r="22">
          <cell r="B22" t="str">
            <v>COAL HANDLING PLANT</v>
          </cell>
          <cell r="R22">
            <v>0</v>
          </cell>
          <cell r="V22">
            <v>0</v>
          </cell>
        </row>
        <row r="23">
          <cell r="B23" t="str">
            <v>COAL HANDLING PLANT</v>
          </cell>
          <cell r="R23">
            <v>0</v>
          </cell>
          <cell r="V23">
            <v>0</v>
          </cell>
        </row>
        <row r="24">
          <cell r="B24" t="str">
            <v>COAL HANDLING PLANT</v>
          </cell>
          <cell r="R24">
            <v>0</v>
          </cell>
          <cell r="V24">
            <v>0</v>
          </cell>
        </row>
        <row r="25">
          <cell r="B25" t="str">
            <v>COAL HANDLING PLANT</v>
          </cell>
          <cell r="R25">
            <v>0</v>
          </cell>
          <cell r="V25">
            <v>0</v>
          </cell>
        </row>
        <row r="26">
          <cell r="B26" t="str">
            <v>COAL HANDLING PLANT</v>
          </cell>
          <cell r="R26">
            <v>0</v>
          </cell>
          <cell r="V26">
            <v>0</v>
          </cell>
        </row>
        <row r="27">
          <cell r="B27" t="str">
            <v>COAL HANDLING PLANT</v>
          </cell>
          <cell r="R27">
            <v>0</v>
          </cell>
          <cell r="V27">
            <v>0</v>
          </cell>
        </row>
        <row r="28">
          <cell r="B28" t="str">
            <v>COAL HANDLING PLANT</v>
          </cell>
          <cell r="R28">
            <v>0</v>
          </cell>
          <cell r="V28">
            <v>0</v>
          </cell>
        </row>
        <row r="29">
          <cell r="R29">
            <v>0</v>
          </cell>
          <cell r="V29">
            <v>0</v>
          </cell>
        </row>
        <row r="30">
          <cell r="B30" t="str">
            <v>COAL HANDLING PLANT</v>
          </cell>
          <cell r="R30">
            <v>0</v>
          </cell>
          <cell r="V30">
            <v>0</v>
          </cell>
        </row>
        <row r="31">
          <cell r="B31" t="str">
            <v>COAL HANDLING PLANT</v>
          </cell>
          <cell r="R31">
            <v>0</v>
          </cell>
          <cell r="V31">
            <v>0</v>
          </cell>
        </row>
        <row r="32">
          <cell r="B32" t="str">
            <v>COAL HANDLING PLANT</v>
          </cell>
          <cell r="R32">
            <v>0</v>
          </cell>
          <cell r="V32">
            <v>0</v>
          </cell>
        </row>
        <row r="33">
          <cell r="B33" t="str">
            <v>COAL HANDLING PLANT</v>
          </cell>
          <cell r="R33">
            <v>0</v>
          </cell>
          <cell r="V33">
            <v>0</v>
          </cell>
        </row>
        <row r="34">
          <cell r="B34" t="str">
            <v>COAL HANDLING PLANT</v>
          </cell>
          <cell r="R34">
            <v>0</v>
          </cell>
          <cell r="V34">
            <v>0</v>
          </cell>
        </row>
        <row r="35">
          <cell r="B35" t="str">
            <v>COAL HANDLING PLANT</v>
          </cell>
          <cell r="R35">
            <v>0</v>
          </cell>
          <cell r="V35">
            <v>0</v>
          </cell>
        </row>
        <row r="36">
          <cell r="B36" t="str">
            <v>COAL HANDLING PLANT</v>
          </cell>
          <cell r="R36">
            <v>0</v>
          </cell>
          <cell r="V36">
            <v>0</v>
          </cell>
        </row>
        <row r="37">
          <cell r="B37" t="str">
            <v>COAL HANDLING PLANT</v>
          </cell>
          <cell r="R37">
            <v>0</v>
          </cell>
          <cell r="V37">
            <v>0</v>
          </cell>
        </row>
        <row r="38">
          <cell r="B38" t="str">
            <v>COAL HANDLING PLANT</v>
          </cell>
          <cell r="R38">
            <v>0</v>
          </cell>
          <cell r="V38">
            <v>0</v>
          </cell>
        </row>
        <row r="39">
          <cell r="B39" t="str">
            <v>COAL HANDLING PLANT</v>
          </cell>
          <cell r="R39">
            <v>0</v>
          </cell>
          <cell r="V39">
            <v>0</v>
          </cell>
        </row>
        <row r="40">
          <cell r="B40" t="str">
            <v>COAL HANDLING PLANT</v>
          </cell>
          <cell r="R40">
            <v>0</v>
          </cell>
          <cell r="V40">
            <v>0</v>
          </cell>
        </row>
        <row r="41">
          <cell r="B41" t="str">
            <v>COAL HANDLING PLANT</v>
          </cell>
          <cell r="R41">
            <v>0</v>
          </cell>
          <cell r="V41">
            <v>0</v>
          </cell>
        </row>
        <row r="42">
          <cell r="B42" t="str">
            <v>COAL HANDLING PLANT</v>
          </cell>
          <cell r="R42">
            <v>0</v>
          </cell>
          <cell r="V42">
            <v>0</v>
          </cell>
        </row>
        <row r="43">
          <cell r="B43" t="str">
            <v>COAL HANDLING PLANT</v>
          </cell>
          <cell r="R43">
            <v>0</v>
          </cell>
          <cell r="V43">
            <v>0</v>
          </cell>
        </row>
        <row r="44">
          <cell r="B44" t="str">
            <v>COAL HANDLING PLANT</v>
          </cell>
          <cell r="R44">
            <v>0</v>
          </cell>
          <cell r="V44">
            <v>0</v>
          </cell>
        </row>
        <row r="45">
          <cell r="B45" t="str">
            <v>COAL HANDLING PLANT</v>
          </cell>
          <cell r="R45">
            <v>0</v>
          </cell>
          <cell r="V45">
            <v>0</v>
          </cell>
        </row>
        <row r="46">
          <cell r="B46" t="str">
            <v>COAL HANDLING PLANT</v>
          </cell>
          <cell r="R46">
            <v>0</v>
          </cell>
          <cell r="V46">
            <v>0</v>
          </cell>
        </row>
        <row r="47">
          <cell r="B47" t="str">
            <v>COAL HANDLING PLANT</v>
          </cell>
          <cell r="R47">
            <v>0</v>
          </cell>
          <cell r="V47">
            <v>0</v>
          </cell>
        </row>
        <row r="48">
          <cell r="B48" t="str">
            <v>COAL HANDLING PLANT</v>
          </cell>
          <cell r="R48">
            <v>0</v>
          </cell>
          <cell r="V48">
            <v>0</v>
          </cell>
        </row>
        <row r="49">
          <cell r="B49" t="str">
            <v>COAL HANDLING PLANT</v>
          </cell>
          <cell r="R49">
            <v>0</v>
          </cell>
          <cell r="V49">
            <v>0</v>
          </cell>
        </row>
        <row r="50">
          <cell r="B50" t="str">
            <v>COAL HANDLING PLANT</v>
          </cell>
          <cell r="R50">
            <v>0</v>
          </cell>
          <cell r="V50">
            <v>0</v>
          </cell>
        </row>
        <row r="51">
          <cell r="B51" t="str">
            <v>COAL HANDLING PLANT</v>
          </cell>
          <cell r="R51">
            <v>0</v>
          </cell>
          <cell r="V51">
            <v>0</v>
          </cell>
        </row>
        <row r="52">
          <cell r="B52" t="str">
            <v>COAL HANDLING PLANT</v>
          </cell>
          <cell r="R52">
            <v>0</v>
          </cell>
          <cell r="V52">
            <v>0</v>
          </cell>
        </row>
        <row r="53">
          <cell r="B53" t="str">
            <v>COAL HANDLING PLANT</v>
          </cell>
          <cell r="R53">
            <v>0</v>
          </cell>
          <cell r="V53">
            <v>0</v>
          </cell>
        </row>
        <row r="54">
          <cell r="B54" t="str">
            <v>COAL HANDLING PLANT</v>
          </cell>
          <cell r="R54">
            <v>0</v>
          </cell>
          <cell r="V54">
            <v>0</v>
          </cell>
        </row>
        <row r="55">
          <cell r="B55" t="str">
            <v>COAL HANDLING PLANT</v>
          </cell>
          <cell r="R55">
            <v>0</v>
          </cell>
          <cell r="V55">
            <v>0</v>
          </cell>
        </row>
        <row r="56">
          <cell r="B56" t="str">
            <v>COAL HANDLING PLANT</v>
          </cell>
          <cell r="R56">
            <v>0</v>
          </cell>
          <cell r="V56">
            <v>0</v>
          </cell>
        </row>
        <row r="57">
          <cell r="B57" t="str">
            <v>COAL HANDLING PLANT</v>
          </cell>
          <cell r="R57">
            <v>0</v>
          </cell>
          <cell r="V57">
            <v>0</v>
          </cell>
        </row>
        <row r="58">
          <cell r="B58" t="str">
            <v>COAL HANDLING PLANT</v>
          </cell>
          <cell r="R58">
            <v>0</v>
          </cell>
          <cell r="V58">
            <v>0</v>
          </cell>
        </row>
        <row r="59">
          <cell r="B59" t="str">
            <v>COAL HANDLING PLANT</v>
          </cell>
          <cell r="R59">
            <v>0</v>
          </cell>
          <cell r="V59">
            <v>0</v>
          </cell>
        </row>
        <row r="60">
          <cell r="B60" t="str">
            <v>COAL HANDLING PLANT</v>
          </cell>
          <cell r="R60">
            <v>0</v>
          </cell>
          <cell r="V60">
            <v>0</v>
          </cell>
        </row>
        <row r="61">
          <cell r="B61" t="str">
            <v>COAL HANDLING PLANT</v>
          </cell>
          <cell r="R61">
            <v>0</v>
          </cell>
          <cell r="V61">
            <v>0</v>
          </cell>
        </row>
        <row r="62">
          <cell r="B62" t="str">
            <v>COAL HANDLING PLANT</v>
          </cell>
          <cell r="R62">
            <v>0</v>
          </cell>
          <cell r="V62">
            <v>0</v>
          </cell>
        </row>
        <row r="63">
          <cell r="B63" t="str">
            <v>COAL HANDLING PLANT</v>
          </cell>
          <cell r="R63">
            <v>0</v>
          </cell>
          <cell r="V63">
            <v>0</v>
          </cell>
        </row>
        <row r="64">
          <cell r="B64" t="str">
            <v>COAL HANDLING PLANT</v>
          </cell>
          <cell r="R64">
            <v>0</v>
          </cell>
          <cell r="V64">
            <v>0</v>
          </cell>
        </row>
        <row r="65">
          <cell r="B65" t="str">
            <v>COAL HANDLING PLANT</v>
          </cell>
          <cell r="R65">
            <v>0</v>
          </cell>
          <cell r="V65">
            <v>0</v>
          </cell>
        </row>
        <row r="66">
          <cell r="B66" t="str">
            <v>COAL HANDLING PLANT</v>
          </cell>
          <cell r="R66">
            <v>0</v>
          </cell>
          <cell r="V66">
            <v>0</v>
          </cell>
        </row>
        <row r="67">
          <cell r="B67" t="str">
            <v>COAL HANDLING PLANT</v>
          </cell>
          <cell r="R67">
            <v>0</v>
          </cell>
          <cell r="V67">
            <v>0</v>
          </cell>
        </row>
        <row r="68">
          <cell r="B68" t="str">
            <v>COAL HANDLING PLANT</v>
          </cell>
          <cell r="R68">
            <v>0</v>
          </cell>
          <cell r="V68">
            <v>0</v>
          </cell>
        </row>
        <row r="69">
          <cell r="B69" t="str">
            <v>COAL HANDLING PLANT</v>
          </cell>
          <cell r="R69">
            <v>0</v>
          </cell>
          <cell r="V69">
            <v>0</v>
          </cell>
        </row>
        <row r="70">
          <cell r="B70" t="str">
            <v>COAL HANDLING PLANT</v>
          </cell>
          <cell r="R70">
            <v>0</v>
          </cell>
          <cell r="V70">
            <v>0</v>
          </cell>
        </row>
        <row r="71">
          <cell r="R71">
            <v>0</v>
          </cell>
          <cell r="V71">
            <v>0</v>
          </cell>
        </row>
        <row r="72">
          <cell r="B72" t="str">
            <v>COAL HANDLING PLANT</v>
          </cell>
          <cell r="R72">
            <v>0</v>
          </cell>
          <cell r="V72">
            <v>0</v>
          </cell>
        </row>
        <row r="73">
          <cell r="B73" t="str">
            <v>COAL HANDLING PLANT</v>
          </cell>
          <cell r="R73">
            <v>0</v>
          </cell>
          <cell r="V73">
            <v>0</v>
          </cell>
        </row>
        <row r="74">
          <cell r="B74" t="str">
            <v>COAL HANDLING PLANT</v>
          </cell>
          <cell r="R74">
            <v>0</v>
          </cell>
          <cell r="V74">
            <v>0</v>
          </cell>
        </row>
        <row r="75">
          <cell r="B75" t="str">
            <v>COAL HANDLING PLANT</v>
          </cell>
          <cell r="R75">
            <v>0</v>
          </cell>
          <cell r="V75">
            <v>0</v>
          </cell>
        </row>
        <row r="76">
          <cell r="B76" t="str">
            <v>COAL HANDLING PLANT</v>
          </cell>
          <cell r="R76">
            <v>0</v>
          </cell>
          <cell r="V76">
            <v>0</v>
          </cell>
        </row>
        <row r="77">
          <cell r="B77" t="str">
            <v>COAL HANDLING PLANT</v>
          </cell>
          <cell r="R77">
            <v>0</v>
          </cell>
          <cell r="V77">
            <v>0</v>
          </cell>
        </row>
        <row r="78">
          <cell r="B78" t="str">
            <v>COAL HANDLING PLANT</v>
          </cell>
          <cell r="R78">
            <v>0</v>
          </cell>
          <cell r="V78">
            <v>0</v>
          </cell>
        </row>
        <row r="79">
          <cell r="B79" t="str">
            <v>COAL HANDLING PLANT</v>
          </cell>
          <cell r="R79">
            <v>0</v>
          </cell>
          <cell r="V79">
            <v>0</v>
          </cell>
        </row>
        <row r="80">
          <cell r="B80" t="str">
            <v>COAL HANDLING PLANT</v>
          </cell>
          <cell r="R80">
            <v>0</v>
          </cell>
          <cell r="V80">
            <v>0</v>
          </cell>
        </row>
        <row r="81">
          <cell r="B81" t="str">
            <v>COAL HANDLING PLANT</v>
          </cell>
          <cell r="R81">
            <v>0</v>
          </cell>
          <cell r="V81">
            <v>0</v>
          </cell>
        </row>
        <row r="82">
          <cell r="B82" t="str">
            <v>COAL HANDLING PLANT</v>
          </cell>
          <cell r="R82">
            <v>0</v>
          </cell>
          <cell r="V82">
            <v>0</v>
          </cell>
        </row>
        <row r="83">
          <cell r="B83" t="str">
            <v>COAL HANDLING PLANT</v>
          </cell>
          <cell r="R83">
            <v>0</v>
          </cell>
          <cell r="V83">
            <v>0</v>
          </cell>
        </row>
        <row r="84">
          <cell r="B84" t="str">
            <v>COAL HANDLING PLANT</v>
          </cell>
          <cell r="R84">
            <v>0</v>
          </cell>
          <cell r="V84">
            <v>0</v>
          </cell>
        </row>
        <row r="85">
          <cell r="B85" t="str">
            <v>COAL HANDLING PLANT</v>
          </cell>
          <cell r="R85">
            <v>0</v>
          </cell>
          <cell r="V85">
            <v>0</v>
          </cell>
        </row>
        <row r="86">
          <cell r="B86" t="str">
            <v>COAL HANDLING PLANT</v>
          </cell>
          <cell r="R86">
            <v>0</v>
          </cell>
          <cell r="V86">
            <v>0</v>
          </cell>
        </row>
        <row r="87">
          <cell r="R87">
            <v>0</v>
          </cell>
          <cell r="V87">
            <v>0</v>
          </cell>
        </row>
        <row r="88">
          <cell r="B88" t="str">
            <v>BOILER</v>
          </cell>
          <cell r="R88">
            <v>0</v>
          </cell>
          <cell r="V88">
            <v>0</v>
          </cell>
        </row>
        <row r="89">
          <cell r="B89" t="str">
            <v>BOILER</v>
          </cell>
          <cell r="R89">
            <v>0</v>
          </cell>
          <cell r="V89">
            <v>0</v>
          </cell>
        </row>
        <row r="90">
          <cell r="B90" t="str">
            <v>BOILER</v>
          </cell>
          <cell r="R90">
            <v>0</v>
          </cell>
          <cell r="V90">
            <v>0</v>
          </cell>
        </row>
        <row r="91">
          <cell r="B91" t="str">
            <v>BOILER</v>
          </cell>
          <cell r="R91">
            <v>0</v>
          </cell>
          <cell r="V91">
            <v>0</v>
          </cell>
        </row>
        <row r="92">
          <cell r="B92" t="str">
            <v>BOILER</v>
          </cell>
          <cell r="R92">
            <v>0</v>
          </cell>
          <cell r="V92">
            <v>0</v>
          </cell>
        </row>
        <row r="93">
          <cell r="B93" t="str">
            <v>BOILER</v>
          </cell>
          <cell r="R93">
            <v>0</v>
          </cell>
          <cell r="V93">
            <v>0</v>
          </cell>
        </row>
        <row r="94">
          <cell r="R94">
            <v>0</v>
          </cell>
          <cell r="V94">
            <v>0</v>
          </cell>
        </row>
        <row r="95">
          <cell r="B95" t="str">
            <v>BOILER</v>
          </cell>
          <cell r="R95">
            <v>0</v>
          </cell>
          <cell r="V95">
            <v>0</v>
          </cell>
        </row>
        <row r="96">
          <cell r="B96" t="str">
            <v>BOILER</v>
          </cell>
          <cell r="R96">
            <v>0</v>
          </cell>
          <cell r="V96">
            <v>0</v>
          </cell>
        </row>
        <row r="97">
          <cell r="B97" t="str">
            <v>BOILER</v>
          </cell>
          <cell r="R97">
            <v>0</v>
          </cell>
          <cell r="V97">
            <v>0</v>
          </cell>
        </row>
        <row r="98">
          <cell r="B98" t="str">
            <v>BOILER</v>
          </cell>
          <cell r="R98">
            <v>0</v>
          </cell>
          <cell r="V98">
            <v>0</v>
          </cell>
        </row>
        <row r="99">
          <cell r="B99" t="str">
            <v>BOILER</v>
          </cell>
          <cell r="R99">
            <v>0</v>
          </cell>
          <cell r="V99">
            <v>0</v>
          </cell>
        </row>
        <row r="100">
          <cell r="B100" t="str">
            <v>BOILER</v>
          </cell>
          <cell r="R100">
            <v>0</v>
          </cell>
          <cell r="V100">
            <v>0</v>
          </cell>
        </row>
        <row r="101">
          <cell r="B101" t="str">
            <v>BOILER</v>
          </cell>
          <cell r="R101">
            <v>0</v>
          </cell>
          <cell r="V101">
            <v>0</v>
          </cell>
        </row>
        <row r="102">
          <cell r="B102" t="str">
            <v>BOILER</v>
          </cell>
          <cell r="R102">
            <v>0</v>
          </cell>
          <cell r="V102">
            <v>0</v>
          </cell>
        </row>
        <row r="103">
          <cell r="B103" t="str">
            <v>BOILER</v>
          </cell>
          <cell r="R103">
            <v>0</v>
          </cell>
          <cell r="V103">
            <v>0</v>
          </cell>
        </row>
        <row r="104">
          <cell r="B104" t="str">
            <v>BOILER</v>
          </cell>
          <cell r="R104">
            <v>0</v>
          </cell>
          <cell r="V104">
            <v>0</v>
          </cell>
        </row>
        <row r="105">
          <cell r="B105" t="str">
            <v>BOILER</v>
          </cell>
          <cell r="R105">
            <v>0</v>
          </cell>
          <cell r="V105">
            <v>0</v>
          </cell>
        </row>
        <row r="106">
          <cell r="B106" t="str">
            <v>BOILER</v>
          </cell>
          <cell r="R106">
            <v>0</v>
          </cell>
          <cell r="V106">
            <v>0</v>
          </cell>
        </row>
        <row r="107">
          <cell r="B107" t="str">
            <v>BOILER</v>
          </cell>
          <cell r="R107">
            <v>0</v>
          </cell>
          <cell r="V107">
            <v>0</v>
          </cell>
        </row>
        <row r="108">
          <cell r="B108" t="str">
            <v>BOILER</v>
          </cell>
          <cell r="R108">
            <v>0</v>
          </cell>
          <cell r="V108">
            <v>0</v>
          </cell>
        </row>
        <row r="109">
          <cell r="B109" t="str">
            <v>BOILER</v>
          </cell>
          <cell r="R109">
            <v>0</v>
          </cell>
          <cell r="V109">
            <v>0</v>
          </cell>
        </row>
        <row r="110">
          <cell r="B110" t="str">
            <v>BOILER</v>
          </cell>
          <cell r="R110">
            <v>0</v>
          </cell>
          <cell r="V110">
            <v>0</v>
          </cell>
        </row>
        <row r="111">
          <cell r="B111" t="str">
            <v>BOILER</v>
          </cell>
          <cell r="R111">
            <v>0</v>
          </cell>
          <cell r="V111">
            <v>0</v>
          </cell>
        </row>
        <row r="112">
          <cell r="B112" t="str">
            <v>BOILER</v>
          </cell>
          <cell r="R112">
            <v>0</v>
          </cell>
          <cell r="V112">
            <v>0</v>
          </cell>
        </row>
        <row r="113">
          <cell r="B113" t="str">
            <v>BOILER</v>
          </cell>
          <cell r="R113">
            <v>0</v>
          </cell>
          <cell r="V113">
            <v>0</v>
          </cell>
        </row>
        <row r="114">
          <cell r="B114" t="str">
            <v>BOILER</v>
          </cell>
          <cell r="R114">
            <v>0</v>
          </cell>
          <cell r="V114">
            <v>0</v>
          </cell>
        </row>
        <row r="115">
          <cell r="B115" t="str">
            <v>BOILER</v>
          </cell>
          <cell r="R115">
            <v>0</v>
          </cell>
          <cell r="V115">
            <v>0</v>
          </cell>
        </row>
        <row r="116">
          <cell r="B116" t="str">
            <v>BOILER</v>
          </cell>
          <cell r="R116">
            <v>0</v>
          </cell>
          <cell r="V116">
            <v>0</v>
          </cell>
        </row>
        <row r="117">
          <cell r="B117" t="str">
            <v>BOILER</v>
          </cell>
          <cell r="R117">
            <v>0</v>
          </cell>
          <cell r="V117">
            <v>0</v>
          </cell>
        </row>
        <row r="118">
          <cell r="B118" t="str">
            <v>BOILER</v>
          </cell>
          <cell r="R118">
            <v>0</v>
          </cell>
          <cell r="V118">
            <v>0</v>
          </cell>
        </row>
        <row r="119">
          <cell r="B119" t="str">
            <v>BOILER</v>
          </cell>
          <cell r="R119">
            <v>0</v>
          </cell>
          <cell r="V119">
            <v>0</v>
          </cell>
        </row>
        <row r="120">
          <cell r="B120" t="str">
            <v>BOILER</v>
          </cell>
          <cell r="R120">
            <v>0</v>
          </cell>
          <cell r="V120">
            <v>0</v>
          </cell>
        </row>
        <row r="121">
          <cell r="R121">
            <v>0</v>
          </cell>
          <cell r="V121">
            <v>0</v>
          </cell>
        </row>
        <row r="122">
          <cell r="B122" t="str">
            <v>BOILER</v>
          </cell>
          <cell r="R122">
            <v>0</v>
          </cell>
          <cell r="V122">
            <v>0</v>
          </cell>
        </row>
        <row r="123">
          <cell r="B123" t="str">
            <v>BOILER</v>
          </cell>
          <cell r="R123">
            <v>0</v>
          </cell>
          <cell r="V123">
            <v>0</v>
          </cell>
        </row>
        <row r="124">
          <cell r="B124" t="str">
            <v>BOILER</v>
          </cell>
          <cell r="R124">
            <v>0</v>
          </cell>
          <cell r="V124">
            <v>0</v>
          </cell>
        </row>
        <row r="125">
          <cell r="B125" t="str">
            <v>BOILER</v>
          </cell>
          <cell r="R125">
            <v>0</v>
          </cell>
          <cell r="V125">
            <v>0</v>
          </cell>
        </row>
        <row r="126">
          <cell r="B126" t="str">
            <v>BOILER</v>
          </cell>
          <cell r="R126">
            <v>0</v>
          </cell>
          <cell r="V126">
            <v>0</v>
          </cell>
        </row>
        <row r="127">
          <cell r="B127" t="str">
            <v>BOILER</v>
          </cell>
          <cell r="R127">
            <v>0</v>
          </cell>
          <cell r="V127">
            <v>0</v>
          </cell>
        </row>
        <row r="128">
          <cell r="B128" t="str">
            <v>BOILER</v>
          </cell>
          <cell r="R128">
            <v>0</v>
          </cell>
          <cell r="V128">
            <v>0</v>
          </cell>
        </row>
        <row r="129">
          <cell r="B129" t="str">
            <v>BOILER</v>
          </cell>
          <cell r="R129">
            <v>0</v>
          </cell>
          <cell r="V129">
            <v>0</v>
          </cell>
        </row>
        <row r="130">
          <cell r="B130" t="str">
            <v>BOILER</v>
          </cell>
          <cell r="R130">
            <v>0</v>
          </cell>
          <cell r="V130">
            <v>0</v>
          </cell>
        </row>
        <row r="131">
          <cell r="B131" t="str">
            <v>BOILER</v>
          </cell>
          <cell r="R131">
            <v>0</v>
          </cell>
          <cell r="V131">
            <v>0</v>
          </cell>
        </row>
        <row r="132">
          <cell r="R132">
            <v>0</v>
          </cell>
          <cell r="V132">
            <v>0</v>
          </cell>
        </row>
        <row r="133">
          <cell r="B133" t="str">
            <v>BOILER</v>
          </cell>
          <cell r="R133">
            <v>0</v>
          </cell>
          <cell r="V133">
            <v>0</v>
          </cell>
        </row>
        <row r="134">
          <cell r="B134" t="str">
            <v>BOILER</v>
          </cell>
          <cell r="R134">
            <v>0</v>
          </cell>
          <cell r="V134">
            <v>0</v>
          </cell>
        </row>
        <row r="135">
          <cell r="B135" t="str">
            <v>BOILER</v>
          </cell>
          <cell r="R135">
            <v>0</v>
          </cell>
          <cell r="V135">
            <v>0</v>
          </cell>
        </row>
        <row r="136">
          <cell r="R136">
            <v>0</v>
          </cell>
          <cell r="V136">
            <v>0</v>
          </cell>
        </row>
        <row r="137">
          <cell r="B137" t="str">
            <v>TURBINE &amp; GENERATOR</v>
          </cell>
          <cell r="R137">
            <v>0</v>
          </cell>
          <cell r="V137">
            <v>0</v>
          </cell>
        </row>
        <row r="138">
          <cell r="B138" t="str">
            <v>TURBINE &amp; GENERATOR</v>
          </cell>
          <cell r="R138">
            <v>0</v>
          </cell>
          <cell r="V138">
            <v>0</v>
          </cell>
        </row>
        <row r="139">
          <cell r="B139" t="str">
            <v>TURBINE &amp; GENERATOR</v>
          </cell>
          <cell r="R139">
            <v>0</v>
          </cell>
          <cell r="V139">
            <v>0</v>
          </cell>
        </row>
        <row r="140">
          <cell r="B140" t="str">
            <v>TURBINE &amp; GENERATOR</v>
          </cell>
          <cell r="R140">
            <v>0</v>
          </cell>
          <cell r="V140">
            <v>0</v>
          </cell>
        </row>
        <row r="141">
          <cell r="B141" t="str">
            <v>TURBINE &amp; GENERATOR</v>
          </cell>
          <cell r="R141">
            <v>0</v>
          </cell>
          <cell r="V141">
            <v>0</v>
          </cell>
        </row>
        <row r="142">
          <cell r="B142" t="str">
            <v>TURBINE &amp; GENERATOR</v>
          </cell>
          <cell r="R142">
            <v>0</v>
          </cell>
          <cell r="V142">
            <v>0</v>
          </cell>
        </row>
        <row r="143">
          <cell r="B143" t="str">
            <v>TURBINE &amp; GENERATOR</v>
          </cell>
          <cell r="R143">
            <v>0</v>
          </cell>
          <cell r="V143">
            <v>0</v>
          </cell>
        </row>
        <row r="144">
          <cell r="B144" t="str">
            <v>TURBINE &amp; GENERATOR</v>
          </cell>
          <cell r="R144">
            <v>0</v>
          </cell>
          <cell r="V144">
            <v>0</v>
          </cell>
        </row>
        <row r="145">
          <cell r="B145" t="str">
            <v>TURBINE &amp; GENERATOR</v>
          </cell>
          <cell r="R145">
            <v>0</v>
          </cell>
          <cell r="V145">
            <v>0</v>
          </cell>
        </row>
        <row r="146">
          <cell r="B146" t="str">
            <v>TURBINE &amp; GENERATOR</v>
          </cell>
          <cell r="R146">
            <v>0</v>
          </cell>
          <cell r="V146">
            <v>0</v>
          </cell>
        </row>
        <row r="147">
          <cell r="B147" t="str">
            <v>TURBINE &amp; GENERATOR</v>
          </cell>
          <cell r="R147">
            <v>0</v>
          </cell>
          <cell r="V147">
            <v>0</v>
          </cell>
        </row>
        <row r="148">
          <cell r="B148" t="str">
            <v>TURBINE &amp; GENERATOR</v>
          </cell>
          <cell r="R148">
            <v>0</v>
          </cell>
          <cell r="V148">
            <v>0</v>
          </cell>
        </row>
        <row r="149">
          <cell r="B149" t="str">
            <v>TURBINE &amp; GENERATOR</v>
          </cell>
          <cell r="R149">
            <v>0</v>
          </cell>
          <cell r="V149">
            <v>0</v>
          </cell>
        </row>
        <row r="150">
          <cell r="B150" t="str">
            <v>TURBINE &amp; GENERATOR</v>
          </cell>
          <cell r="R150">
            <v>0</v>
          </cell>
          <cell r="V150">
            <v>0</v>
          </cell>
        </row>
        <row r="151">
          <cell r="B151" t="str">
            <v>TURBINE &amp; GENERATOR</v>
          </cell>
          <cell r="R151">
            <v>0</v>
          </cell>
          <cell r="V151">
            <v>0</v>
          </cell>
        </row>
        <row r="152">
          <cell r="B152" t="str">
            <v>TURBINE &amp; GENERATOR</v>
          </cell>
          <cell r="R152">
            <v>0</v>
          </cell>
          <cell r="V152">
            <v>0</v>
          </cell>
        </row>
        <row r="153">
          <cell r="B153" t="str">
            <v>TURBINE &amp; GENERATOR</v>
          </cell>
          <cell r="R153">
            <v>0</v>
          </cell>
          <cell r="V153">
            <v>0</v>
          </cell>
        </row>
        <row r="154">
          <cell r="B154" t="str">
            <v>TURBINE &amp; GENERATOR</v>
          </cell>
          <cell r="R154">
            <v>0</v>
          </cell>
          <cell r="V154">
            <v>0</v>
          </cell>
        </row>
        <row r="155">
          <cell r="B155" t="str">
            <v>TURBINE &amp; GENERATOR</v>
          </cell>
          <cell r="R155">
            <v>0</v>
          </cell>
          <cell r="V155">
            <v>0</v>
          </cell>
        </row>
        <row r="156">
          <cell r="B156" t="str">
            <v>TURBINE &amp; GENERATOR</v>
          </cell>
          <cell r="R156">
            <v>0</v>
          </cell>
          <cell r="V156">
            <v>0</v>
          </cell>
        </row>
        <row r="157">
          <cell r="B157" t="str">
            <v>TURBINE &amp; GENERATOR</v>
          </cell>
          <cell r="R157">
            <v>0</v>
          </cell>
          <cell r="V157">
            <v>0</v>
          </cell>
        </row>
        <row r="158">
          <cell r="B158" t="str">
            <v>TURBINE &amp; GENERATOR</v>
          </cell>
          <cell r="R158">
            <v>0</v>
          </cell>
          <cell r="V158">
            <v>0</v>
          </cell>
        </row>
        <row r="159">
          <cell r="B159" t="str">
            <v>TURBINE &amp; GENERATOR</v>
          </cell>
          <cell r="R159">
            <v>0</v>
          </cell>
          <cell r="V159">
            <v>0</v>
          </cell>
        </row>
        <row r="160">
          <cell r="B160" t="str">
            <v>TURBINE &amp; GENERATOR</v>
          </cell>
          <cell r="R160">
            <v>0</v>
          </cell>
          <cell r="V160">
            <v>0</v>
          </cell>
        </row>
        <row r="161">
          <cell r="B161" t="str">
            <v>TURBINE &amp; GENERATOR</v>
          </cell>
          <cell r="R161">
            <v>0</v>
          </cell>
          <cell r="V161">
            <v>0</v>
          </cell>
        </row>
        <row r="162">
          <cell r="R162">
            <v>0</v>
          </cell>
          <cell r="V162">
            <v>0</v>
          </cell>
        </row>
        <row r="163">
          <cell r="B163" t="str">
            <v>TURBINE &amp; GENERATOR</v>
          </cell>
          <cell r="R163">
            <v>0</v>
          </cell>
          <cell r="V163">
            <v>0</v>
          </cell>
        </row>
        <row r="164">
          <cell r="B164" t="str">
            <v>TURBINE &amp; GENERATOR</v>
          </cell>
          <cell r="R164">
            <v>0</v>
          </cell>
          <cell r="V164">
            <v>0</v>
          </cell>
        </row>
        <row r="165">
          <cell r="B165" t="str">
            <v>TURBINE &amp; GENERATOR</v>
          </cell>
          <cell r="R165">
            <v>0</v>
          </cell>
          <cell r="V165">
            <v>0</v>
          </cell>
        </row>
        <row r="166">
          <cell r="B166" t="str">
            <v>TURBINE &amp; GENERATOR</v>
          </cell>
          <cell r="R166">
            <v>0</v>
          </cell>
          <cell r="V166">
            <v>0</v>
          </cell>
        </row>
        <row r="167">
          <cell r="B167" t="str">
            <v>TURBINE &amp; GENERATOR</v>
          </cell>
          <cell r="R167">
            <v>0</v>
          </cell>
          <cell r="V167">
            <v>0</v>
          </cell>
        </row>
        <row r="168">
          <cell r="B168" t="str">
            <v>TURBINE &amp; GENERATOR</v>
          </cell>
          <cell r="R168">
            <v>0</v>
          </cell>
          <cell r="V168">
            <v>0</v>
          </cell>
        </row>
        <row r="169">
          <cell r="B169" t="str">
            <v>TURBINE &amp; GENERATOR</v>
          </cell>
          <cell r="R169">
            <v>0</v>
          </cell>
          <cell r="V169">
            <v>0</v>
          </cell>
        </row>
        <row r="170">
          <cell r="B170" t="str">
            <v>TURBINE &amp; GENERATOR</v>
          </cell>
          <cell r="R170">
            <v>0</v>
          </cell>
          <cell r="V170">
            <v>0</v>
          </cell>
        </row>
        <row r="171">
          <cell r="B171" t="str">
            <v>TURBINE &amp; GENERATOR</v>
          </cell>
          <cell r="R171">
            <v>0</v>
          </cell>
          <cell r="V171">
            <v>0</v>
          </cell>
        </row>
        <row r="172">
          <cell r="B172" t="str">
            <v>TURBINE &amp; GENERATOR</v>
          </cell>
          <cell r="R172">
            <v>0</v>
          </cell>
          <cell r="V172">
            <v>0</v>
          </cell>
        </row>
        <row r="173">
          <cell r="B173" t="str">
            <v>TURBINE &amp; GENERATOR</v>
          </cell>
          <cell r="R173">
            <v>0</v>
          </cell>
          <cell r="V173">
            <v>0</v>
          </cell>
        </row>
        <row r="174">
          <cell r="B174" t="str">
            <v>TURBINE &amp; GENERATOR</v>
          </cell>
          <cell r="R174">
            <v>0</v>
          </cell>
          <cell r="V174">
            <v>0</v>
          </cell>
        </row>
        <row r="175">
          <cell r="B175" t="str">
            <v>TURBINE &amp; GENERATOR</v>
          </cell>
          <cell r="R175">
            <v>0</v>
          </cell>
          <cell r="V175">
            <v>0</v>
          </cell>
        </row>
        <row r="176">
          <cell r="B176" t="str">
            <v>TURBINE &amp; GENERATOR</v>
          </cell>
          <cell r="R176">
            <v>0</v>
          </cell>
          <cell r="V176">
            <v>0</v>
          </cell>
        </row>
        <row r="177">
          <cell r="B177" t="str">
            <v>TURBINE &amp; GENERATOR</v>
          </cell>
          <cell r="R177">
            <v>0</v>
          </cell>
          <cell r="V177">
            <v>0</v>
          </cell>
        </row>
        <row r="178">
          <cell r="B178" t="str">
            <v>TURBINE &amp; GENERATOR</v>
          </cell>
          <cell r="R178">
            <v>0</v>
          </cell>
          <cell r="V178">
            <v>0</v>
          </cell>
        </row>
        <row r="179">
          <cell r="B179" t="str">
            <v>TURBINE &amp; GENERATOR</v>
          </cell>
          <cell r="R179">
            <v>0</v>
          </cell>
          <cell r="V179">
            <v>0</v>
          </cell>
        </row>
        <row r="180">
          <cell r="B180" t="str">
            <v>TURBINE &amp; GENERATOR</v>
          </cell>
          <cell r="R180">
            <v>0</v>
          </cell>
          <cell r="V180">
            <v>0</v>
          </cell>
        </row>
        <row r="181">
          <cell r="B181" t="str">
            <v>TURBINE &amp; GENERATOR</v>
          </cell>
          <cell r="R181">
            <v>0</v>
          </cell>
          <cell r="V181">
            <v>0</v>
          </cell>
        </row>
        <row r="182">
          <cell r="B182" t="str">
            <v>TURBINE &amp; GENERATOR</v>
          </cell>
          <cell r="R182">
            <v>0</v>
          </cell>
          <cell r="V182">
            <v>0</v>
          </cell>
        </row>
        <row r="183">
          <cell r="B183" t="str">
            <v>TURBINE &amp; GENERATOR</v>
          </cell>
          <cell r="R183">
            <v>0</v>
          </cell>
          <cell r="V183">
            <v>0</v>
          </cell>
        </row>
        <row r="184">
          <cell r="B184" t="str">
            <v>TURBINE &amp; GENERATOR</v>
          </cell>
          <cell r="R184">
            <v>0</v>
          </cell>
          <cell r="V184">
            <v>0</v>
          </cell>
        </row>
        <row r="185">
          <cell r="B185" t="str">
            <v>TURBINE &amp; GENERATOR</v>
          </cell>
          <cell r="R185">
            <v>0</v>
          </cell>
          <cell r="V185">
            <v>0</v>
          </cell>
        </row>
        <row r="186">
          <cell r="B186" t="str">
            <v>TURBINE &amp; GENERATOR</v>
          </cell>
          <cell r="R186">
            <v>0</v>
          </cell>
          <cell r="V186">
            <v>0</v>
          </cell>
        </row>
        <row r="187">
          <cell r="B187" t="str">
            <v>TURBINE &amp; GENERATOR</v>
          </cell>
          <cell r="R187">
            <v>0</v>
          </cell>
          <cell r="V187">
            <v>0</v>
          </cell>
        </row>
        <row r="188">
          <cell r="B188" t="str">
            <v>TURBINE &amp; GENERATOR</v>
          </cell>
          <cell r="R188">
            <v>0</v>
          </cell>
          <cell r="V188">
            <v>0</v>
          </cell>
        </row>
        <row r="189">
          <cell r="B189" t="str">
            <v>TURBINE &amp; GENERATOR</v>
          </cell>
          <cell r="R189">
            <v>0</v>
          </cell>
          <cell r="V189">
            <v>0</v>
          </cell>
        </row>
        <row r="190">
          <cell r="B190" t="str">
            <v>TURBINE &amp; GENERATOR</v>
          </cell>
          <cell r="R190">
            <v>0</v>
          </cell>
          <cell r="V190">
            <v>0</v>
          </cell>
        </row>
        <row r="191">
          <cell r="B191" t="str">
            <v>TURBINE &amp; GENERATOR</v>
          </cell>
          <cell r="R191">
            <v>0</v>
          </cell>
          <cell r="V191">
            <v>0</v>
          </cell>
        </row>
        <row r="192">
          <cell r="B192" t="str">
            <v>TURBINE &amp; GENERATOR</v>
          </cell>
          <cell r="R192">
            <v>0</v>
          </cell>
          <cell r="V192">
            <v>0</v>
          </cell>
        </row>
        <row r="193">
          <cell r="B193" t="str">
            <v>TURBINE &amp; GENERATOR</v>
          </cell>
          <cell r="R193">
            <v>0</v>
          </cell>
          <cell r="V193">
            <v>0</v>
          </cell>
        </row>
        <row r="194">
          <cell r="B194" t="str">
            <v>TURBINE &amp; GENERATOR</v>
          </cell>
          <cell r="R194">
            <v>0</v>
          </cell>
          <cell r="V194">
            <v>0</v>
          </cell>
        </row>
        <row r="195">
          <cell r="B195" t="str">
            <v>TURBINE &amp; GENERATOR</v>
          </cell>
          <cell r="R195">
            <v>0</v>
          </cell>
          <cell r="V195">
            <v>0</v>
          </cell>
        </row>
        <row r="196">
          <cell r="B196" t="str">
            <v>TURBINE &amp; GENERATOR</v>
          </cell>
          <cell r="R196">
            <v>0</v>
          </cell>
          <cell r="V196">
            <v>0</v>
          </cell>
        </row>
        <row r="197">
          <cell r="B197" t="str">
            <v>TURBINE &amp; GENERATOR</v>
          </cell>
          <cell r="R197">
            <v>0</v>
          </cell>
          <cell r="V197">
            <v>0</v>
          </cell>
        </row>
        <row r="198">
          <cell r="B198" t="str">
            <v>TURBINE &amp; GENERATOR</v>
          </cell>
          <cell r="R198">
            <v>0</v>
          </cell>
          <cell r="V198">
            <v>0</v>
          </cell>
        </row>
        <row r="199">
          <cell r="B199" t="str">
            <v>TURBINE &amp; GENERATOR</v>
          </cell>
          <cell r="R199">
            <v>0</v>
          </cell>
          <cell r="V199">
            <v>0</v>
          </cell>
        </row>
        <row r="200">
          <cell r="B200" t="str">
            <v>TURBINE &amp; GENERATOR</v>
          </cell>
          <cell r="R200">
            <v>0</v>
          </cell>
          <cell r="V200">
            <v>0</v>
          </cell>
        </row>
        <row r="201">
          <cell r="B201" t="str">
            <v>TURBINE &amp; GENERATOR</v>
          </cell>
          <cell r="R201">
            <v>0</v>
          </cell>
          <cell r="V201">
            <v>0</v>
          </cell>
        </row>
        <row r="202">
          <cell r="B202" t="str">
            <v>TURBINE &amp; GENERATOR</v>
          </cell>
          <cell r="R202">
            <v>0</v>
          </cell>
          <cell r="V202">
            <v>0</v>
          </cell>
        </row>
        <row r="203">
          <cell r="B203" t="str">
            <v>TURBINE &amp; GENERATOR</v>
          </cell>
          <cell r="R203">
            <v>0</v>
          </cell>
          <cell r="V203">
            <v>0</v>
          </cell>
        </row>
        <row r="204">
          <cell r="B204" t="str">
            <v>TURBINE &amp; GENERATOR</v>
          </cell>
          <cell r="R204">
            <v>0</v>
          </cell>
          <cell r="V204">
            <v>0</v>
          </cell>
        </row>
        <row r="205">
          <cell r="B205" t="str">
            <v>TURBINE &amp; GENERATOR</v>
          </cell>
          <cell r="R205">
            <v>0</v>
          </cell>
          <cell r="V205">
            <v>0</v>
          </cell>
        </row>
        <row r="206">
          <cell r="R206">
            <v>0</v>
          </cell>
          <cell r="V206">
            <v>0</v>
          </cell>
        </row>
        <row r="207">
          <cell r="B207" t="str">
            <v>TURBINE &amp; GENERATOR</v>
          </cell>
          <cell r="R207">
            <v>0</v>
          </cell>
          <cell r="V207">
            <v>0</v>
          </cell>
        </row>
        <row r="208">
          <cell r="B208" t="str">
            <v>TURBINE &amp; GENERATOR</v>
          </cell>
          <cell r="R208">
            <v>0</v>
          </cell>
          <cell r="V208">
            <v>0</v>
          </cell>
        </row>
        <row r="209">
          <cell r="B209" t="str">
            <v>TURBINE &amp; GENERATOR</v>
          </cell>
          <cell r="R209">
            <v>0</v>
          </cell>
          <cell r="V209">
            <v>0</v>
          </cell>
        </row>
        <row r="210">
          <cell r="B210" t="str">
            <v>TURBINE &amp; GENERATOR</v>
          </cell>
          <cell r="R210">
            <v>0</v>
          </cell>
          <cell r="V210">
            <v>0</v>
          </cell>
        </row>
        <row r="211">
          <cell r="B211" t="str">
            <v>TURBINE &amp; GENERATOR</v>
          </cell>
          <cell r="R211">
            <v>0</v>
          </cell>
          <cell r="V211">
            <v>0</v>
          </cell>
        </row>
        <row r="212">
          <cell r="B212" t="str">
            <v>TURBINE &amp; GENERATOR</v>
          </cell>
          <cell r="R212">
            <v>0</v>
          </cell>
          <cell r="V212">
            <v>0</v>
          </cell>
        </row>
        <row r="213">
          <cell r="B213" t="str">
            <v>TURBINE &amp; GENERATOR</v>
          </cell>
          <cell r="R213">
            <v>0</v>
          </cell>
          <cell r="V213">
            <v>0</v>
          </cell>
        </row>
        <row r="214">
          <cell r="B214" t="str">
            <v>TURBINE &amp; GENERATOR</v>
          </cell>
          <cell r="R214">
            <v>0</v>
          </cell>
          <cell r="V214">
            <v>0</v>
          </cell>
        </row>
        <row r="215">
          <cell r="B215" t="str">
            <v>TURBINE &amp; GENERATOR</v>
          </cell>
          <cell r="R215">
            <v>0</v>
          </cell>
          <cell r="V215">
            <v>0</v>
          </cell>
        </row>
        <row r="216">
          <cell r="B216" t="str">
            <v>TURBINE &amp; GENERATOR</v>
          </cell>
          <cell r="R216">
            <v>0</v>
          </cell>
          <cell r="V216">
            <v>0</v>
          </cell>
        </row>
        <row r="217">
          <cell r="B217" t="str">
            <v>TURBINE &amp; GENERATOR</v>
          </cell>
          <cell r="R217">
            <v>0</v>
          </cell>
          <cell r="V217">
            <v>0</v>
          </cell>
        </row>
        <row r="218">
          <cell r="B218" t="str">
            <v>TURBINE &amp; GENERATOR</v>
          </cell>
          <cell r="R218">
            <v>0</v>
          </cell>
          <cell r="V218">
            <v>0</v>
          </cell>
        </row>
        <row r="219">
          <cell r="B219" t="str">
            <v>TURBINE &amp; GENERATOR</v>
          </cell>
          <cell r="R219">
            <v>0</v>
          </cell>
          <cell r="V219">
            <v>0</v>
          </cell>
        </row>
        <row r="220">
          <cell r="B220" t="str">
            <v>TURBINE &amp; GENERATOR</v>
          </cell>
          <cell r="R220">
            <v>0</v>
          </cell>
          <cell r="V220">
            <v>0</v>
          </cell>
        </row>
        <row r="221">
          <cell r="B221" t="str">
            <v>TURBINE &amp; GENERATOR</v>
          </cell>
          <cell r="R221">
            <v>0</v>
          </cell>
          <cell r="V221">
            <v>0</v>
          </cell>
        </row>
        <row r="222">
          <cell r="B222" t="str">
            <v>TURBINE &amp; GENERATOR</v>
          </cell>
          <cell r="R222">
            <v>0</v>
          </cell>
          <cell r="V222">
            <v>0</v>
          </cell>
        </row>
        <row r="223">
          <cell r="B223" t="str">
            <v>TURBINE &amp; GENERATOR</v>
          </cell>
          <cell r="R223">
            <v>0</v>
          </cell>
          <cell r="V223">
            <v>0</v>
          </cell>
        </row>
        <row r="224">
          <cell r="B224" t="str">
            <v>TURBINE &amp; GENERATOR</v>
          </cell>
          <cell r="R224">
            <v>0</v>
          </cell>
          <cell r="V224">
            <v>0</v>
          </cell>
        </row>
        <row r="225">
          <cell r="B225" t="str">
            <v>TURBINE &amp; GENERATOR</v>
          </cell>
          <cell r="R225">
            <v>0</v>
          </cell>
          <cell r="V225">
            <v>0</v>
          </cell>
        </row>
        <row r="226">
          <cell r="B226" t="str">
            <v>TURBINE &amp; GENERATOR</v>
          </cell>
          <cell r="R226">
            <v>0</v>
          </cell>
          <cell r="V226">
            <v>0</v>
          </cell>
        </row>
        <row r="227">
          <cell r="B227" t="str">
            <v>TURBINE &amp; GENERATOR</v>
          </cell>
          <cell r="R227">
            <v>0</v>
          </cell>
          <cell r="V227">
            <v>0</v>
          </cell>
        </row>
        <row r="228">
          <cell r="B228" t="str">
            <v>TURBINE &amp; GENERATOR</v>
          </cell>
          <cell r="R228">
            <v>0</v>
          </cell>
          <cell r="V228">
            <v>0</v>
          </cell>
        </row>
        <row r="229">
          <cell r="B229" t="str">
            <v>TURBINE &amp; GENERATOR</v>
          </cell>
          <cell r="R229">
            <v>0</v>
          </cell>
          <cell r="V229">
            <v>0</v>
          </cell>
        </row>
        <row r="230">
          <cell r="B230" t="str">
            <v>TURBINE &amp; GENERATOR</v>
          </cell>
          <cell r="R230">
            <v>0</v>
          </cell>
          <cell r="V230">
            <v>0</v>
          </cell>
        </row>
        <row r="231">
          <cell r="B231" t="str">
            <v>TURBINE &amp; GENERATOR</v>
          </cell>
          <cell r="R231">
            <v>0</v>
          </cell>
          <cell r="V231">
            <v>0</v>
          </cell>
        </row>
        <row r="232">
          <cell r="B232" t="str">
            <v>TURBINE &amp; GENERATOR</v>
          </cell>
          <cell r="R232">
            <v>0</v>
          </cell>
          <cell r="V232">
            <v>0</v>
          </cell>
        </row>
        <row r="233">
          <cell r="B233" t="str">
            <v>TURBINE &amp; GENERATOR</v>
          </cell>
          <cell r="R233">
            <v>0</v>
          </cell>
          <cell r="V233">
            <v>0</v>
          </cell>
        </row>
        <row r="234">
          <cell r="B234" t="str">
            <v>TURBINE &amp; GENERATOR</v>
          </cell>
          <cell r="R234">
            <v>0</v>
          </cell>
          <cell r="V234">
            <v>0</v>
          </cell>
        </row>
        <row r="235">
          <cell r="B235" t="str">
            <v>TURBINE &amp; GENERATOR</v>
          </cell>
          <cell r="R235">
            <v>0</v>
          </cell>
          <cell r="V235">
            <v>0</v>
          </cell>
        </row>
        <row r="236">
          <cell r="B236" t="str">
            <v>TURBINE &amp; GENERATOR</v>
          </cell>
          <cell r="R236">
            <v>0</v>
          </cell>
          <cell r="V236">
            <v>0</v>
          </cell>
        </row>
        <row r="237">
          <cell r="B237" t="str">
            <v>TURBINE &amp; GENERATOR</v>
          </cell>
          <cell r="R237">
            <v>0</v>
          </cell>
          <cell r="V237">
            <v>0</v>
          </cell>
        </row>
        <row r="238">
          <cell r="B238" t="str">
            <v>TURBINE &amp; GENERATOR</v>
          </cell>
          <cell r="R238">
            <v>0</v>
          </cell>
          <cell r="V238">
            <v>0</v>
          </cell>
        </row>
        <row r="239">
          <cell r="B239" t="str">
            <v>TURBINE &amp; GENERATOR</v>
          </cell>
          <cell r="R239">
            <v>0</v>
          </cell>
          <cell r="V239">
            <v>0</v>
          </cell>
        </row>
        <row r="240">
          <cell r="B240" t="str">
            <v>TURBINE &amp; GENERATOR</v>
          </cell>
          <cell r="R240">
            <v>0</v>
          </cell>
          <cell r="V240">
            <v>0</v>
          </cell>
        </row>
        <row r="241">
          <cell r="B241" t="str">
            <v>TURBINE &amp; GENERATOR</v>
          </cell>
          <cell r="R241">
            <v>0</v>
          </cell>
          <cell r="V241">
            <v>0</v>
          </cell>
        </row>
        <row r="242">
          <cell r="B242" t="str">
            <v>TURBINE &amp; GENERATOR</v>
          </cell>
          <cell r="R242">
            <v>0</v>
          </cell>
          <cell r="V242">
            <v>0</v>
          </cell>
        </row>
        <row r="243">
          <cell r="R243">
            <v>0</v>
          </cell>
          <cell r="V243">
            <v>0</v>
          </cell>
        </row>
        <row r="244">
          <cell r="R244">
            <v>0</v>
          </cell>
          <cell r="V244">
            <v>0</v>
          </cell>
        </row>
        <row r="245">
          <cell r="B245" t="str">
            <v>ASH HANDLING SYSTEM</v>
          </cell>
          <cell r="R245">
            <v>0</v>
          </cell>
          <cell r="V245">
            <v>0</v>
          </cell>
        </row>
        <row r="246">
          <cell r="B246" t="str">
            <v>ASH HANDLING SYSTEM</v>
          </cell>
          <cell r="R246">
            <v>0</v>
          </cell>
          <cell r="V246">
            <v>0</v>
          </cell>
        </row>
        <row r="247">
          <cell r="B247" t="str">
            <v>ASH HANDLING SYSTEM</v>
          </cell>
          <cell r="R247">
            <v>0</v>
          </cell>
          <cell r="V247">
            <v>0</v>
          </cell>
        </row>
        <row r="248">
          <cell r="B248" t="str">
            <v>ASH HANDLING SYSTEM</v>
          </cell>
          <cell r="R248">
            <v>0</v>
          </cell>
          <cell r="V248">
            <v>0</v>
          </cell>
        </row>
        <row r="249">
          <cell r="B249" t="str">
            <v>ASH HANDLING SYSTEM</v>
          </cell>
          <cell r="R249">
            <v>0</v>
          </cell>
          <cell r="V249">
            <v>0</v>
          </cell>
        </row>
        <row r="250">
          <cell r="B250" t="str">
            <v>ASH HANDLING SYSTEM</v>
          </cell>
          <cell r="R250">
            <v>0</v>
          </cell>
          <cell r="V250">
            <v>0</v>
          </cell>
        </row>
        <row r="251">
          <cell r="B251" t="str">
            <v>ASH HANDLING SYSTEM</v>
          </cell>
          <cell r="R251">
            <v>0</v>
          </cell>
          <cell r="V251">
            <v>0</v>
          </cell>
        </row>
        <row r="252">
          <cell r="B252" t="str">
            <v>ASH HANDLING SYSTEM</v>
          </cell>
          <cell r="R252">
            <v>0</v>
          </cell>
          <cell r="V252">
            <v>0</v>
          </cell>
        </row>
        <row r="253">
          <cell r="B253" t="str">
            <v>ASH HANDLING SYSTEM</v>
          </cell>
          <cell r="R253">
            <v>0</v>
          </cell>
          <cell r="V253">
            <v>0</v>
          </cell>
        </row>
        <row r="254">
          <cell r="B254" t="str">
            <v>ASH HANDLING SYSTEM</v>
          </cell>
          <cell r="R254">
            <v>0</v>
          </cell>
          <cell r="V254">
            <v>0</v>
          </cell>
        </row>
        <row r="255">
          <cell r="B255" t="str">
            <v>ASH HANDLING SYSTEM</v>
          </cell>
          <cell r="R255">
            <v>0</v>
          </cell>
          <cell r="V255">
            <v>0</v>
          </cell>
        </row>
        <row r="256">
          <cell r="B256" t="str">
            <v>ASH HANDLING SYSTEM</v>
          </cell>
          <cell r="R256">
            <v>0</v>
          </cell>
          <cell r="V256">
            <v>0</v>
          </cell>
        </row>
        <row r="257">
          <cell r="B257" t="str">
            <v>ASH HANDLING SYSTEM</v>
          </cell>
          <cell r="R257">
            <v>0</v>
          </cell>
          <cell r="V257">
            <v>0</v>
          </cell>
        </row>
        <row r="258">
          <cell r="B258" t="str">
            <v>ASH HANDLING SYSTEM</v>
          </cell>
          <cell r="R258">
            <v>0</v>
          </cell>
          <cell r="V258">
            <v>0</v>
          </cell>
        </row>
        <row r="259">
          <cell r="B259" t="str">
            <v>ASH HANDLING SYSTEM</v>
          </cell>
          <cell r="R259">
            <v>0</v>
          </cell>
          <cell r="V259">
            <v>0</v>
          </cell>
        </row>
        <row r="260">
          <cell r="B260" t="str">
            <v>ASH HANDLING SYSTEM</v>
          </cell>
          <cell r="R260">
            <v>0</v>
          </cell>
          <cell r="V260">
            <v>0</v>
          </cell>
        </row>
        <row r="261">
          <cell r="B261" t="str">
            <v>ASH HANDLING SYSTEM</v>
          </cell>
          <cell r="R261">
            <v>0</v>
          </cell>
          <cell r="V261">
            <v>0</v>
          </cell>
        </row>
        <row r="262">
          <cell r="B262" t="str">
            <v>ASH HANDLING SYSTEM</v>
          </cell>
          <cell r="R262">
            <v>0</v>
          </cell>
          <cell r="V262">
            <v>0</v>
          </cell>
        </row>
        <row r="263">
          <cell r="R263">
            <v>0</v>
          </cell>
          <cell r="V263">
            <v>0</v>
          </cell>
        </row>
        <row r="264">
          <cell r="R264">
            <v>0</v>
          </cell>
          <cell r="V264">
            <v>0</v>
          </cell>
        </row>
        <row r="265">
          <cell r="B265" t="str">
            <v>ASH HANDLING SYSTEM</v>
          </cell>
          <cell r="R265">
            <v>0</v>
          </cell>
          <cell r="V265">
            <v>0</v>
          </cell>
        </row>
        <row r="266">
          <cell r="B266" t="str">
            <v>ASH HANDLING SYSTEM</v>
          </cell>
          <cell r="R266">
            <v>0</v>
          </cell>
          <cell r="V266">
            <v>0</v>
          </cell>
        </row>
        <row r="267">
          <cell r="B267" t="str">
            <v>ASH HANDLING SYSTEM</v>
          </cell>
          <cell r="R267">
            <v>0</v>
          </cell>
          <cell r="V267">
            <v>0</v>
          </cell>
        </row>
        <row r="268">
          <cell r="B268" t="str">
            <v>ASH HANDLING SYSTEM</v>
          </cell>
          <cell r="R268">
            <v>0</v>
          </cell>
          <cell r="V268">
            <v>0</v>
          </cell>
        </row>
        <row r="269">
          <cell r="B269" t="str">
            <v>ASH HANDLING SYSTEM</v>
          </cell>
          <cell r="R269">
            <v>0</v>
          </cell>
          <cell r="V269">
            <v>0</v>
          </cell>
        </row>
        <row r="270">
          <cell r="B270" t="str">
            <v>ASH HANDLING SYSTEM</v>
          </cell>
          <cell r="R270">
            <v>0</v>
          </cell>
          <cell r="V270">
            <v>0</v>
          </cell>
        </row>
        <row r="271">
          <cell r="B271" t="str">
            <v>ASH HANDLING SYSTEM</v>
          </cell>
          <cell r="R271">
            <v>0</v>
          </cell>
          <cell r="V271">
            <v>0</v>
          </cell>
        </row>
        <row r="272">
          <cell r="B272" t="str">
            <v>ASH HANDLING SYSTEM</v>
          </cell>
          <cell r="R272">
            <v>0</v>
          </cell>
          <cell r="V272">
            <v>0</v>
          </cell>
        </row>
        <row r="273">
          <cell r="B273" t="str">
            <v>ASH HANDLING SYSTEM</v>
          </cell>
          <cell r="R273">
            <v>0</v>
          </cell>
          <cell r="V273">
            <v>0</v>
          </cell>
        </row>
        <row r="274">
          <cell r="B274" t="str">
            <v>ASH HANDLING SYSTEM</v>
          </cell>
          <cell r="R274">
            <v>0</v>
          </cell>
          <cell r="V274">
            <v>0</v>
          </cell>
        </row>
        <row r="275">
          <cell r="R275">
            <v>0</v>
          </cell>
          <cell r="V275">
            <v>0</v>
          </cell>
        </row>
        <row r="276">
          <cell r="B276" t="str">
            <v>ASH HANDLING SYSTEM</v>
          </cell>
          <cell r="R276">
            <v>0</v>
          </cell>
          <cell r="V276">
            <v>0</v>
          </cell>
        </row>
        <row r="277">
          <cell r="B277" t="str">
            <v>ASH HANDLING SYSTEM</v>
          </cell>
          <cell r="R277">
            <v>0</v>
          </cell>
          <cell r="V277">
            <v>0</v>
          </cell>
        </row>
        <row r="278">
          <cell r="B278" t="str">
            <v>ASH HANDLING SYSTEM</v>
          </cell>
          <cell r="R278">
            <v>0</v>
          </cell>
          <cell r="V278">
            <v>0</v>
          </cell>
        </row>
        <row r="279">
          <cell r="B279" t="str">
            <v>ASH HANDLING SYSTEM</v>
          </cell>
          <cell r="R279">
            <v>0</v>
          </cell>
          <cell r="V279">
            <v>0</v>
          </cell>
        </row>
        <row r="280">
          <cell r="B280" t="str">
            <v>ASH HANDLING SYSTEM</v>
          </cell>
          <cell r="R280">
            <v>0</v>
          </cell>
          <cell r="V280">
            <v>0</v>
          </cell>
        </row>
        <row r="281">
          <cell r="B281" t="str">
            <v>ASH HANDLING SYSTEM</v>
          </cell>
          <cell r="R281">
            <v>0</v>
          </cell>
          <cell r="V281">
            <v>0</v>
          </cell>
        </row>
        <row r="282">
          <cell r="B282" t="str">
            <v>ASH HANDLING SYSTEM</v>
          </cell>
          <cell r="R282">
            <v>0</v>
          </cell>
          <cell r="V282">
            <v>0</v>
          </cell>
        </row>
        <row r="283">
          <cell r="B283" t="str">
            <v>ASH HANDLING SYSTEM</v>
          </cell>
          <cell r="R283">
            <v>0</v>
          </cell>
          <cell r="V283">
            <v>0</v>
          </cell>
        </row>
        <row r="284">
          <cell r="B284" t="str">
            <v>ASH HANDLING SYSTEM</v>
          </cell>
          <cell r="R284">
            <v>0</v>
          </cell>
          <cell r="V284">
            <v>0</v>
          </cell>
        </row>
        <row r="285">
          <cell r="B285" t="str">
            <v>ASH HANDLING SYSTEM</v>
          </cell>
          <cell r="R285">
            <v>0</v>
          </cell>
          <cell r="V285">
            <v>0</v>
          </cell>
        </row>
        <row r="286">
          <cell r="B286" t="str">
            <v>ASH HANDLING SYSTEM</v>
          </cell>
          <cell r="R286">
            <v>0</v>
          </cell>
          <cell r="V286">
            <v>0</v>
          </cell>
        </row>
        <row r="287">
          <cell r="B287" t="str">
            <v>ASH HANDLING SYSTEM</v>
          </cell>
          <cell r="R287">
            <v>0</v>
          </cell>
          <cell r="V287">
            <v>0</v>
          </cell>
        </row>
        <row r="288">
          <cell r="B288" t="str">
            <v>ASH HANDLING SYSTEM</v>
          </cell>
          <cell r="R288">
            <v>0</v>
          </cell>
          <cell r="V288">
            <v>0</v>
          </cell>
        </row>
        <row r="289">
          <cell r="B289" t="str">
            <v>ASH HANDLING SYSTEM</v>
          </cell>
          <cell r="R289">
            <v>0</v>
          </cell>
          <cell r="V289">
            <v>0</v>
          </cell>
        </row>
        <row r="290">
          <cell r="B290" t="str">
            <v>ASH HANDLING SYSTEM</v>
          </cell>
          <cell r="R290">
            <v>0</v>
          </cell>
          <cell r="V290">
            <v>0</v>
          </cell>
        </row>
        <row r="291">
          <cell r="B291" t="str">
            <v>ASH HANDLING SYSTEM</v>
          </cell>
          <cell r="R291">
            <v>0</v>
          </cell>
          <cell r="V291">
            <v>0</v>
          </cell>
        </row>
        <row r="292">
          <cell r="R292">
            <v>0</v>
          </cell>
          <cell r="V292">
            <v>0</v>
          </cell>
        </row>
        <row r="293">
          <cell r="B293" t="str">
            <v>ASH HANDLING SYSTEM</v>
          </cell>
          <cell r="R293">
            <v>0</v>
          </cell>
          <cell r="V293">
            <v>0</v>
          </cell>
        </row>
        <row r="294">
          <cell r="B294" t="str">
            <v>ASH HANDLING SYSTEM</v>
          </cell>
          <cell r="R294">
            <v>0</v>
          </cell>
          <cell r="V294">
            <v>0</v>
          </cell>
        </row>
        <row r="295">
          <cell r="B295" t="str">
            <v>ASH HANDLING SYSTEM</v>
          </cell>
          <cell r="R295">
            <v>0</v>
          </cell>
          <cell r="V295">
            <v>0</v>
          </cell>
        </row>
        <row r="296">
          <cell r="B296" t="str">
            <v>ASH HANDLING SYSTEM</v>
          </cell>
          <cell r="R296">
            <v>0</v>
          </cell>
          <cell r="V296">
            <v>0</v>
          </cell>
        </row>
        <row r="297">
          <cell r="B297" t="str">
            <v>ASH HANDLING SYSTEM</v>
          </cell>
          <cell r="R297">
            <v>0</v>
          </cell>
          <cell r="V297">
            <v>0</v>
          </cell>
        </row>
        <row r="298">
          <cell r="B298" t="str">
            <v>ASH HANDLING SYSTEM</v>
          </cell>
          <cell r="R298">
            <v>0</v>
          </cell>
          <cell r="V298">
            <v>0</v>
          </cell>
        </row>
        <row r="299">
          <cell r="B299" t="str">
            <v>ASH HANDLING SYSTEM</v>
          </cell>
          <cell r="R299">
            <v>0</v>
          </cell>
          <cell r="V299">
            <v>0</v>
          </cell>
        </row>
        <row r="300">
          <cell r="B300" t="str">
            <v>ASH HANDLING SYSTEM</v>
          </cell>
          <cell r="R300">
            <v>0</v>
          </cell>
          <cell r="V300">
            <v>0</v>
          </cell>
        </row>
        <row r="301">
          <cell r="B301" t="str">
            <v>ASH HANDLING SYSTEM</v>
          </cell>
          <cell r="R301">
            <v>0</v>
          </cell>
          <cell r="V301">
            <v>0</v>
          </cell>
        </row>
        <row r="302">
          <cell r="B302" t="str">
            <v>ASH HANDLING SYSTEM</v>
          </cell>
          <cell r="R302">
            <v>0</v>
          </cell>
          <cell r="V302">
            <v>0</v>
          </cell>
        </row>
        <row r="303">
          <cell r="B303" t="str">
            <v>ASH HANDLING SYSTEM</v>
          </cell>
          <cell r="R303">
            <v>0</v>
          </cell>
          <cell r="V303">
            <v>0</v>
          </cell>
        </row>
        <row r="304">
          <cell r="B304" t="str">
            <v>ASH HANDLING SYSTEM</v>
          </cell>
          <cell r="R304">
            <v>0</v>
          </cell>
          <cell r="V304">
            <v>0</v>
          </cell>
        </row>
        <row r="305">
          <cell r="B305" t="str">
            <v>ASH HANDLING SYSTEM</v>
          </cell>
          <cell r="R305">
            <v>0</v>
          </cell>
          <cell r="V305">
            <v>0</v>
          </cell>
        </row>
        <row r="306">
          <cell r="B306" t="str">
            <v>ASH HANDLING SYSTEM</v>
          </cell>
          <cell r="R306">
            <v>0</v>
          </cell>
          <cell r="V306">
            <v>0</v>
          </cell>
        </row>
        <row r="307">
          <cell r="R307">
            <v>0</v>
          </cell>
          <cell r="V307">
            <v>0</v>
          </cell>
        </row>
        <row r="308">
          <cell r="B308" t="str">
            <v>ASH HANDLING SYSTEM</v>
          </cell>
          <cell r="R308">
            <v>0</v>
          </cell>
          <cell r="V308">
            <v>0</v>
          </cell>
        </row>
        <row r="309">
          <cell r="B309" t="str">
            <v>ASH HANDLING SYSTEM</v>
          </cell>
          <cell r="R309">
            <v>0</v>
          </cell>
          <cell r="V309">
            <v>0</v>
          </cell>
        </row>
        <row r="310">
          <cell r="B310" t="str">
            <v>ASH HANDLING SYSTEM</v>
          </cell>
          <cell r="R310">
            <v>0</v>
          </cell>
          <cell r="V310">
            <v>0</v>
          </cell>
        </row>
        <row r="311">
          <cell r="B311" t="str">
            <v>ASH HANDLING SYSTEM</v>
          </cell>
          <cell r="R311">
            <v>0</v>
          </cell>
          <cell r="V311">
            <v>0</v>
          </cell>
        </row>
        <row r="312">
          <cell r="B312" t="str">
            <v>ASH HANDLING SYSTEM</v>
          </cell>
          <cell r="R312">
            <v>0</v>
          </cell>
          <cell r="V312">
            <v>0</v>
          </cell>
        </row>
        <row r="313">
          <cell r="B313" t="str">
            <v>ASH HANDLING SYSTEM</v>
          </cell>
          <cell r="R313">
            <v>0</v>
          </cell>
          <cell r="V313">
            <v>0</v>
          </cell>
        </row>
        <row r="314">
          <cell r="B314" t="str">
            <v>ASH HANDLING SYSTEM</v>
          </cell>
          <cell r="R314">
            <v>0</v>
          </cell>
          <cell r="V314">
            <v>0</v>
          </cell>
        </row>
        <row r="315">
          <cell r="B315" t="str">
            <v>ASH HANDLING SYSTEM</v>
          </cell>
          <cell r="R315">
            <v>0</v>
          </cell>
          <cell r="V315">
            <v>0</v>
          </cell>
        </row>
        <row r="316">
          <cell r="B316" t="str">
            <v>ASH HANDLING SYSTEM</v>
          </cell>
          <cell r="R316">
            <v>0</v>
          </cell>
          <cell r="V316">
            <v>0</v>
          </cell>
        </row>
        <row r="317">
          <cell r="R317">
            <v>0</v>
          </cell>
          <cell r="V317">
            <v>0</v>
          </cell>
        </row>
        <row r="318">
          <cell r="R318">
            <v>0</v>
          </cell>
          <cell r="V318">
            <v>0</v>
          </cell>
        </row>
        <row r="319">
          <cell r="B319" t="str">
            <v>RAW WATER SYSTEM</v>
          </cell>
          <cell r="R319">
            <v>0</v>
          </cell>
          <cell r="V319">
            <v>0</v>
          </cell>
        </row>
        <row r="320">
          <cell r="B320" t="str">
            <v>RAW WATER SYSTEM</v>
          </cell>
          <cell r="R320">
            <v>0</v>
          </cell>
          <cell r="V320">
            <v>0</v>
          </cell>
        </row>
        <row r="321">
          <cell r="R321">
            <v>0</v>
          </cell>
          <cell r="V321">
            <v>0</v>
          </cell>
        </row>
        <row r="322">
          <cell r="B322" t="str">
            <v>PRE TREATMENT SYSTEM</v>
          </cell>
          <cell r="R322">
            <v>0</v>
          </cell>
          <cell r="V322">
            <v>0</v>
          </cell>
        </row>
        <row r="323">
          <cell r="B323" t="str">
            <v>PRE TREATMENT SYSTEM</v>
          </cell>
          <cell r="R323">
            <v>0</v>
          </cell>
          <cell r="V323">
            <v>0</v>
          </cell>
        </row>
        <row r="324">
          <cell r="B324" t="str">
            <v>PRE TREATMENT SYSTEM</v>
          </cell>
          <cell r="R324">
            <v>0</v>
          </cell>
          <cell r="V324">
            <v>0</v>
          </cell>
        </row>
        <row r="325">
          <cell r="B325" t="str">
            <v>PRE TREATMENT SYSTEM</v>
          </cell>
          <cell r="R325">
            <v>0</v>
          </cell>
          <cell r="V325">
            <v>0</v>
          </cell>
        </row>
        <row r="326">
          <cell r="B326" t="str">
            <v>PRE TREATMENT SYSTEM</v>
          </cell>
          <cell r="R326">
            <v>0</v>
          </cell>
          <cell r="V326">
            <v>0</v>
          </cell>
        </row>
        <row r="327">
          <cell r="B327" t="str">
            <v>PRE TREATMENT SYSTEM</v>
          </cell>
          <cell r="R327">
            <v>0</v>
          </cell>
          <cell r="V327">
            <v>0</v>
          </cell>
        </row>
        <row r="328">
          <cell r="B328" t="str">
            <v>PRE TREATMENT SYSTEM</v>
          </cell>
          <cell r="R328">
            <v>0</v>
          </cell>
          <cell r="V328">
            <v>0</v>
          </cell>
        </row>
        <row r="329">
          <cell r="B329" t="str">
            <v>PRE TREATMENT SYSTEM</v>
          </cell>
          <cell r="R329">
            <v>0</v>
          </cell>
          <cell r="V329">
            <v>0</v>
          </cell>
        </row>
        <row r="330">
          <cell r="B330" t="str">
            <v>PRE TREATMENT SYSTEM</v>
          </cell>
          <cell r="R330">
            <v>0</v>
          </cell>
          <cell r="V330">
            <v>0</v>
          </cell>
        </row>
        <row r="331">
          <cell r="B331" t="str">
            <v>PRE TREATMENT SYSTEM</v>
          </cell>
          <cell r="R331">
            <v>0</v>
          </cell>
          <cell r="V331">
            <v>0</v>
          </cell>
        </row>
        <row r="332">
          <cell r="R332">
            <v>0</v>
          </cell>
          <cell r="V332">
            <v>0</v>
          </cell>
        </row>
        <row r="333">
          <cell r="B333" t="str">
            <v>DM PLANT</v>
          </cell>
          <cell r="R333">
            <v>0</v>
          </cell>
          <cell r="V333">
            <v>0</v>
          </cell>
        </row>
        <row r="334">
          <cell r="B334" t="str">
            <v>DM PLANT</v>
          </cell>
          <cell r="R334">
            <v>0</v>
          </cell>
          <cell r="V334">
            <v>0</v>
          </cell>
        </row>
        <row r="335">
          <cell r="B335" t="str">
            <v>DM PLANT</v>
          </cell>
          <cell r="R335">
            <v>0</v>
          </cell>
          <cell r="V335">
            <v>0</v>
          </cell>
        </row>
        <row r="336">
          <cell r="B336" t="str">
            <v>DM PLANT</v>
          </cell>
          <cell r="R336">
            <v>0</v>
          </cell>
          <cell r="V336">
            <v>0</v>
          </cell>
        </row>
        <row r="337">
          <cell r="B337" t="str">
            <v>DM PLANT</v>
          </cell>
          <cell r="R337">
            <v>0</v>
          </cell>
          <cell r="V337">
            <v>0</v>
          </cell>
        </row>
        <row r="338">
          <cell r="B338" t="str">
            <v>DM PLANT</v>
          </cell>
          <cell r="R338">
            <v>0</v>
          </cell>
          <cell r="V338">
            <v>0</v>
          </cell>
        </row>
        <row r="339">
          <cell r="B339" t="str">
            <v>DM PLANT</v>
          </cell>
          <cell r="R339">
            <v>0</v>
          </cell>
          <cell r="V339">
            <v>0</v>
          </cell>
        </row>
        <row r="340">
          <cell r="B340" t="str">
            <v>DM PLANT</v>
          </cell>
          <cell r="R340">
            <v>0</v>
          </cell>
          <cell r="V340">
            <v>0</v>
          </cell>
        </row>
        <row r="341">
          <cell r="B341" t="str">
            <v>DM PLANT</v>
          </cell>
          <cell r="R341">
            <v>0</v>
          </cell>
          <cell r="V341">
            <v>0</v>
          </cell>
        </row>
        <row r="342">
          <cell r="B342" t="str">
            <v>DM PLANT</v>
          </cell>
          <cell r="R342">
            <v>0</v>
          </cell>
          <cell r="V342">
            <v>0</v>
          </cell>
        </row>
        <row r="343">
          <cell r="B343" t="str">
            <v>DM PLANT</v>
          </cell>
          <cell r="R343">
            <v>0</v>
          </cell>
          <cell r="V343">
            <v>0</v>
          </cell>
        </row>
        <row r="344">
          <cell r="B344" t="str">
            <v>DM PLANT</v>
          </cell>
          <cell r="R344">
            <v>0</v>
          </cell>
          <cell r="V344">
            <v>0</v>
          </cell>
        </row>
        <row r="345">
          <cell r="B345" t="str">
            <v>DM PLANT</v>
          </cell>
          <cell r="R345">
            <v>0</v>
          </cell>
          <cell r="V345">
            <v>0</v>
          </cell>
        </row>
        <row r="346">
          <cell r="B346" t="str">
            <v>DM PLANT</v>
          </cell>
          <cell r="R346">
            <v>0</v>
          </cell>
          <cell r="V346">
            <v>0</v>
          </cell>
        </row>
        <row r="347">
          <cell r="B347" t="str">
            <v>DM PLANT</v>
          </cell>
          <cell r="R347">
            <v>0</v>
          </cell>
          <cell r="V347">
            <v>0</v>
          </cell>
        </row>
        <row r="348">
          <cell r="B348" t="str">
            <v>DM PLANT</v>
          </cell>
          <cell r="R348">
            <v>0</v>
          </cell>
          <cell r="V348">
            <v>0</v>
          </cell>
        </row>
        <row r="349">
          <cell r="B349" t="str">
            <v>DM PLANT</v>
          </cell>
          <cell r="R349">
            <v>0</v>
          </cell>
          <cell r="V349">
            <v>0</v>
          </cell>
        </row>
        <row r="350">
          <cell r="B350" t="str">
            <v>DM PLANT</v>
          </cell>
          <cell r="R350">
            <v>0</v>
          </cell>
          <cell r="V350">
            <v>0</v>
          </cell>
        </row>
        <row r="351">
          <cell r="B351" t="str">
            <v>DM PLANT</v>
          </cell>
          <cell r="R351">
            <v>0</v>
          </cell>
          <cell r="V351">
            <v>0</v>
          </cell>
        </row>
        <row r="352">
          <cell r="B352" t="str">
            <v>DM PLANT</v>
          </cell>
          <cell r="R352">
            <v>0</v>
          </cell>
          <cell r="V352">
            <v>0</v>
          </cell>
        </row>
        <row r="353">
          <cell r="B353" t="str">
            <v>DM PLANT</v>
          </cell>
          <cell r="R353">
            <v>0</v>
          </cell>
          <cell r="V353">
            <v>0</v>
          </cell>
        </row>
        <row r="354">
          <cell r="B354" t="str">
            <v>DM PLANT</v>
          </cell>
          <cell r="R354">
            <v>0</v>
          </cell>
          <cell r="V354">
            <v>0</v>
          </cell>
        </row>
        <row r="355">
          <cell r="B355" t="str">
            <v>DM PLANT</v>
          </cell>
          <cell r="R355">
            <v>0</v>
          </cell>
          <cell r="V355">
            <v>0</v>
          </cell>
        </row>
        <row r="356">
          <cell r="B356" t="str">
            <v>DM PLANT</v>
          </cell>
          <cell r="R356">
            <v>0</v>
          </cell>
          <cell r="V356">
            <v>0</v>
          </cell>
        </row>
        <row r="357">
          <cell r="B357" t="str">
            <v>DM PLANT</v>
          </cell>
          <cell r="R357">
            <v>0</v>
          </cell>
          <cell r="V357">
            <v>0</v>
          </cell>
        </row>
        <row r="358">
          <cell r="B358" t="str">
            <v>DM PLANT</v>
          </cell>
          <cell r="R358">
            <v>0</v>
          </cell>
          <cell r="V358">
            <v>0</v>
          </cell>
        </row>
        <row r="359">
          <cell r="B359" t="str">
            <v>DM PLANT</v>
          </cell>
          <cell r="R359">
            <v>0</v>
          </cell>
          <cell r="V359">
            <v>0</v>
          </cell>
        </row>
        <row r="360">
          <cell r="B360" t="str">
            <v>DM PLANT</v>
          </cell>
          <cell r="R360">
            <v>0</v>
          </cell>
          <cell r="V360">
            <v>0</v>
          </cell>
        </row>
        <row r="361">
          <cell r="B361" t="str">
            <v>DM PLANT</v>
          </cell>
          <cell r="R361">
            <v>0</v>
          </cell>
          <cell r="V361">
            <v>0</v>
          </cell>
        </row>
        <row r="362">
          <cell r="B362" t="str">
            <v>DM PLANT</v>
          </cell>
          <cell r="R362">
            <v>0</v>
          </cell>
          <cell r="V362">
            <v>0</v>
          </cell>
        </row>
        <row r="363">
          <cell r="B363" t="str">
            <v>DM PLANT</v>
          </cell>
          <cell r="R363">
            <v>0</v>
          </cell>
          <cell r="V363">
            <v>0</v>
          </cell>
        </row>
        <row r="364">
          <cell r="B364" t="str">
            <v>DM PLANT</v>
          </cell>
          <cell r="R364">
            <v>0</v>
          </cell>
          <cell r="V364">
            <v>0</v>
          </cell>
        </row>
        <row r="365">
          <cell r="B365" t="str">
            <v>DM PLANT</v>
          </cell>
          <cell r="R365">
            <v>0</v>
          </cell>
          <cell r="V365">
            <v>0</v>
          </cell>
        </row>
        <row r="366">
          <cell r="B366" t="str">
            <v>DM PLANT</v>
          </cell>
          <cell r="R366">
            <v>0</v>
          </cell>
          <cell r="V366">
            <v>0</v>
          </cell>
        </row>
        <row r="367">
          <cell r="B367" t="str">
            <v>DM PLANT</v>
          </cell>
          <cell r="R367">
            <v>0</v>
          </cell>
          <cell r="V367">
            <v>0</v>
          </cell>
        </row>
        <row r="368">
          <cell r="B368" t="str">
            <v>DM PLANT</v>
          </cell>
          <cell r="R368">
            <v>0</v>
          </cell>
          <cell r="V368">
            <v>0</v>
          </cell>
        </row>
        <row r="369">
          <cell r="B369" t="str">
            <v>DM PLANT</v>
          </cell>
          <cell r="R369">
            <v>0</v>
          </cell>
          <cell r="V369">
            <v>0</v>
          </cell>
        </row>
        <row r="370">
          <cell r="B370" t="str">
            <v>DM PLANT</v>
          </cell>
          <cell r="R370">
            <v>0</v>
          </cell>
          <cell r="V370">
            <v>0</v>
          </cell>
        </row>
        <row r="371">
          <cell r="B371" t="str">
            <v>DM PLANT</v>
          </cell>
          <cell r="R371">
            <v>0</v>
          </cell>
          <cell r="V371">
            <v>0</v>
          </cell>
        </row>
        <row r="372">
          <cell r="R372">
            <v>0</v>
          </cell>
          <cell r="V372">
            <v>0</v>
          </cell>
        </row>
        <row r="373">
          <cell r="B373" t="str">
            <v>CMB (CENTRAL MONITORING BASIN)</v>
          </cell>
          <cell r="R373">
            <v>0</v>
          </cell>
          <cell r="V373">
            <v>0</v>
          </cell>
        </row>
        <row r="374">
          <cell r="R374">
            <v>0</v>
          </cell>
          <cell r="V374">
            <v>0</v>
          </cell>
        </row>
        <row r="375">
          <cell r="B375" t="str">
            <v>OTP (OIL TREATMENT PLANT)</v>
          </cell>
          <cell r="R375">
            <v>0</v>
          </cell>
          <cell r="V375">
            <v>0</v>
          </cell>
        </row>
        <row r="376">
          <cell r="B376" t="str">
            <v>OTP (OIL TREATMENT PLANT)</v>
          </cell>
          <cell r="R376">
            <v>0</v>
          </cell>
          <cell r="V376">
            <v>0</v>
          </cell>
        </row>
        <row r="377">
          <cell r="B377" t="str">
            <v>OTP (OIL TREATMENT PLANT)</v>
          </cell>
          <cell r="R377">
            <v>0</v>
          </cell>
          <cell r="V377">
            <v>0</v>
          </cell>
        </row>
        <row r="378">
          <cell r="B378" t="str">
            <v>OTP (OIL TREATMENT PLANT)</v>
          </cell>
          <cell r="R378">
            <v>0</v>
          </cell>
          <cell r="V378">
            <v>0</v>
          </cell>
        </row>
        <row r="379">
          <cell r="B379" t="str">
            <v>STP (SEWAGE TREATMENT PLANT)</v>
          </cell>
          <cell r="R379">
            <v>0</v>
          </cell>
          <cell r="V379">
            <v>0</v>
          </cell>
        </row>
        <row r="380">
          <cell r="R380">
            <v>0</v>
          </cell>
          <cell r="V380">
            <v>0</v>
          </cell>
        </row>
        <row r="381">
          <cell r="B381" t="str">
            <v>CW CHLORINATION</v>
          </cell>
          <cell r="R381">
            <v>0</v>
          </cell>
          <cell r="V381">
            <v>0</v>
          </cell>
        </row>
        <row r="382">
          <cell r="B382" t="str">
            <v>CW CHLORINATION</v>
          </cell>
          <cell r="R382">
            <v>0</v>
          </cell>
          <cell r="V382">
            <v>0</v>
          </cell>
        </row>
        <row r="383">
          <cell r="B383" t="str">
            <v>CW CHLORINATION</v>
          </cell>
          <cell r="R383">
            <v>0</v>
          </cell>
          <cell r="V383">
            <v>0</v>
          </cell>
        </row>
        <row r="384">
          <cell r="B384" t="str">
            <v>CW CHLORINATION</v>
          </cell>
          <cell r="R384">
            <v>0</v>
          </cell>
          <cell r="V384">
            <v>0</v>
          </cell>
        </row>
        <row r="385">
          <cell r="B385" t="str">
            <v>CW CHLORINATION</v>
          </cell>
          <cell r="R385">
            <v>0</v>
          </cell>
          <cell r="V385">
            <v>0</v>
          </cell>
        </row>
        <row r="386">
          <cell r="B386" t="str">
            <v>CW CHLORINATION</v>
          </cell>
          <cell r="R386">
            <v>0</v>
          </cell>
          <cell r="V386">
            <v>0</v>
          </cell>
        </row>
        <row r="387">
          <cell r="B387" t="str">
            <v>CW CHLORINATION</v>
          </cell>
          <cell r="R387">
            <v>0</v>
          </cell>
          <cell r="V387">
            <v>0</v>
          </cell>
        </row>
        <row r="388">
          <cell r="B388" t="str">
            <v>CW CHLORINATION</v>
          </cell>
          <cell r="R388">
            <v>0</v>
          </cell>
          <cell r="V388">
            <v>0</v>
          </cell>
        </row>
        <row r="389">
          <cell r="R389">
            <v>0</v>
          </cell>
          <cell r="V389">
            <v>0</v>
          </cell>
        </row>
        <row r="390">
          <cell r="B390" t="str">
            <v xml:space="preserve">PTP (PRETREATMENT PLANT) CHLORINATION </v>
          </cell>
          <cell r="R390">
            <v>0</v>
          </cell>
          <cell r="V390">
            <v>0</v>
          </cell>
        </row>
        <row r="391">
          <cell r="B391" t="str">
            <v xml:space="preserve">PTP (PRETREATMENT PLANT) CHLORINATION </v>
          </cell>
          <cell r="R391">
            <v>0</v>
          </cell>
          <cell r="V391">
            <v>0</v>
          </cell>
        </row>
        <row r="392">
          <cell r="B392" t="str">
            <v xml:space="preserve">PTP (PRETREATMENT PLANT) CHLORINATION </v>
          </cell>
          <cell r="R392">
            <v>0</v>
          </cell>
          <cell r="V392">
            <v>0</v>
          </cell>
        </row>
        <row r="393">
          <cell r="B393" t="str">
            <v xml:space="preserve">PTP (PRETREATMENT PLANT) CHLORINATION </v>
          </cell>
          <cell r="R393">
            <v>0</v>
          </cell>
          <cell r="V393">
            <v>0</v>
          </cell>
        </row>
        <row r="394">
          <cell r="B394" t="str">
            <v xml:space="preserve">PTP (PRETREATMENT PLANT) CHLORINATION </v>
          </cell>
          <cell r="R394">
            <v>0</v>
          </cell>
          <cell r="V394">
            <v>0</v>
          </cell>
        </row>
        <row r="395">
          <cell r="R395">
            <v>0</v>
          </cell>
          <cell r="V395">
            <v>0</v>
          </cell>
        </row>
        <row r="396">
          <cell r="B396" t="str">
            <v>COOLING WATER SYSTEM</v>
          </cell>
          <cell r="R396">
            <v>0</v>
          </cell>
          <cell r="V396">
            <v>0</v>
          </cell>
        </row>
        <row r="397">
          <cell r="B397" t="str">
            <v>COOLING WATER SYSTEM</v>
          </cell>
          <cell r="R397">
            <v>0</v>
          </cell>
          <cell r="V397">
            <v>0</v>
          </cell>
        </row>
        <row r="398">
          <cell r="B398" t="str">
            <v>COOLING WATER SYSTEM</v>
          </cell>
          <cell r="R398">
            <v>0</v>
          </cell>
          <cell r="V398">
            <v>0</v>
          </cell>
        </row>
        <row r="399">
          <cell r="B399" t="str">
            <v>COOLING WATER SYSTEM</v>
          </cell>
          <cell r="R399">
            <v>0</v>
          </cell>
          <cell r="V399">
            <v>0</v>
          </cell>
        </row>
        <row r="400">
          <cell r="B400" t="str">
            <v>PRE TREATMENT SYSTEM</v>
          </cell>
          <cell r="R400">
            <v>0</v>
          </cell>
          <cell r="V400">
            <v>0</v>
          </cell>
        </row>
        <row r="401">
          <cell r="B401" t="str">
            <v>PRE TREATMENT SYSTEM</v>
          </cell>
          <cell r="R401">
            <v>0</v>
          </cell>
          <cell r="V401">
            <v>0</v>
          </cell>
        </row>
        <row r="402">
          <cell r="B402" t="str">
            <v>RAW WATER SYSTEM</v>
          </cell>
          <cell r="R402">
            <v>0</v>
          </cell>
          <cell r="V402">
            <v>0</v>
          </cell>
        </row>
        <row r="403">
          <cell r="B403" t="str">
            <v>RAW WATER SYSTEM</v>
          </cell>
          <cell r="R403">
            <v>0</v>
          </cell>
          <cell r="V403">
            <v>0</v>
          </cell>
        </row>
        <row r="404">
          <cell r="B404" t="str">
            <v>COOLING WATER SYSTEM</v>
          </cell>
          <cell r="R404">
            <v>0</v>
          </cell>
          <cell r="V404">
            <v>0</v>
          </cell>
        </row>
        <row r="405">
          <cell r="B405" t="str">
            <v>COOLING WATER SYSTEM</v>
          </cell>
          <cell r="R405">
            <v>0</v>
          </cell>
          <cell r="V405">
            <v>0</v>
          </cell>
        </row>
        <row r="406">
          <cell r="B406" t="str">
            <v>RAW WATER SYSTEM</v>
          </cell>
          <cell r="R406">
            <v>0</v>
          </cell>
          <cell r="V406">
            <v>0</v>
          </cell>
        </row>
        <row r="407">
          <cell r="R407">
            <v>0</v>
          </cell>
          <cell r="V407">
            <v>0</v>
          </cell>
        </row>
        <row r="408">
          <cell r="B408" t="str">
            <v>HVAC SYSTEM</v>
          </cell>
          <cell r="R408">
            <v>0</v>
          </cell>
          <cell r="V408">
            <v>0</v>
          </cell>
        </row>
        <row r="409">
          <cell r="B409" t="str">
            <v>HVAC SYSTEM</v>
          </cell>
          <cell r="R409">
            <v>0</v>
          </cell>
          <cell r="V409">
            <v>0</v>
          </cell>
        </row>
        <row r="410">
          <cell r="B410" t="str">
            <v>HVAC SYSTEM</v>
          </cell>
          <cell r="R410">
            <v>0</v>
          </cell>
          <cell r="V410">
            <v>0</v>
          </cell>
        </row>
        <row r="411">
          <cell r="B411" t="str">
            <v>HVAC SYSTEM</v>
          </cell>
          <cell r="R411">
            <v>0</v>
          </cell>
          <cell r="V411">
            <v>0</v>
          </cell>
        </row>
        <row r="412">
          <cell r="B412" t="str">
            <v>HVAC SYSTEM</v>
          </cell>
          <cell r="R412">
            <v>0</v>
          </cell>
          <cell r="V412">
            <v>0</v>
          </cell>
        </row>
        <row r="413">
          <cell r="B413" t="str">
            <v>HVAC SYSTEM</v>
          </cell>
          <cell r="R413">
            <v>0</v>
          </cell>
          <cell r="V413">
            <v>0</v>
          </cell>
        </row>
        <row r="414">
          <cell r="B414" t="str">
            <v>HVAC SYSTEM</v>
          </cell>
          <cell r="R414">
            <v>0</v>
          </cell>
          <cell r="V414">
            <v>0</v>
          </cell>
        </row>
        <row r="415">
          <cell r="B415" t="str">
            <v>HVAC SYSTEM</v>
          </cell>
          <cell r="R415">
            <v>0</v>
          </cell>
          <cell r="V415">
            <v>0</v>
          </cell>
        </row>
        <row r="416">
          <cell r="B416" t="str">
            <v>HVAC SYSTEM</v>
          </cell>
          <cell r="R416">
            <v>0</v>
          </cell>
          <cell r="V416">
            <v>0</v>
          </cell>
        </row>
        <row r="417">
          <cell r="B417" t="str">
            <v>HVAC SYSTEM</v>
          </cell>
          <cell r="R417">
            <v>0</v>
          </cell>
          <cell r="V417">
            <v>0</v>
          </cell>
        </row>
        <row r="418">
          <cell r="B418" t="str">
            <v>HVAC SYSTEM</v>
          </cell>
          <cell r="R418">
            <v>0</v>
          </cell>
          <cell r="V418">
            <v>0</v>
          </cell>
        </row>
        <row r="419">
          <cell r="B419" t="str">
            <v>HVAC SYSTEM</v>
          </cell>
          <cell r="R419">
            <v>0</v>
          </cell>
          <cell r="V419">
            <v>0</v>
          </cell>
        </row>
        <row r="420">
          <cell r="R420">
            <v>0</v>
          </cell>
          <cell r="V420">
            <v>0</v>
          </cell>
        </row>
        <row r="421">
          <cell r="B421" t="str">
            <v>PRESSURE &amp; VENTILLATION SYSTEM</v>
          </cell>
          <cell r="R421">
            <v>0</v>
          </cell>
          <cell r="V421">
            <v>0</v>
          </cell>
        </row>
        <row r="422">
          <cell r="B422" t="str">
            <v>PRESSURE &amp; VENTILLATION SYSTEM</v>
          </cell>
          <cell r="R422">
            <v>0</v>
          </cell>
          <cell r="V422">
            <v>0</v>
          </cell>
        </row>
        <row r="423">
          <cell r="B423" t="str">
            <v>PRESSURE &amp; VENTILLATION SYSTEM</v>
          </cell>
          <cell r="R423">
            <v>0</v>
          </cell>
          <cell r="V423">
            <v>0</v>
          </cell>
        </row>
        <row r="424">
          <cell r="B424" t="str">
            <v>PRESSURE &amp; VENTILLATION SYSTEM</v>
          </cell>
          <cell r="R424">
            <v>0</v>
          </cell>
          <cell r="V424">
            <v>0</v>
          </cell>
        </row>
        <row r="425">
          <cell r="B425" t="str">
            <v>PRESSURE &amp; VENTILLATION SYSTEM</v>
          </cell>
          <cell r="R425">
            <v>0</v>
          </cell>
          <cell r="V425">
            <v>0</v>
          </cell>
        </row>
        <row r="426">
          <cell r="B426" t="str">
            <v>PRESSURE &amp; VENTILLATION SYSTEM</v>
          </cell>
          <cell r="R426">
            <v>0</v>
          </cell>
          <cell r="V426">
            <v>0</v>
          </cell>
        </row>
        <row r="427">
          <cell r="B427" t="str">
            <v>PRESSURE &amp; VENTILLATION SYSTEM</v>
          </cell>
          <cell r="R427">
            <v>0</v>
          </cell>
          <cell r="V427">
            <v>0</v>
          </cell>
        </row>
        <row r="428">
          <cell r="B428" t="str">
            <v>PRESSURE &amp; VENTILLATION SYSTEM</v>
          </cell>
          <cell r="R428">
            <v>0</v>
          </cell>
          <cell r="V428">
            <v>0</v>
          </cell>
        </row>
        <row r="429">
          <cell r="R429">
            <v>0</v>
          </cell>
          <cell r="V429">
            <v>0</v>
          </cell>
        </row>
        <row r="430">
          <cell r="B430" t="str">
            <v>CLEAR WATER PUMPS HOUSE (FWP)</v>
          </cell>
          <cell r="R430">
            <v>0</v>
          </cell>
          <cell r="V430">
            <v>0</v>
          </cell>
        </row>
        <row r="431">
          <cell r="B431" t="str">
            <v>CLEAR WATER PUMPS HOUSE (FWP)</v>
          </cell>
          <cell r="R431">
            <v>0</v>
          </cell>
          <cell r="V431">
            <v>0</v>
          </cell>
        </row>
        <row r="432">
          <cell r="B432" t="str">
            <v>CLEAR WATER PUMPS HOUSE (FWP)</v>
          </cell>
          <cell r="R432">
            <v>0</v>
          </cell>
          <cell r="V432">
            <v>0</v>
          </cell>
        </row>
        <row r="433">
          <cell r="B433" t="str">
            <v>CLEAR WATER PUMPS HOUSE (FWP)</v>
          </cell>
          <cell r="R433">
            <v>0</v>
          </cell>
          <cell r="V433">
            <v>0</v>
          </cell>
        </row>
        <row r="434">
          <cell r="B434" t="str">
            <v>CLEAR WATER PUMPS HOUSE (FWP)</v>
          </cell>
          <cell r="R434">
            <v>0</v>
          </cell>
          <cell r="V434">
            <v>0</v>
          </cell>
        </row>
        <row r="435">
          <cell r="B435" t="str">
            <v>CLEAR WATER PUMPS HOUSE (FWP)</v>
          </cell>
          <cell r="R435">
            <v>0</v>
          </cell>
          <cell r="V435">
            <v>0</v>
          </cell>
        </row>
        <row r="436">
          <cell r="B436" t="str">
            <v>CLEAR WATER PUMPS HOUSE (FWP)</v>
          </cell>
          <cell r="R436">
            <v>0</v>
          </cell>
          <cell r="V436">
            <v>0</v>
          </cell>
        </row>
        <row r="437">
          <cell r="B437" t="str">
            <v>CLEAR WATER PUMPS HOUSE (FWP)</v>
          </cell>
          <cell r="R437">
            <v>0</v>
          </cell>
          <cell r="V437">
            <v>0</v>
          </cell>
        </row>
        <row r="438">
          <cell r="B438" t="str">
            <v>CLEAR WATER PUMPS HOUSE (FWP)</v>
          </cell>
          <cell r="R438">
            <v>0</v>
          </cell>
          <cell r="V438">
            <v>0</v>
          </cell>
        </row>
        <row r="439">
          <cell r="B439" t="str">
            <v>CLEAR WATER PUMPS HOUSE (FWP)</v>
          </cell>
          <cell r="R439">
            <v>0</v>
          </cell>
          <cell r="V439">
            <v>0</v>
          </cell>
        </row>
        <row r="440">
          <cell r="B440" t="str">
            <v>CLEAR WATER PUMPS HOUSE (FWP)</v>
          </cell>
          <cell r="R440">
            <v>0</v>
          </cell>
          <cell r="V440">
            <v>0</v>
          </cell>
        </row>
        <row r="441">
          <cell r="B441" t="str">
            <v>CLEAR WATER PUMPS HOUSE (FWP)</v>
          </cell>
          <cell r="R441">
            <v>0</v>
          </cell>
          <cell r="V441">
            <v>0</v>
          </cell>
        </row>
        <row r="442">
          <cell r="B442" t="str">
            <v>CLEAR WATER PUMPS HOUSE (FWP)</v>
          </cell>
          <cell r="R442">
            <v>0</v>
          </cell>
          <cell r="V442">
            <v>0</v>
          </cell>
        </row>
        <row r="443">
          <cell r="R443">
            <v>0</v>
          </cell>
          <cell r="V443">
            <v>0</v>
          </cell>
        </row>
        <row r="444">
          <cell r="B444" t="str">
            <v>CLEAR WATER PUMPS HOUSE (FWP)</v>
          </cell>
          <cell r="R444">
            <v>0</v>
          </cell>
          <cell r="V444">
            <v>0</v>
          </cell>
        </row>
        <row r="445">
          <cell r="B445" t="str">
            <v>CLEAR WATER PUMPS HOUSE (FWP)</v>
          </cell>
          <cell r="R445">
            <v>0</v>
          </cell>
          <cell r="V445">
            <v>0</v>
          </cell>
        </row>
        <row r="446">
          <cell r="R446">
            <v>0</v>
          </cell>
          <cell r="V446">
            <v>0</v>
          </cell>
        </row>
        <row r="447">
          <cell r="B447" t="str">
            <v>COMPRESSOR HOUSE</v>
          </cell>
          <cell r="R447">
            <v>0</v>
          </cell>
          <cell r="V447">
            <v>0</v>
          </cell>
        </row>
        <row r="448">
          <cell r="B448" t="str">
            <v>COMPRESSOR HOUSE</v>
          </cell>
          <cell r="R448">
            <v>0</v>
          </cell>
          <cell r="V448">
            <v>0</v>
          </cell>
        </row>
        <row r="449">
          <cell r="R449">
            <v>0</v>
          </cell>
          <cell r="V449">
            <v>0</v>
          </cell>
        </row>
        <row r="450">
          <cell r="B450" t="str">
            <v>ZLD SYSTEM</v>
          </cell>
          <cell r="R450">
            <v>0</v>
          </cell>
          <cell r="V450">
            <v>0</v>
          </cell>
        </row>
        <row r="451">
          <cell r="B451" t="str">
            <v>ZLD SYSTEM</v>
          </cell>
          <cell r="R451">
            <v>0</v>
          </cell>
          <cell r="V451">
            <v>0</v>
          </cell>
        </row>
        <row r="452">
          <cell r="B452" t="str">
            <v>ZLD SYSTEM</v>
          </cell>
          <cell r="R452">
            <v>0</v>
          </cell>
          <cell r="V452">
            <v>0</v>
          </cell>
        </row>
        <row r="453">
          <cell r="B453" t="str">
            <v>ZLD SYSTEM</v>
          </cell>
          <cell r="R453">
            <v>0</v>
          </cell>
          <cell r="V453">
            <v>0</v>
          </cell>
        </row>
        <row r="454">
          <cell r="B454" t="str">
            <v>ZLD SYSTEM</v>
          </cell>
          <cell r="R454">
            <v>0</v>
          </cell>
          <cell r="V454">
            <v>0</v>
          </cell>
        </row>
        <row r="455">
          <cell r="B455" t="str">
            <v>ZLD SYSTEM</v>
          </cell>
          <cell r="R455">
            <v>0</v>
          </cell>
          <cell r="V455">
            <v>0</v>
          </cell>
        </row>
        <row r="456">
          <cell r="B456" t="str">
            <v>ZLD SYSTEM</v>
          </cell>
          <cell r="R456">
            <v>0</v>
          </cell>
          <cell r="V456">
            <v>0</v>
          </cell>
        </row>
        <row r="457">
          <cell r="B457" t="str">
            <v>ZLD SYSTEM</v>
          </cell>
          <cell r="R457">
            <v>0</v>
          </cell>
          <cell r="V457">
            <v>0</v>
          </cell>
        </row>
        <row r="458">
          <cell r="B458" t="str">
            <v>ZLD SYSTEM</v>
          </cell>
          <cell r="R458">
            <v>0</v>
          </cell>
          <cell r="V458">
            <v>0</v>
          </cell>
        </row>
        <row r="459">
          <cell r="B459" t="str">
            <v>ZLD SYSTEM</v>
          </cell>
          <cell r="R459">
            <v>0</v>
          </cell>
          <cell r="V459">
            <v>0</v>
          </cell>
        </row>
        <row r="460">
          <cell r="B460" t="str">
            <v>ZLD SYSTEM</v>
          </cell>
          <cell r="R460">
            <v>0</v>
          </cell>
          <cell r="V460">
            <v>0</v>
          </cell>
        </row>
        <row r="461">
          <cell r="B461" t="str">
            <v>ZLD SYSTEM</v>
          </cell>
          <cell r="R461">
            <v>0</v>
          </cell>
          <cell r="V461">
            <v>0</v>
          </cell>
        </row>
        <row r="462">
          <cell r="B462" t="str">
            <v>ZLD SYSTEM</v>
          </cell>
          <cell r="R462">
            <v>0</v>
          </cell>
          <cell r="V462">
            <v>0</v>
          </cell>
        </row>
        <row r="463">
          <cell r="B463" t="str">
            <v>ZLD SYSTEM</v>
          </cell>
          <cell r="R463">
            <v>0</v>
          </cell>
          <cell r="V463">
            <v>0</v>
          </cell>
        </row>
        <row r="464">
          <cell r="B464" t="str">
            <v>ZLD SYSTEM</v>
          </cell>
          <cell r="R464">
            <v>0</v>
          </cell>
          <cell r="V464">
            <v>0</v>
          </cell>
        </row>
        <row r="465">
          <cell r="B465" t="str">
            <v>ZLD SYSTEM</v>
          </cell>
          <cell r="R465">
            <v>0</v>
          </cell>
          <cell r="V465">
            <v>0</v>
          </cell>
        </row>
        <row r="466">
          <cell r="B466" t="str">
            <v>ZLD SYSTEM</v>
          </cell>
          <cell r="R466">
            <v>0</v>
          </cell>
          <cell r="V466">
            <v>0</v>
          </cell>
        </row>
        <row r="467">
          <cell r="B467" t="str">
            <v>ZLD SYSTEM</v>
          </cell>
          <cell r="R467">
            <v>0</v>
          </cell>
          <cell r="V467">
            <v>0</v>
          </cell>
        </row>
        <row r="468">
          <cell r="B468" t="str">
            <v>ZLD SYSTEM</v>
          </cell>
          <cell r="R468">
            <v>0</v>
          </cell>
          <cell r="V468">
            <v>0</v>
          </cell>
        </row>
        <row r="469">
          <cell r="B469" t="str">
            <v>ZLD SYSTEM</v>
          </cell>
          <cell r="R469">
            <v>0</v>
          </cell>
          <cell r="V469">
            <v>0</v>
          </cell>
        </row>
        <row r="470">
          <cell r="B470" t="str">
            <v>ZLD SYSTEM</v>
          </cell>
          <cell r="R470">
            <v>0</v>
          </cell>
          <cell r="V470">
            <v>0</v>
          </cell>
        </row>
        <row r="471">
          <cell r="B471" t="str">
            <v>ZLD SYSTEM</v>
          </cell>
          <cell r="R471">
            <v>0</v>
          </cell>
          <cell r="V471">
            <v>0</v>
          </cell>
        </row>
        <row r="472">
          <cell r="B472" t="str">
            <v>ZLD SYSTEM</v>
          </cell>
          <cell r="R472">
            <v>0</v>
          </cell>
          <cell r="V472">
            <v>0</v>
          </cell>
        </row>
        <row r="473">
          <cell r="B473" t="str">
            <v>ZLD SYSTEM</v>
          </cell>
          <cell r="R473">
            <v>0</v>
          </cell>
          <cell r="V473">
            <v>0</v>
          </cell>
        </row>
        <row r="474">
          <cell r="B474" t="str">
            <v>ZLD SYSTEM</v>
          </cell>
          <cell r="R474">
            <v>0</v>
          </cell>
          <cell r="V474">
            <v>0</v>
          </cell>
        </row>
        <row r="475">
          <cell r="B475" t="str">
            <v>ZLD SYSTEM</v>
          </cell>
          <cell r="R475">
            <v>0</v>
          </cell>
          <cell r="V475">
            <v>0</v>
          </cell>
        </row>
        <row r="476">
          <cell r="B476" t="str">
            <v>ZLD SYSTEM</v>
          </cell>
          <cell r="R476">
            <v>0</v>
          </cell>
          <cell r="V476">
            <v>0</v>
          </cell>
        </row>
        <row r="477">
          <cell r="B477" t="str">
            <v>ZLD SYSTEM</v>
          </cell>
          <cell r="R477">
            <v>0</v>
          </cell>
          <cell r="V477">
            <v>0</v>
          </cell>
        </row>
        <row r="478">
          <cell r="B478" t="str">
            <v>ZLD SYSTEM</v>
          </cell>
          <cell r="R478">
            <v>0</v>
          </cell>
          <cell r="V478">
            <v>0</v>
          </cell>
        </row>
        <row r="479">
          <cell r="B479" t="str">
            <v>ZLD SYSTEM</v>
          </cell>
          <cell r="R479">
            <v>0</v>
          </cell>
          <cell r="V479">
            <v>0</v>
          </cell>
        </row>
        <row r="480">
          <cell r="B480" t="str">
            <v>ZLD SYSTEM</v>
          </cell>
          <cell r="R480">
            <v>0</v>
          </cell>
          <cell r="V480">
            <v>0</v>
          </cell>
        </row>
        <row r="481">
          <cell r="B481" t="str">
            <v>ZLD SYSTEM</v>
          </cell>
          <cell r="R481">
            <v>0</v>
          </cell>
          <cell r="V481">
            <v>0</v>
          </cell>
        </row>
        <row r="482">
          <cell r="B482" t="str">
            <v>ZLD SYSTEM</v>
          </cell>
          <cell r="R482">
            <v>0</v>
          </cell>
          <cell r="V482">
            <v>0</v>
          </cell>
        </row>
        <row r="483">
          <cell r="B483" t="str">
            <v>ZLD SYSTEM</v>
          </cell>
          <cell r="R483">
            <v>0</v>
          </cell>
          <cell r="V483">
            <v>0</v>
          </cell>
        </row>
        <row r="484">
          <cell r="B484" t="str">
            <v>ZLD SYSTEM</v>
          </cell>
          <cell r="R484">
            <v>0</v>
          </cell>
          <cell r="V484">
            <v>0</v>
          </cell>
        </row>
        <row r="485">
          <cell r="B485" t="str">
            <v>ZLD SYSTEM</v>
          </cell>
          <cell r="R485">
            <v>0</v>
          </cell>
          <cell r="V485">
            <v>0</v>
          </cell>
        </row>
        <row r="486">
          <cell r="B486" t="str">
            <v>ZLD SYSTEM</v>
          </cell>
          <cell r="R486">
            <v>0</v>
          </cell>
          <cell r="V486">
            <v>0</v>
          </cell>
        </row>
        <row r="487">
          <cell r="B487" t="str">
            <v>ZLD SYSTEM</v>
          </cell>
          <cell r="R487">
            <v>0</v>
          </cell>
          <cell r="V487">
            <v>0</v>
          </cell>
        </row>
        <row r="488">
          <cell r="B488" t="str">
            <v>ZLD SYSTEM</v>
          </cell>
          <cell r="R488">
            <v>0</v>
          </cell>
          <cell r="V488">
            <v>0</v>
          </cell>
        </row>
        <row r="489">
          <cell r="B489" t="str">
            <v>ZLD SYSTEM</v>
          </cell>
          <cell r="R489">
            <v>0</v>
          </cell>
          <cell r="V489">
            <v>0</v>
          </cell>
        </row>
        <row r="490">
          <cell r="B490" t="str">
            <v>ZLD SYSTEM</v>
          </cell>
          <cell r="R490">
            <v>0</v>
          </cell>
          <cell r="V490">
            <v>0</v>
          </cell>
        </row>
        <row r="491">
          <cell r="B491" t="str">
            <v>ZLD SYSTEM</v>
          </cell>
          <cell r="R491">
            <v>0</v>
          </cell>
          <cell r="V491">
            <v>0</v>
          </cell>
        </row>
        <row r="492">
          <cell r="B492" t="str">
            <v>ZLD SYSTEM</v>
          </cell>
          <cell r="R492">
            <v>0</v>
          </cell>
          <cell r="V492">
            <v>0</v>
          </cell>
        </row>
        <row r="493">
          <cell r="B493" t="str">
            <v>ZLD SYSTEM</v>
          </cell>
          <cell r="R493">
            <v>0</v>
          </cell>
          <cell r="V493">
            <v>0</v>
          </cell>
        </row>
        <row r="494">
          <cell r="B494" t="str">
            <v>ZLD SYSTEM</v>
          </cell>
          <cell r="R494">
            <v>0</v>
          </cell>
          <cell r="V494">
            <v>0</v>
          </cell>
        </row>
        <row r="495">
          <cell r="B495" t="str">
            <v>ZLD SYSTEM</v>
          </cell>
          <cell r="R495">
            <v>0</v>
          </cell>
          <cell r="V495">
            <v>0</v>
          </cell>
        </row>
        <row r="496">
          <cell r="B496" t="str">
            <v>ZLD SYSTEM</v>
          </cell>
          <cell r="R496">
            <v>0</v>
          </cell>
          <cell r="V496">
            <v>0</v>
          </cell>
        </row>
        <row r="497">
          <cell r="B497" t="str">
            <v>ZLD SYSTEM</v>
          </cell>
          <cell r="R497">
            <v>0</v>
          </cell>
          <cell r="V497">
            <v>0</v>
          </cell>
        </row>
        <row r="498">
          <cell r="B498" t="str">
            <v>ZLD SYSTEM</v>
          </cell>
          <cell r="R498">
            <v>0</v>
          </cell>
          <cell r="V498">
            <v>0</v>
          </cell>
        </row>
        <row r="499">
          <cell r="B499" t="str">
            <v>ZLD SYSTEM</v>
          </cell>
          <cell r="R499">
            <v>0</v>
          </cell>
          <cell r="V499">
            <v>0</v>
          </cell>
        </row>
        <row r="500">
          <cell r="B500" t="str">
            <v>ZLD SYSTEM</v>
          </cell>
          <cell r="R500">
            <v>0</v>
          </cell>
          <cell r="V500">
            <v>0</v>
          </cell>
        </row>
        <row r="501">
          <cell r="B501" t="str">
            <v>ZLD SYSTEM</v>
          </cell>
          <cell r="R501">
            <v>0</v>
          </cell>
          <cell r="V501">
            <v>0</v>
          </cell>
        </row>
        <row r="502">
          <cell r="B502" t="str">
            <v>ZLD SYSTEM</v>
          </cell>
          <cell r="R502">
            <v>0</v>
          </cell>
          <cell r="V502">
            <v>0</v>
          </cell>
        </row>
        <row r="503">
          <cell r="B503" t="str">
            <v>ZLD SYSTEM</v>
          </cell>
          <cell r="R503">
            <v>0</v>
          </cell>
          <cell r="V503">
            <v>0</v>
          </cell>
        </row>
        <row r="504">
          <cell r="B504" t="str">
            <v>ZLD SYSTEM</v>
          </cell>
          <cell r="R504">
            <v>0</v>
          </cell>
          <cell r="V504">
            <v>0</v>
          </cell>
        </row>
        <row r="505">
          <cell r="B505" t="str">
            <v>ZLD SYSTEM</v>
          </cell>
          <cell r="R505">
            <v>0</v>
          </cell>
          <cell r="V505">
            <v>0</v>
          </cell>
        </row>
        <row r="506">
          <cell r="B506" t="str">
            <v>ZLD SYSTEM</v>
          </cell>
          <cell r="R506">
            <v>0</v>
          </cell>
          <cell r="V506">
            <v>0</v>
          </cell>
        </row>
        <row r="507">
          <cell r="B507" t="str">
            <v>ZLD SYSTEM</v>
          </cell>
          <cell r="R507">
            <v>0</v>
          </cell>
          <cell r="V507">
            <v>0</v>
          </cell>
        </row>
        <row r="508">
          <cell r="B508" t="str">
            <v>ZLD SYSTEM</v>
          </cell>
          <cell r="R508">
            <v>0</v>
          </cell>
          <cell r="V508">
            <v>0</v>
          </cell>
        </row>
        <row r="509">
          <cell r="B509" t="str">
            <v>ZLD SYSTEM</v>
          </cell>
          <cell r="R509">
            <v>0</v>
          </cell>
          <cell r="V509">
            <v>0</v>
          </cell>
        </row>
        <row r="510">
          <cell r="B510" t="str">
            <v>ZLD SYSTEM</v>
          </cell>
          <cell r="R510">
            <v>0</v>
          </cell>
          <cell r="V510">
            <v>0</v>
          </cell>
        </row>
        <row r="511">
          <cell r="B511" t="str">
            <v>ZLD SYSTEM</v>
          </cell>
          <cell r="R511">
            <v>0</v>
          </cell>
          <cell r="V511">
            <v>0</v>
          </cell>
        </row>
        <row r="512">
          <cell r="B512" t="str">
            <v>ZLD SYSTEM</v>
          </cell>
          <cell r="R512">
            <v>0</v>
          </cell>
          <cell r="V512">
            <v>0</v>
          </cell>
        </row>
        <row r="513">
          <cell r="B513" t="str">
            <v>ZLD SYSTEM</v>
          </cell>
          <cell r="R513">
            <v>0</v>
          </cell>
          <cell r="V513">
            <v>0</v>
          </cell>
        </row>
        <row r="514">
          <cell r="B514" t="str">
            <v>ZLD SYSTEM</v>
          </cell>
          <cell r="R514">
            <v>0</v>
          </cell>
          <cell r="V514">
            <v>0</v>
          </cell>
        </row>
        <row r="515">
          <cell r="B515" t="str">
            <v>ZLD SYSTEM</v>
          </cell>
          <cell r="R515">
            <v>0</v>
          </cell>
          <cell r="V515">
            <v>0</v>
          </cell>
        </row>
        <row r="516">
          <cell r="B516" t="str">
            <v>ZLD SYSTEM</v>
          </cell>
          <cell r="R516">
            <v>0</v>
          </cell>
          <cell r="V516">
            <v>0</v>
          </cell>
        </row>
        <row r="517">
          <cell r="R517">
            <v>0</v>
          </cell>
          <cell r="V517">
            <v>0</v>
          </cell>
        </row>
        <row r="518">
          <cell r="B518" t="str">
            <v>ZLD SYSTEM</v>
          </cell>
          <cell r="R518">
            <v>0</v>
          </cell>
          <cell r="V518">
            <v>0</v>
          </cell>
        </row>
        <row r="519">
          <cell r="B519" t="str">
            <v>ZLD SYSTEM</v>
          </cell>
          <cell r="R519">
            <v>0</v>
          </cell>
          <cell r="V519">
            <v>0</v>
          </cell>
        </row>
        <row r="520">
          <cell r="B520" t="str">
            <v>ZLD SYSTEM</v>
          </cell>
          <cell r="R520">
            <v>0</v>
          </cell>
          <cell r="V520">
            <v>0</v>
          </cell>
        </row>
        <row r="521">
          <cell r="B521" t="str">
            <v>ZLD SYSTEM</v>
          </cell>
          <cell r="R521">
            <v>0</v>
          </cell>
          <cell r="V521">
            <v>0</v>
          </cell>
        </row>
        <row r="522">
          <cell r="B522" t="str">
            <v>ZLD SYSTEM</v>
          </cell>
          <cell r="R522">
            <v>0</v>
          </cell>
          <cell r="V522">
            <v>0</v>
          </cell>
        </row>
        <row r="523">
          <cell r="B523" t="str">
            <v>ZLD SYSTEM</v>
          </cell>
          <cell r="R523">
            <v>0</v>
          </cell>
          <cell r="V523">
            <v>0</v>
          </cell>
        </row>
        <row r="524">
          <cell r="B524" t="str">
            <v>ZLD SYSTEM</v>
          </cell>
          <cell r="R524">
            <v>0</v>
          </cell>
          <cell r="V524">
            <v>0</v>
          </cell>
        </row>
        <row r="525">
          <cell r="B525" t="str">
            <v>ZLD SYSTEM</v>
          </cell>
          <cell r="R525">
            <v>0</v>
          </cell>
          <cell r="V525">
            <v>0</v>
          </cell>
        </row>
        <row r="526">
          <cell r="B526" t="str">
            <v>ZLD SYSTEM</v>
          </cell>
          <cell r="R526">
            <v>0</v>
          </cell>
          <cell r="V526">
            <v>0</v>
          </cell>
        </row>
        <row r="527">
          <cell r="B527" t="str">
            <v>ZLD SYSTEM</v>
          </cell>
          <cell r="R527">
            <v>0</v>
          </cell>
          <cell r="V527">
            <v>0</v>
          </cell>
        </row>
        <row r="528">
          <cell r="R528">
            <v>0</v>
          </cell>
          <cell r="V528">
            <v>0</v>
          </cell>
        </row>
        <row r="529">
          <cell r="B529" t="str">
            <v>RWIS (RIVER WATER INTAKE SYSTEM</v>
          </cell>
          <cell r="R529">
            <v>0</v>
          </cell>
          <cell r="V529">
            <v>0</v>
          </cell>
        </row>
        <row r="530">
          <cell r="B530" t="str">
            <v>RWIS (RIVER WATER INTAKE SYSTEM</v>
          </cell>
          <cell r="R530">
            <v>0</v>
          </cell>
          <cell r="V530">
            <v>0</v>
          </cell>
        </row>
        <row r="531">
          <cell r="B531" t="str">
            <v>RWIS (RIVER WATER INTAKE SYSTEM</v>
          </cell>
          <cell r="R531">
            <v>0</v>
          </cell>
          <cell r="V531">
            <v>0</v>
          </cell>
        </row>
        <row r="532">
          <cell r="B532" t="str">
            <v>RWIS (RIVER WATER INTAKE SYSTEM</v>
          </cell>
          <cell r="R532">
            <v>0</v>
          </cell>
          <cell r="V532">
            <v>0</v>
          </cell>
        </row>
        <row r="533">
          <cell r="B533" t="str">
            <v>RWIS (RIVER WATER INTAKE SYSTEM</v>
          </cell>
          <cell r="R533">
            <v>0</v>
          </cell>
          <cell r="V533">
            <v>0</v>
          </cell>
        </row>
        <row r="534">
          <cell r="B534" t="str">
            <v>RWIS (RIVER WATER INTAKE SYSTEM</v>
          </cell>
          <cell r="R534">
            <v>0</v>
          </cell>
          <cell r="V534">
            <v>0</v>
          </cell>
        </row>
        <row r="535">
          <cell r="B535" t="str">
            <v>RWIS (RIVER WATER INTAKE SYSTEM</v>
          </cell>
          <cell r="R535">
            <v>0</v>
          </cell>
          <cell r="V535">
            <v>0</v>
          </cell>
        </row>
        <row r="536">
          <cell r="R536">
            <v>0</v>
          </cell>
          <cell r="V536">
            <v>0</v>
          </cell>
        </row>
        <row r="537">
          <cell r="B537" t="str">
            <v>RWIS (RIVER WATER INTAKE SYSTEM</v>
          </cell>
          <cell r="R537">
            <v>0</v>
          </cell>
          <cell r="V537">
            <v>0</v>
          </cell>
        </row>
        <row r="538">
          <cell r="B538" t="str">
            <v>RWIS (RIVER WATER INTAKE SYSTEM</v>
          </cell>
          <cell r="R538">
            <v>0</v>
          </cell>
          <cell r="V538">
            <v>0</v>
          </cell>
        </row>
        <row r="539">
          <cell r="B539" t="str">
            <v>RWIS (RIVER WATER INTAKE SYSTEM</v>
          </cell>
          <cell r="R539">
            <v>0</v>
          </cell>
          <cell r="V539">
            <v>0</v>
          </cell>
        </row>
        <row r="540">
          <cell r="B540" t="str">
            <v>RWIS (RIVER WATER INTAKE SYSTEM</v>
          </cell>
          <cell r="R540">
            <v>0</v>
          </cell>
          <cell r="V540">
            <v>0</v>
          </cell>
        </row>
        <row r="541">
          <cell r="B541" t="str">
            <v>RWIS (RIVER WATER INTAKE SYSTEM</v>
          </cell>
          <cell r="R541">
            <v>0</v>
          </cell>
          <cell r="V541">
            <v>0</v>
          </cell>
        </row>
        <row r="542">
          <cell r="B542" t="str">
            <v>RWIS (RIVER WATER INTAKE SYSTEM</v>
          </cell>
          <cell r="R542">
            <v>0</v>
          </cell>
          <cell r="V542">
            <v>0</v>
          </cell>
        </row>
        <row r="543">
          <cell r="B543" t="str">
            <v>RWIS (RIVER WATER INTAKE SYSTEM</v>
          </cell>
          <cell r="R543">
            <v>0</v>
          </cell>
          <cell r="V543">
            <v>0</v>
          </cell>
        </row>
        <row r="544">
          <cell r="B544" t="str">
            <v>RWIS (RIVER WATER INTAKE SYSTEM</v>
          </cell>
          <cell r="R544">
            <v>0</v>
          </cell>
          <cell r="V544">
            <v>0</v>
          </cell>
        </row>
        <row r="545">
          <cell r="B545" t="str">
            <v>RWIS (RIVER WATER INTAKE SYSTEM</v>
          </cell>
          <cell r="R545">
            <v>0</v>
          </cell>
          <cell r="V545">
            <v>0</v>
          </cell>
        </row>
        <row r="546">
          <cell r="B546" t="str">
            <v>RWIS (RIVER WATER INTAKE SYSTEM</v>
          </cell>
          <cell r="R546">
            <v>0</v>
          </cell>
          <cell r="V546">
            <v>0</v>
          </cell>
        </row>
        <row r="547">
          <cell r="B547" t="str">
            <v>RWIS (RIVER WATER INTAKE SYSTEM</v>
          </cell>
          <cell r="R547">
            <v>0</v>
          </cell>
          <cell r="V547">
            <v>0</v>
          </cell>
        </row>
        <row r="548">
          <cell r="B548" t="str">
            <v>RWIS (RIVER WATER INTAKE SYSTEM</v>
          </cell>
          <cell r="R548">
            <v>0</v>
          </cell>
          <cell r="V548">
            <v>0</v>
          </cell>
        </row>
        <row r="549">
          <cell r="B549" t="str">
            <v>RWIS (RIVER WATER INTAKE SYSTEM</v>
          </cell>
          <cell r="R549">
            <v>0</v>
          </cell>
          <cell r="V549">
            <v>0</v>
          </cell>
        </row>
        <row r="550">
          <cell r="R550">
            <v>0</v>
          </cell>
          <cell r="V550">
            <v>0</v>
          </cell>
        </row>
        <row r="551">
          <cell r="B551" t="str">
            <v>RWIS (RIVER WATER INTAKE SYSTEM</v>
          </cell>
          <cell r="R551">
            <v>0</v>
          </cell>
          <cell r="V551">
            <v>0</v>
          </cell>
        </row>
        <row r="552">
          <cell r="B552" t="str">
            <v>RWIS (RIVER WATER INTAKE SYSTEM</v>
          </cell>
          <cell r="R552">
            <v>0</v>
          </cell>
          <cell r="V552">
            <v>0</v>
          </cell>
        </row>
        <row r="553">
          <cell r="R553">
            <v>0</v>
          </cell>
          <cell r="V553">
            <v>0</v>
          </cell>
        </row>
        <row r="554">
          <cell r="B554" t="str">
            <v>OTHERS</v>
          </cell>
          <cell r="R554">
            <v>0</v>
          </cell>
          <cell r="V554">
            <v>0</v>
          </cell>
        </row>
        <row r="555">
          <cell r="B555" t="str">
            <v>OTHERS</v>
          </cell>
          <cell r="R555">
            <v>0</v>
          </cell>
          <cell r="V555">
            <v>0</v>
          </cell>
        </row>
        <row r="556">
          <cell r="B556" t="str">
            <v>OTHERS</v>
          </cell>
          <cell r="R556">
            <v>0</v>
          </cell>
          <cell r="V556">
            <v>0</v>
          </cell>
        </row>
        <row r="557">
          <cell r="B557" t="str">
            <v>OTHERS</v>
          </cell>
          <cell r="R557">
            <v>0</v>
          </cell>
          <cell r="V557">
            <v>0</v>
          </cell>
        </row>
        <row r="558">
          <cell r="B558" t="str">
            <v>OTHERS</v>
          </cell>
          <cell r="R558">
            <v>0</v>
          </cell>
          <cell r="V558">
            <v>0</v>
          </cell>
        </row>
        <row r="559">
          <cell r="B559" t="str">
            <v>OTHERS</v>
          </cell>
          <cell r="R559">
            <v>0</v>
          </cell>
          <cell r="V559">
            <v>0</v>
          </cell>
        </row>
        <row r="560">
          <cell r="R560">
            <v>0</v>
          </cell>
          <cell r="V560">
            <v>0</v>
          </cell>
        </row>
        <row r="561">
          <cell r="B561" t="str">
            <v>ELECTRICAL EQUIPMENT</v>
          </cell>
          <cell r="R561">
            <v>0</v>
          </cell>
          <cell r="V561">
            <v>0</v>
          </cell>
        </row>
        <row r="562">
          <cell r="B562" t="str">
            <v>ELECTRICAL EQUIPMENT</v>
          </cell>
          <cell r="R562">
            <v>0</v>
          </cell>
          <cell r="V562">
            <v>0</v>
          </cell>
        </row>
        <row r="563">
          <cell r="B563" t="str">
            <v>ELECTRICAL EQUIPMENT</v>
          </cell>
          <cell r="R563">
            <v>0</v>
          </cell>
          <cell r="V563">
            <v>0</v>
          </cell>
        </row>
        <row r="564">
          <cell r="B564" t="str">
            <v>ELECTRICAL EQUIPMENT</v>
          </cell>
          <cell r="R564">
            <v>0</v>
          </cell>
          <cell r="V564">
            <v>0</v>
          </cell>
        </row>
        <row r="565">
          <cell r="B565" t="str">
            <v>ELECTRICAL EQUIPMENT</v>
          </cell>
          <cell r="R565">
            <v>0</v>
          </cell>
          <cell r="V565">
            <v>0</v>
          </cell>
        </row>
        <row r="566">
          <cell r="B566" t="str">
            <v>ELECTRICAL EQUIPMENT</v>
          </cell>
          <cell r="R566">
            <v>0</v>
          </cell>
          <cell r="V566">
            <v>0</v>
          </cell>
        </row>
        <row r="567">
          <cell r="B567" t="str">
            <v>ELECTRICAL EQUIPMENT</v>
          </cell>
          <cell r="R567">
            <v>0</v>
          </cell>
          <cell r="V567">
            <v>0</v>
          </cell>
        </row>
        <row r="568">
          <cell r="B568" t="str">
            <v>ELECTRICAL EQUIPMENT</v>
          </cell>
          <cell r="R568">
            <v>0</v>
          </cell>
          <cell r="V568">
            <v>0</v>
          </cell>
        </row>
        <row r="569">
          <cell r="B569" t="str">
            <v>ELECTRICAL EQUIPMENT</v>
          </cell>
          <cell r="R569">
            <v>0</v>
          </cell>
          <cell r="V569">
            <v>0</v>
          </cell>
        </row>
        <row r="570">
          <cell r="B570" t="str">
            <v>ELECTRICAL EQUIPMENT</v>
          </cell>
          <cell r="R570">
            <v>0</v>
          </cell>
          <cell r="V570">
            <v>0</v>
          </cell>
        </row>
        <row r="571">
          <cell r="B571" t="str">
            <v>ELECTRICAL EQUIPMENT</v>
          </cell>
          <cell r="R571">
            <v>0</v>
          </cell>
          <cell r="V571">
            <v>0</v>
          </cell>
        </row>
        <row r="572">
          <cell r="B572" t="str">
            <v>ELECTRICAL EQUIPMENT</v>
          </cell>
          <cell r="R572">
            <v>0</v>
          </cell>
          <cell r="V572">
            <v>0</v>
          </cell>
        </row>
        <row r="573">
          <cell r="B573" t="str">
            <v>ELECTRICAL EQUIPMENT</v>
          </cell>
          <cell r="R573">
            <v>0</v>
          </cell>
          <cell r="V573">
            <v>0</v>
          </cell>
        </row>
        <row r="574">
          <cell r="B574" t="str">
            <v>ELECTRICAL EQUIPMENT</v>
          </cell>
          <cell r="R574">
            <v>0</v>
          </cell>
          <cell r="V574">
            <v>0</v>
          </cell>
        </row>
        <row r="575">
          <cell r="B575" t="str">
            <v>ELECTRICAL EQUIPMENT</v>
          </cell>
          <cell r="R575">
            <v>0</v>
          </cell>
          <cell r="V575">
            <v>0</v>
          </cell>
        </row>
        <row r="576">
          <cell r="B576" t="str">
            <v>ELECTRICAL EQUIPMENT</v>
          </cell>
          <cell r="R576">
            <v>0</v>
          </cell>
          <cell r="V576">
            <v>0</v>
          </cell>
        </row>
        <row r="577">
          <cell r="B577" t="str">
            <v>ELECTRICAL EQUIPMENT</v>
          </cell>
          <cell r="R577">
            <v>0</v>
          </cell>
          <cell r="V577">
            <v>0</v>
          </cell>
        </row>
        <row r="578">
          <cell r="B578" t="str">
            <v>ELECTRICAL EQUIPMENT</v>
          </cell>
          <cell r="R578">
            <v>0</v>
          </cell>
          <cell r="V578">
            <v>0</v>
          </cell>
        </row>
        <row r="579">
          <cell r="B579" t="str">
            <v>ELECTRICAL EQUIPMENT</v>
          </cell>
          <cell r="R579">
            <v>0</v>
          </cell>
          <cell r="V579">
            <v>0</v>
          </cell>
        </row>
        <row r="580">
          <cell r="B580" t="str">
            <v>ELECTRICAL EQUIPMENT</v>
          </cell>
          <cell r="R580">
            <v>0</v>
          </cell>
          <cell r="V580">
            <v>0</v>
          </cell>
        </row>
        <row r="581">
          <cell r="B581" t="str">
            <v>ELECTRICAL EQUIPMENT</v>
          </cell>
          <cell r="R581">
            <v>0</v>
          </cell>
          <cell r="V581">
            <v>0</v>
          </cell>
        </row>
        <row r="582">
          <cell r="B582" t="str">
            <v>ELECTRICAL EQUIPMENT</v>
          </cell>
          <cell r="R582">
            <v>0</v>
          </cell>
          <cell r="V582">
            <v>0</v>
          </cell>
        </row>
        <row r="583">
          <cell r="B583" t="str">
            <v>ELECTRICAL EQUIPMENT</v>
          </cell>
          <cell r="R583">
            <v>0</v>
          </cell>
          <cell r="V583">
            <v>0</v>
          </cell>
        </row>
        <row r="584">
          <cell r="B584" t="str">
            <v>ELECTRICAL EQUIPMENT</v>
          </cell>
          <cell r="R584">
            <v>0</v>
          </cell>
          <cell r="V584">
            <v>0</v>
          </cell>
        </row>
        <row r="585">
          <cell r="B585" t="str">
            <v>ELECTRICAL EQUIPMENT</v>
          </cell>
          <cell r="R585">
            <v>0</v>
          </cell>
          <cell r="V585">
            <v>0</v>
          </cell>
        </row>
        <row r="586">
          <cell r="B586" t="str">
            <v>ELECTRICAL EQUIPMENT</v>
          </cell>
          <cell r="R586">
            <v>0</v>
          </cell>
          <cell r="V586">
            <v>0</v>
          </cell>
        </row>
        <row r="587">
          <cell r="B587" t="str">
            <v>ELECTRICAL EQUIPMENT</v>
          </cell>
          <cell r="R587">
            <v>0</v>
          </cell>
          <cell r="V587">
            <v>0</v>
          </cell>
        </row>
        <row r="588">
          <cell r="B588" t="str">
            <v>ELECTRICAL EQUIPMENT</v>
          </cell>
          <cell r="R588">
            <v>0</v>
          </cell>
          <cell r="V588">
            <v>0</v>
          </cell>
        </row>
        <row r="589">
          <cell r="B589" t="str">
            <v>ELECTRICAL EQUIPMENT</v>
          </cell>
          <cell r="R589">
            <v>0</v>
          </cell>
          <cell r="V589">
            <v>0</v>
          </cell>
        </row>
        <row r="590">
          <cell r="B590" t="str">
            <v>ELECTRICAL EQUIPMENT</v>
          </cell>
          <cell r="R590">
            <v>0</v>
          </cell>
          <cell r="V590">
            <v>0</v>
          </cell>
        </row>
        <row r="591">
          <cell r="B591" t="str">
            <v>ELECTRICAL EQUIPMENT</v>
          </cell>
          <cell r="R591">
            <v>0</v>
          </cell>
          <cell r="V591">
            <v>0</v>
          </cell>
        </row>
        <row r="592">
          <cell r="B592" t="str">
            <v>ELECTRICAL EQUIPMENT</v>
          </cell>
          <cell r="R592">
            <v>0</v>
          </cell>
          <cell r="V592">
            <v>0</v>
          </cell>
        </row>
        <row r="593">
          <cell r="B593" t="str">
            <v>ELECTRICAL EQUIPMENT</v>
          </cell>
          <cell r="R593">
            <v>0</v>
          </cell>
          <cell r="V593">
            <v>0</v>
          </cell>
        </row>
        <row r="594">
          <cell r="B594" t="str">
            <v>ELECTRICAL EQUIPMENT</v>
          </cell>
          <cell r="R594">
            <v>0</v>
          </cell>
          <cell r="V594">
            <v>0</v>
          </cell>
        </row>
        <row r="595">
          <cell r="B595" t="str">
            <v>ELECTRICAL EQUIPMENT</v>
          </cell>
          <cell r="R595">
            <v>0</v>
          </cell>
          <cell r="V595">
            <v>0</v>
          </cell>
        </row>
        <row r="596">
          <cell r="R596">
            <v>0</v>
          </cell>
          <cell r="V596">
            <v>0</v>
          </cell>
        </row>
        <row r="597">
          <cell r="B597" t="str">
            <v>CONTROL &amp; INSTRUMENTATION</v>
          </cell>
          <cell r="R597">
            <v>0</v>
          </cell>
          <cell r="V597">
            <v>0</v>
          </cell>
        </row>
        <row r="598">
          <cell r="B598" t="str">
            <v>CONTROL &amp; INSTRUMENTATION</v>
          </cell>
          <cell r="R598">
            <v>0</v>
          </cell>
          <cell r="V598">
            <v>0</v>
          </cell>
        </row>
        <row r="599">
          <cell r="B599" t="str">
            <v>CONTROL &amp; INSTRUMENTATION</v>
          </cell>
          <cell r="R599">
            <v>0</v>
          </cell>
          <cell r="V599">
            <v>0</v>
          </cell>
        </row>
        <row r="600">
          <cell r="B600" t="str">
            <v>CONTROL &amp; INSTRUMENTATION</v>
          </cell>
          <cell r="R600">
            <v>0</v>
          </cell>
          <cell r="V600">
            <v>0</v>
          </cell>
        </row>
        <row r="601">
          <cell r="B601" t="str">
            <v>CONTROL &amp; INSTRUMENTATION</v>
          </cell>
          <cell r="R601">
            <v>0</v>
          </cell>
          <cell r="V601">
            <v>0</v>
          </cell>
        </row>
        <row r="602">
          <cell r="B602" t="str">
            <v>CONTROL &amp; INSTRUMENTATION</v>
          </cell>
          <cell r="R602">
            <v>0</v>
          </cell>
          <cell r="V602">
            <v>0</v>
          </cell>
        </row>
        <row r="603">
          <cell r="R603">
            <v>0</v>
          </cell>
          <cell r="V603">
            <v>0</v>
          </cell>
        </row>
        <row r="604">
          <cell r="R604">
            <v>0</v>
          </cell>
          <cell r="V604">
            <v>0</v>
          </cell>
        </row>
        <row r="605">
          <cell r="B605" t="str">
            <v>BUILDINGS</v>
          </cell>
          <cell r="R605">
            <v>0</v>
          </cell>
          <cell r="V605">
            <v>0</v>
          </cell>
        </row>
        <row r="606">
          <cell r="B606" t="str">
            <v>BUILDINGS</v>
          </cell>
          <cell r="R606">
            <v>0</v>
          </cell>
          <cell r="V606">
            <v>0</v>
          </cell>
        </row>
        <row r="607">
          <cell r="B607" t="str">
            <v>BUILDINGS</v>
          </cell>
          <cell r="R607">
            <v>0</v>
          </cell>
          <cell r="V607">
            <v>0</v>
          </cell>
        </row>
        <row r="608">
          <cell r="B608" t="str">
            <v>BUILDINGS</v>
          </cell>
          <cell r="R608">
            <v>0</v>
          </cell>
          <cell r="V608">
            <v>0</v>
          </cell>
        </row>
        <row r="609">
          <cell r="B609" t="str">
            <v>BUILDINGS</v>
          </cell>
          <cell r="R609">
            <v>0</v>
          </cell>
          <cell r="V609">
            <v>0</v>
          </cell>
        </row>
        <row r="610">
          <cell r="B610" t="str">
            <v>BUILDINGS</v>
          </cell>
          <cell r="R610">
            <v>0</v>
          </cell>
          <cell r="V610">
            <v>0</v>
          </cell>
        </row>
        <row r="611">
          <cell r="B611" t="str">
            <v>BUILDINGS</v>
          </cell>
          <cell r="R611">
            <v>0</v>
          </cell>
          <cell r="V611">
            <v>0</v>
          </cell>
        </row>
        <row r="612">
          <cell r="B612" t="str">
            <v>BUILDINGS</v>
          </cell>
          <cell r="R612">
            <v>0</v>
          </cell>
          <cell r="V612">
            <v>0</v>
          </cell>
        </row>
        <row r="613">
          <cell r="B613" t="str">
            <v>BUILDINGS</v>
          </cell>
          <cell r="R613">
            <v>0</v>
          </cell>
          <cell r="V613">
            <v>0</v>
          </cell>
        </row>
        <row r="614">
          <cell r="R614">
            <v>0</v>
          </cell>
          <cell r="V614">
            <v>0</v>
          </cell>
        </row>
        <row r="615">
          <cell r="B615" t="str">
            <v>BUILDINGS</v>
          </cell>
          <cell r="R615">
            <v>0</v>
          </cell>
          <cell r="V615">
            <v>0</v>
          </cell>
        </row>
        <row r="616">
          <cell r="B616" t="str">
            <v>BUILDINGS</v>
          </cell>
          <cell r="R616">
            <v>0</v>
          </cell>
          <cell r="V616">
            <v>0</v>
          </cell>
        </row>
        <row r="617">
          <cell r="B617" t="str">
            <v>BUILDINGS</v>
          </cell>
          <cell r="R617">
            <v>0</v>
          </cell>
          <cell r="V617">
            <v>0</v>
          </cell>
        </row>
        <row r="618">
          <cell r="B618" t="str">
            <v>BUILDINGS</v>
          </cell>
          <cell r="R618">
            <v>0</v>
          </cell>
          <cell r="V618">
            <v>0</v>
          </cell>
        </row>
        <row r="619">
          <cell r="B619" t="str">
            <v>BUILDINGS</v>
          </cell>
          <cell r="R619">
            <v>0</v>
          </cell>
          <cell r="V619">
            <v>0</v>
          </cell>
        </row>
        <row r="620">
          <cell r="R620">
            <v>0</v>
          </cell>
          <cell r="V620">
            <v>0</v>
          </cell>
        </row>
        <row r="621">
          <cell r="B621" t="str">
            <v>BUILDINGS</v>
          </cell>
          <cell r="R621">
            <v>0</v>
          </cell>
          <cell r="V621">
            <v>0</v>
          </cell>
        </row>
        <row r="622">
          <cell r="B622" t="str">
            <v>BUILDINGS</v>
          </cell>
          <cell r="R622">
            <v>0</v>
          </cell>
          <cell r="V622">
            <v>0</v>
          </cell>
        </row>
        <row r="623">
          <cell r="B623" t="str">
            <v>BUILDINGS</v>
          </cell>
          <cell r="R623">
            <v>0</v>
          </cell>
          <cell r="V623">
            <v>0</v>
          </cell>
        </row>
        <row r="624">
          <cell r="B624" t="str">
            <v>BUILDINGS</v>
          </cell>
          <cell r="R624">
            <v>0</v>
          </cell>
          <cell r="V624">
            <v>0</v>
          </cell>
        </row>
        <row r="625">
          <cell r="B625" t="str">
            <v>BUILDINGS</v>
          </cell>
          <cell r="R625">
            <v>0</v>
          </cell>
          <cell r="V625">
            <v>0</v>
          </cell>
        </row>
        <row r="626">
          <cell r="R626">
            <v>0</v>
          </cell>
          <cell r="V626">
            <v>0</v>
          </cell>
        </row>
        <row r="627">
          <cell r="B627" t="str">
            <v>BUILDINGS</v>
          </cell>
          <cell r="R627">
            <v>0</v>
          </cell>
          <cell r="V627">
            <v>0</v>
          </cell>
        </row>
        <row r="628">
          <cell r="B628" t="str">
            <v>BUILDINGS</v>
          </cell>
          <cell r="R628">
            <v>0</v>
          </cell>
          <cell r="V628">
            <v>0</v>
          </cell>
        </row>
        <row r="629">
          <cell r="B629" t="str">
            <v>BUILDINGS</v>
          </cell>
          <cell r="R629">
            <v>0</v>
          </cell>
          <cell r="V629">
            <v>0</v>
          </cell>
        </row>
        <row r="630">
          <cell r="B630" t="str">
            <v>BUILDINGS</v>
          </cell>
          <cell r="R630">
            <v>0</v>
          </cell>
          <cell r="V630">
            <v>0</v>
          </cell>
        </row>
        <row r="631">
          <cell r="B631" t="str">
            <v>BUILDINGS</v>
          </cell>
          <cell r="R631">
            <v>0</v>
          </cell>
          <cell r="V631">
            <v>0</v>
          </cell>
        </row>
        <row r="632">
          <cell r="B632" t="str">
            <v>BUILDINGS</v>
          </cell>
          <cell r="R632">
            <v>0</v>
          </cell>
          <cell r="V632">
            <v>0</v>
          </cell>
        </row>
        <row r="633">
          <cell r="B633" t="str">
            <v>BUILDINGS</v>
          </cell>
          <cell r="R633">
            <v>0</v>
          </cell>
          <cell r="V633">
            <v>0</v>
          </cell>
        </row>
        <row r="634">
          <cell r="B634" t="str">
            <v>BUILDINGS</v>
          </cell>
          <cell r="R634">
            <v>0</v>
          </cell>
          <cell r="V634">
            <v>0</v>
          </cell>
        </row>
        <row r="635">
          <cell r="B635" t="str">
            <v>BUILDINGS</v>
          </cell>
          <cell r="R635">
            <v>0</v>
          </cell>
          <cell r="V635">
            <v>0</v>
          </cell>
        </row>
        <row r="636">
          <cell r="B636" t="str">
            <v>BUILDINGS</v>
          </cell>
          <cell r="R636">
            <v>0</v>
          </cell>
          <cell r="V636">
            <v>0</v>
          </cell>
        </row>
        <row r="637">
          <cell r="B637" t="str">
            <v>BUILDINGS</v>
          </cell>
          <cell r="R637">
            <v>0</v>
          </cell>
          <cell r="V637">
            <v>0</v>
          </cell>
        </row>
        <row r="638">
          <cell r="B638" t="str">
            <v>BUILDINGS</v>
          </cell>
          <cell r="R638">
            <v>0</v>
          </cell>
          <cell r="V638">
            <v>0</v>
          </cell>
        </row>
        <row r="639">
          <cell r="B639" t="str">
            <v>BUILDINGS</v>
          </cell>
          <cell r="R639">
            <v>0</v>
          </cell>
          <cell r="V639">
            <v>0</v>
          </cell>
        </row>
        <row r="640">
          <cell r="B640" t="str">
            <v>BUILDINGS</v>
          </cell>
          <cell r="R640">
            <v>0</v>
          </cell>
          <cell r="V640">
            <v>0</v>
          </cell>
        </row>
        <row r="641">
          <cell r="B641" t="str">
            <v>BUILDINGS</v>
          </cell>
          <cell r="R641">
            <v>0</v>
          </cell>
          <cell r="V641">
            <v>0</v>
          </cell>
        </row>
        <row r="642">
          <cell r="B642" t="str">
            <v>BUILDINGS</v>
          </cell>
          <cell r="R642">
            <v>0</v>
          </cell>
          <cell r="V642">
            <v>0</v>
          </cell>
        </row>
        <row r="643">
          <cell r="R643">
            <v>0</v>
          </cell>
          <cell r="V643">
            <v>0</v>
          </cell>
        </row>
        <row r="644">
          <cell r="B644" t="str">
            <v>BUILDINGS</v>
          </cell>
          <cell r="R644">
            <v>0</v>
          </cell>
          <cell r="V644">
            <v>0</v>
          </cell>
        </row>
        <row r="645">
          <cell r="B645" t="str">
            <v>BUILDINGS</v>
          </cell>
          <cell r="R645">
            <v>0</v>
          </cell>
          <cell r="V645">
            <v>0</v>
          </cell>
        </row>
        <row r="646">
          <cell r="B646" t="str">
            <v>BUILDINGS</v>
          </cell>
          <cell r="R646">
            <v>0</v>
          </cell>
          <cell r="V646">
            <v>0</v>
          </cell>
        </row>
        <row r="647">
          <cell r="B647" t="str">
            <v>BUILDINGS</v>
          </cell>
          <cell r="R647">
            <v>0</v>
          </cell>
          <cell r="V647">
            <v>0</v>
          </cell>
        </row>
        <row r="648">
          <cell r="B648" t="str">
            <v>BUILDINGS</v>
          </cell>
          <cell r="R648">
            <v>0</v>
          </cell>
          <cell r="V648">
            <v>0</v>
          </cell>
        </row>
        <row r="649">
          <cell r="R649">
            <v>0</v>
          </cell>
          <cell r="V649">
            <v>0</v>
          </cell>
        </row>
        <row r="650">
          <cell r="B650" t="str">
            <v>BUILDINGS</v>
          </cell>
          <cell r="R650">
            <v>0</v>
          </cell>
          <cell r="V650">
            <v>0</v>
          </cell>
        </row>
        <row r="651">
          <cell r="B651" t="str">
            <v>BUILDINGS</v>
          </cell>
          <cell r="R651">
            <v>0</v>
          </cell>
          <cell r="V651">
            <v>0</v>
          </cell>
        </row>
        <row r="652">
          <cell r="R652">
            <v>0</v>
          </cell>
          <cell r="V652">
            <v>0</v>
          </cell>
        </row>
        <row r="653">
          <cell r="B653" t="str">
            <v>BUILDINGS</v>
          </cell>
          <cell r="R653">
            <v>0</v>
          </cell>
          <cell r="V653">
            <v>0</v>
          </cell>
        </row>
        <row r="654">
          <cell r="B654" t="str">
            <v>BUILDINGS</v>
          </cell>
          <cell r="R654">
            <v>0</v>
          </cell>
          <cell r="V654">
            <v>0</v>
          </cell>
        </row>
        <row r="655">
          <cell r="R655">
            <v>0</v>
          </cell>
          <cell r="V655">
            <v>0</v>
          </cell>
        </row>
        <row r="656">
          <cell r="B656" t="str">
            <v>BUILDINGS</v>
          </cell>
          <cell r="R656">
            <v>0</v>
          </cell>
          <cell r="V656">
            <v>0</v>
          </cell>
        </row>
        <row r="657">
          <cell r="B657" t="str">
            <v>BUILDINGS</v>
          </cell>
          <cell r="R657">
            <v>0</v>
          </cell>
          <cell r="V657">
            <v>0</v>
          </cell>
        </row>
        <row r="658">
          <cell r="B658" t="str">
            <v>BUILDINGS</v>
          </cell>
          <cell r="R658">
            <v>0</v>
          </cell>
          <cell r="V658">
            <v>0</v>
          </cell>
        </row>
        <row r="659">
          <cell r="B659" t="str">
            <v>BUILDINGS</v>
          </cell>
          <cell r="R659">
            <v>0</v>
          </cell>
          <cell r="V659">
            <v>0</v>
          </cell>
        </row>
        <row r="660">
          <cell r="R660">
            <v>0</v>
          </cell>
          <cell r="V660">
            <v>0</v>
          </cell>
        </row>
        <row r="661">
          <cell r="B661" t="str">
            <v>BUILDINGS</v>
          </cell>
          <cell r="R661">
            <v>0</v>
          </cell>
          <cell r="V661">
            <v>0</v>
          </cell>
        </row>
        <row r="662">
          <cell r="B662" t="str">
            <v>BUILDINGS</v>
          </cell>
          <cell r="R662">
            <v>0</v>
          </cell>
          <cell r="V662">
            <v>0</v>
          </cell>
        </row>
        <row r="663">
          <cell r="B663" t="str">
            <v>BUILDINGS</v>
          </cell>
          <cell r="R663">
            <v>0</v>
          </cell>
          <cell r="V663">
            <v>0</v>
          </cell>
        </row>
        <row r="664">
          <cell r="B664" t="str">
            <v>BUILDINGS</v>
          </cell>
          <cell r="R664">
            <v>0</v>
          </cell>
          <cell r="V664">
            <v>0</v>
          </cell>
        </row>
        <row r="665">
          <cell r="R665">
            <v>0</v>
          </cell>
          <cell r="V665">
            <v>0</v>
          </cell>
        </row>
        <row r="666">
          <cell r="B666" t="str">
            <v>BUILDINGS</v>
          </cell>
          <cell r="R666">
            <v>0</v>
          </cell>
          <cell r="V666">
            <v>0</v>
          </cell>
        </row>
        <row r="667">
          <cell r="B667" t="str">
            <v>BUILDINGS</v>
          </cell>
          <cell r="R667">
            <v>0</v>
          </cell>
          <cell r="V667">
            <v>0</v>
          </cell>
        </row>
        <row r="668">
          <cell r="B668" t="str">
            <v>BUILDINGS</v>
          </cell>
          <cell r="R668">
            <v>0</v>
          </cell>
          <cell r="V668">
            <v>0</v>
          </cell>
        </row>
        <row r="669">
          <cell r="B669" t="str">
            <v>BUILDINGS</v>
          </cell>
          <cell r="R669">
            <v>0</v>
          </cell>
          <cell r="V669">
            <v>0</v>
          </cell>
        </row>
        <row r="670">
          <cell r="B670" t="str">
            <v>BUILDINGS</v>
          </cell>
          <cell r="R670">
            <v>0</v>
          </cell>
          <cell r="V670">
            <v>0</v>
          </cell>
        </row>
        <row r="671">
          <cell r="B671" t="str">
            <v>BUILDINGS</v>
          </cell>
          <cell r="R671">
            <v>0</v>
          </cell>
          <cell r="V671">
            <v>0</v>
          </cell>
        </row>
        <row r="672">
          <cell r="B672" t="str">
            <v>BUILDINGS</v>
          </cell>
          <cell r="R672">
            <v>0</v>
          </cell>
          <cell r="V672">
            <v>0</v>
          </cell>
        </row>
        <row r="673">
          <cell r="B673" t="str">
            <v>BUILDINGS</v>
          </cell>
          <cell r="R673">
            <v>0</v>
          </cell>
          <cell r="V673">
            <v>0</v>
          </cell>
        </row>
        <row r="674">
          <cell r="B674" t="str">
            <v>BUILDINGS</v>
          </cell>
          <cell r="R674">
            <v>0</v>
          </cell>
          <cell r="V674">
            <v>0</v>
          </cell>
        </row>
        <row r="675">
          <cell r="B675" t="str">
            <v>BUILDINGS</v>
          </cell>
          <cell r="R675">
            <v>0</v>
          </cell>
          <cell r="V675">
            <v>0</v>
          </cell>
        </row>
        <row r="676">
          <cell r="B676" t="str">
            <v>BUILDINGS</v>
          </cell>
          <cell r="R676">
            <v>0</v>
          </cell>
          <cell r="V676">
            <v>0</v>
          </cell>
        </row>
        <row r="677">
          <cell r="B677" t="str">
            <v>BUILDINGS</v>
          </cell>
          <cell r="R677">
            <v>0</v>
          </cell>
          <cell r="V677">
            <v>0</v>
          </cell>
        </row>
        <row r="678">
          <cell r="B678" t="str">
            <v>BUILDINGS</v>
          </cell>
          <cell r="R678">
            <v>0</v>
          </cell>
          <cell r="V678">
            <v>0</v>
          </cell>
        </row>
        <row r="679">
          <cell r="B679" t="str">
            <v>BUILDINGS</v>
          </cell>
          <cell r="R679">
            <v>0</v>
          </cell>
          <cell r="V679">
            <v>0</v>
          </cell>
        </row>
        <row r="680">
          <cell r="B680" t="str">
            <v>BUILDINGS</v>
          </cell>
          <cell r="R680">
            <v>0</v>
          </cell>
          <cell r="V680">
            <v>0</v>
          </cell>
        </row>
        <row r="681">
          <cell r="B681" t="str">
            <v>BUILDINGS</v>
          </cell>
          <cell r="R681">
            <v>0</v>
          </cell>
          <cell r="V681">
            <v>0</v>
          </cell>
        </row>
        <row r="682">
          <cell r="B682" t="str">
            <v>BUILDINGS</v>
          </cell>
          <cell r="R682">
            <v>0</v>
          </cell>
          <cell r="V682">
            <v>0</v>
          </cell>
        </row>
        <row r="683">
          <cell r="B683" t="str">
            <v>BUILDINGS</v>
          </cell>
          <cell r="R683">
            <v>0</v>
          </cell>
          <cell r="V683">
            <v>0</v>
          </cell>
        </row>
        <row r="684">
          <cell r="B684" t="str">
            <v>BUILDINGS</v>
          </cell>
          <cell r="R684">
            <v>0</v>
          </cell>
          <cell r="V684">
            <v>0</v>
          </cell>
        </row>
        <row r="685">
          <cell r="B685" t="str">
            <v>BUILDINGS</v>
          </cell>
          <cell r="R685">
            <v>0</v>
          </cell>
          <cell r="V685">
            <v>0</v>
          </cell>
        </row>
        <row r="686">
          <cell r="B686" t="str">
            <v>BUILDINGS</v>
          </cell>
          <cell r="R686">
            <v>0</v>
          </cell>
          <cell r="V686">
            <v>0</v>
          </cell>
        </row>
        <row r="687">
          <cell r="B687" t="str">
            <v>BUILDINGS</v>
          </cell>
          <cell r="R687">
            <v>0</v>
          </cell>
          <cell r="V687">
            <v>0</v>
          </cell>
        </row>
        <row r="688">
          <cell r="B688" t="str">
            <v>BUILDINGS</v>
          </cell>
          <cell r="R688">
            <v>0</v>
          </cell>
          <cell r="V688">
            <v>0</v>
          </cell>
        </row>
        <row r="689">
          <cell r="B689" t="str">
            <v>BUILDINGS</v>
          </cell>
          <cell r="R689">
            <v>0</v>
          </cell>
          <cell r="V689">
            <v>0</v>
          </cell>
        </row>
        <row r="690">
          <cell r="B690" t="str">
            <v>BUILDINGS</v>
          </cell>
          <cell r="R690">
            <v>0</v>
          </cell>
          <cell r="V690">
            <v>0</v>
          </cell>
        </row>
        <row r="691">
          <cell r="R691">
            <v>0</v>
          </cell>
          <cell r="V691">
            <v>0</v>
          </cell>
        </row>
        <row r="692">
          <cell r="B692" t="str">
            <v>BUILDINGS</v>
          </cell>
          <cell r="R692">
            <v>0</v>
          </cell>
          <cell r="V692">
            <v>0</v>
          </cell>
        </row>
        <row r="693">
          <cell r="B693" t="str">
            <v>BUILDINGS</v>
          </cell>
          <cell r="R693">
            <v>0</v>
          </cell>
          <cell r="V693">
            <v>0</v>
          </cell>
        </row>
        <row r="694">
          <cell r="B694" t="str">
            <v>BUILDINGS</v>
          </cell>
          <cell r="R694">
            <v>0</v>
          </cell>
          <cell r="V694">
            <v>0</v>
          </cell>
        </row>
        <row r="695">
          <cell r="B695" t="str">
            <v>BUILDINGS</v>
          </cell>
          <cell r="R695">
            <v>0</v>
          </cell>
          <cell r="V695">
            <v>0</v>
          </cell>
        </row>
        <row r="696">
          <cell r="B696" t="str">
            <v>BUILDINGS</v>
          </cell>
          <cell r="R696">
            <v>0</v>
          </cell>
          <cell r="V696">
            <v>0</v>
          </cell>
        </row>
        <row r="697">
          <cell r="B697" t="str">
            <v>BUILDINGS</v>
          </cell>
          <cell r="R697">
            <v>0</v>
          </cell>
          <cell r="V697">
            <v>0</v>
          </cell>
        </row>
        <row r="698">
          <cell r="R698">
            <v>0</v>
          </cell>
          <cell r="V69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Site Charges"/>
      <sheetName val="Business Charge-KPMG Model"/>
      <sheetName val="Business Allocation Old Model"/>
      <sheetName val="Project &amp; Business Wise Cost"/>
      <sheetName val="FY-12-13"/>
      <sheetName val="Summary"/>
      <sheetName val="1. Capex"/>
      <sheetName val="Head Count"/>
      <sheetName val="2. Project-Resource 2"/>
      <sheetName val="3. Advertisement"/>
      <sheetName val="4. Books &amp; Periodicals"/>
      <sheetName val="5. Consumables"/>
      <sheetName val="6. Electricity"/>
      <sheetName val="7.  Entertainment"/>
      <sheetName val="8. Insurance"/>
      <sheetName val="9. Professional Fee"/>
      <sheetName val="10. Patent &amp; Legal"/>
      <sheetName val="11. Membership"/>
      <sheetName val="12. Motor Car"/>
      <sheetName val="13. Post &amp; Telegram"/>
      <sheetName val="14. Printing &amp; Stationery"/>
      <sheetName val="15. Rates &amp; Taxes"/>
      <sheetName val="16. Rent"/>
      <sheetName val="17. R&amp;M"/>
      <sheetName val="18. AMC"/>
      <sheetName val="18.1 Admin-AMC"/>
      <sheetName val="19. Staff Welfare"/>
      <sheetName val="20.  Software &amp; Internet"/>
      <sheetName val="21. Telephone"/>
      <sheetName val="22.  Training &amp; Seminar"/>
      <sheetName val="23. Travel &amp; Conveyance"/>
      <sheetName val="24 Staff Transportation"/>
      <sheetName val="25.1 Misc- General"/>
      <sheetName val="25.2  Misc - Testing"/>
      <sheetName val="25.3 Misc -Facility"/>
      <sheetName val="26. LossonSaleofAssets"/>
      <sheetName val="28. Deprecitation"/>
      <sheetName val="29. Interest on ICD"/>
      <sheetName val="Input"/>
      <sheetName val="Increase in Expense"/>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
          <cell r="L2" t="str">
            <v>Cost Center</v>
          </cell>
          <cell r="N2" t="str">
            <v>Asset Classification</v>
          </cell>
          <cell r="P2" t="str">
            <v>Business</v>
          </cell>
        </row>
        <row r="3">
          <cell r="L3" t="str">
            <v>PES Metals</v>
          </cell>
          <cell r="N3" t="str">
            <v>Building</v>
          </cell>
          <cell r="P3" t="str">
            <v>Aluminium</v>
          </cell>
        </row>
        <row r="4">
          <cell r="L4" t="str">
            <v>PES Materials</v>
          </cell>
          <cell r="N4" t="str">
            <v>Furniture &amp; Fixture</v>
          </cell>
          <cell r="P4" t="str">
            <v>Copper</v>
          </cell>
        </row>
        <row r="5">
          <cell r="L5" t="str">
            <v>PES Fibre &amp; Chemical Engineering</v>
          </cell>
          <cell r="N5" t="str">
            <v>Lab Equipment</v>
          </cell>
          <cell r="P5" t="str">
            <v>Novelis</v>
          </cell>
        </row>
        <row r="6">
          <cell r="L6" t="str">
            <v>PES Advanced Engineering</v>
          </cell>
          <cell r="N6" t="str">
            <v>Pilot Plant Equipment</v>
          </cell>
          <cell r="P6" t="str">
            <v>SFD</v>
          </cell>
        </row>
        <row r="7">
          <cell r="L7" t="str">
            <v>PES Common</v>
          </cell>
          <cell r="N7" t="str">
            <v>AS&amp;T Equipment</v>
          </cell>
          <cell r="P7" t="str">
            <v>Indian Chemicals</v>
          </cell>
        </row>
        <row r="8">
          <cell r="L8" t="str">
            <v>S&amp;T Metals</v>
          </cell>
          <cell r="N8" t="str">
            <v>Vehicles</v>
          </cell>
          <cell r="P8" t="str">
            <v>Cement - Grey</v>
          </cell>
        </row>
        <row r="9">
          <cell r="L9" t="str">
            <v>S&amp;T Materials</v>
          </cell>
          <cell r="N9" t="str">
            <v>Computers</v>
          </cell>
          <cell r="P9" t="str">
            <v>Carbon Black</v>
          </cell>
        </row>
        <row r="10">
          <cell r="L10" t="str">
            <v>S&amp;T Fibre Sciences</v>
          </cell>
          <cell r="N10" t="str">
            <v>Computer Software</v>
          </cell>
          <cell r="P10" t="str">
            <v>Cement - White</v>
          </cell>
        </row>
        <row r="11">
          <cell r="L11" t="str">
            <v>S&amp;T Chemical Sciences</v>
          </cell>
          <cell r="N11" t="str">
            <v>Office Equipment</v>
          </cell>
          <cell r="P11" t="str">
            <v>VFY</v>
          </cell>
        </row>
        <row r="12">
          <cell r="L12" t="str">
            <v>S&amp;T Common</v>
          </cell>
          <cell r="P12" t="str">
            <v>Thai Chemicals</v>
          </cell>
        </row>
        <row r="13">
          <cell r="L13" t="str">
            <v>AS&amp;T</v>
          </cell>
          <cell r="P13" t="str">
            <v>Insulators</v>
          </cell>
        </row>
        <row r="14">
          <cell r="L14" t="str">
            <v>SMBD</v>
          </cell>
          <cell r="P14" t="str">
            <v>Fertilizer</v>
          </cell>
        </row>
        <row r="15">
          <cell r="L15" t="str">
            <v>Knowledge Centre</v>
          </cell>
          <cell r="P15" t="str">
            <v>Acrylic</v>
          </cell>
        </row>
        <row r="16">
          <cell r="L16" t="str">
            <v>Administration</v>
          </cell>
          <cell r="P16" t="str">
            <v>Essel Mining Barbil</v>
          </cell>
        </row>
        <row r="17">
          <cell r="L17" t="str">
            <v>Accounts</v>
          </cell>
          <cell r="P17" t="str">
            <v>Essel Mining Vapi</v>
          </cell>
        </row>
        <row r="18">
          <cell r="L18" t="str">
            <v>Civil Projects</v>
          </cell>
          <cell r="P18" t="str">
            <v>External</v>
          </cell>
        </row>
        <row r="19">
          <cell r="L19" t="str">
            <v>Purchase</v>
          </cell>
          <cell r="P19" t="str">
            <v>ABSTC</v>
          </cell>
        </row>
        <row r="20">
          <cell r="L20" t="str">
            <v>Safety</v>
          </cell>
        </row>
        <row r="21">
          <cell r="L21" t="str">
            <v>HR</v>
          </cell>
        </row>
        <row r="22">
          <cell r="L22" t="str">
            <v>Information Technology</v>
          </cell>
        </row>
        <row r="23">
          <cell r="L23" t="str">
            <v>General Management</v>
          </cell>
        </row>
        <row r="24">
          <cell r="L24" t="str">
            <v>Common</v>
          </cell>
        </row>
        <row r="25">
          <cell r="L25" t="str">
            <v>Scale Up</v>
          </cell>
        </row>
      </sheetData>
      <sheetData sheetId="39"/>
      <sheetData sheetId="40"/>
      <sheetData sheetId="4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es"/>
      <sheetName val="Schedule - 2"/>
      <sheetName val="Domesticdues"/>
      <sheetName val="Sheet5"/>
      <sheetName val="institution-dues"/>
      <sheetName val="FCL"/>
      <sheetName val="Summary"/>
      <sheetName val="summary-details"/>
      <sheetName val="Sheet3 (2)"/>
      <sheetName val="iabnd-ecb"/>
      <sheetName val="ia&amp;d-ecb"/>
      <sheetName val="commitment fee-ecb"/>
      <sheetName val="guarantee fee payable-ecb"/>
      <sheetName val="sbi-ac"/>
      <sheetName val="Sheet1"/>
      <sheetName val="Sheet2"/>
      <sheetName val="Sheet3"/>
      <sheetName val="tbc"/>
      <sheetName val="mancount"/>
      <sheetName val="PRESFMS"/>
      <sheetName val="Brainvisa-2003"/>
      <sheetName val="Schedule_-_2"/>
      <sheetName val="Sheet3_(2)"/>
      <sheetName val="commitment_fee-ecb"/>
      <sheetName val="guarantee_fee_payable-ecb"/>
      <sheetName val="Principal +OD 310302"/>
      <sheetName val="Schedule_-_21"/>
      <sheetName val="Sheet3_(2)1"/>
      <sheetName val="commitment_fee-ecb1"/>
      <sheetName val="guarantee_fee_payable-ecb1"/>
      <sheetName val="Principal_+OD_310302"/>
      <sheetName val="Schedule_-_22"/>
      <sheetName val="Sheet3_(2)2"/>
      <sheetName val="commitment_fee-ecb2"/>
      <sheetName val="guarantee_fee_payable-ecb2"/>
      <sheetName val="Principal_+OD_3103021"/>
      <sheetName val="Schedule_-_23"/>
      <sheetName val="Sheet3_(2)3"/>
      <sheetName val="commitment_fee-ecb3"/>
      <sheetName val="guarantee_fee_payable-ecb3"/>
      <sheetName val="Principal_+OD_3103022"/>
      <sheetName val="Schedule_-_24"/>
      <sheetName val="Sheet3_(2)4"/>
      <sheetName val="commitment_fee-ecb4"/>
      <sheetName val="guarantee_fee_payable-ecb4"/>
      <sheetName val="List_ratios"/>
      <sheetName val="Capex-fixed"/>
      <sheetName val="NLD - Assum"/>
      <sheetName val="RCPL-P&amp;L"/>
    </sheetNames>
    <sheetDataSet>
      <sheetData sheetId="0" refreshError="1">
        <row r="3">
          <cell r="B3">
            <v>48.8</v>
          </cell>
        </row>
        <row r="4">
          <cell r="B4">
            <v>3.1139999999999999</v>
          </cell>
        </row>
        <row r="5">
          <cell r="B5">
            <v>21.91</v>
          </cell>
        </row>
        <row r="6">
          <cell r="B6">
            <v>6.53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ow r="3">
          <cell r="B3">
            <v>48.8</v>
          </cell>
        </row>
      </sheetData>
      <sheetData sheetId="27">
        <row r="3">
          <cell r="B3">
            <v>48.8</v>
          </cell>
        </row>
      </sheetData>
      <sheetData sheetId="28">
        <row r="3">
          <cell r="B3">
            <v>48.8</v>
          </cell>
        </row>
      </sheetData>
      <sheetData sheetId="29">
        <row r="3">
          <cell r="B3">
            <v>48.8</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3">
          <cell r="B3">
            <v>48.8</v>
          </cell>
        </row>
      </sheetData>
      <sheetData sheetId="45"/>
      <sheetData sheetId="46" refreshError="1"/>
      <sheetData sheetId="47" refreshError="1"/>
      <sheetData sheetId="4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heetName val="CLAY"/>
      <sheetName val="SAND"/>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BS_PL"/>
      <sheetName val="Cap"/>
      <sheetName val="Sch"/>
      <sheetName val="ITDepn"/>
      <sheetName val="Loan"/>
      <sheetName val="Ratios"/>
      <sheetName val="80 HHC"/>
      <sheetName val="World Times"/>
      <sheetName val="80_HHC"/>
      <sheetName val="World_Times"/>
      <sheetName val="Book1"/>
      <sheetName val="D Ashok &amp; Sons"/>
      <sheetName val="List_ratios"/>
      <sheetName val="TB"/>
      <sheetName val="#REF"/>
      <sheetName val="Assumptions"/>
      <sheetName val="PMC"/>
      <sheetName val="Power&amp;Fuel"/>
      <sheetName val="Contract"/>
      <sheetName val="party"/>
    </sheetNames>
    <sheetDataSet>
      <sheetData sheetId="0" refreshError="1"/>
      <sheetData sheetId="1" refreshError="1"/>
      <sheetData sheetId="2" refreshError="1">
        <row r="1">
          <cell r="H1" t="str">
            <v>D. ASHOK &amp; SONS</v>
          </cell>
        </row>
        <row r="2">
          <cell r="H2" t="str">
            <v>ASST YEAR 2001-2002</v>
          </cell>
        </row>
        <row r="3">
          <cell r="H3" t="str">
            <v>31-3-2001</v>
          </cell>
        </row>
      </sheetData>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Profit&amp;Loss"/>
      <sheetName val="SCH I -Capital"/>
      <sheetName val="SCH-II (R &amp; S)"/>
      <sheetName val="SCH-III (LOANS)"/>
      <sheetName val="SCH - IV(FA)"/>
      <sheetName val="SCH-V (Investments)"/>
      <sheetName val="SCH VI"/>
      <sheetName val="SCH VII &amp; VIII"/>
      <sheetName val="SCH IX &amp; X"/>
      <sheetName val="TRIAL BALANCE"/>
      <sheetName val="Abst"/>
      <sheetName val="BS-vari"/>
      <sheetName val="PL-vari"/>
      <sheetName val="Provisions"/>
      <sheetName val="D. TAX (OPENING)"/>
      <sheetName val="D.TAX F-02"/>
      <sheetName val="MKTVAL"/>
      <sheetName val="Int Recd"/>
      <sheetName val="FA Register"/>
      <sheetName val="Sheet2"/>
      <sheetName val="WEALTH TAX"/>
      <sheetName val="eps"/>
    </sheetNames>
    <sheetDataSet>
      <sheetData sheetId="0"/>
      <sheetData sheetId="1"/>
      <sheetData sheetId="2"/>
      <sheetData sheetId="3"/>
      <sheetData sheetId="4" refreshError="1">
        <row r="5">
          <cell r="A5" t="str">
            <v>SCHEDULE III</v>
          </cell>
        </row>
        <row r="7">
          <cell r="A7" t="str">
            <v>LOAN FUNDS :</v>
          </cell>
        </row>
        <row r="9">
          <cell r="D9" t="str">
            <v>30th June '2002</v>
          </cell>
          <cell r="F9" t="str">
            <v>31st March'2002</v>
          </cell>
        </row>
        <row r="10">
          <cell r="D10" t="str">
            <v>Rupees</v>
          </cell>
          <cell r="F10" t="str">
            <v>Rupees</v>
          </cell>
        </row>
        <row r="11">
          <cell r="D11" t="str">
            <v>lakhs</v>
          </cell>
          <cell r="F11" t="str">
            <v>lakhs</v>
          </cell>
        </row>
        <row r="14">
          <cell r="B14" t="str">
            <v>Unsecured :</v>
          </cell>
        </row>
        <row r="16">
          <cell r="B16" t="str">
            <v xml:space="preserve"> Other Loans and Advances</v>
          </cell>
        </row>
        <row r="17">
          <cell r="B17" t="str">
            <v xml:space="preserve">   Zero Coupon Optionally Convertible Debentures (2010)</v>
          </cell>
        </row>
        <row r="18">
          <cell r="B18" t="str">
            <v xml:space="preserve">   issued to the holding company </v>
          </cell>
          <cell r="D18">
            <v>2500</v>
          </cell>
          <cell r="F18">
            <v>2500</v>
          </cell>
        </row>
        <row r="21">
          <cell r="B21" t="str">
            <v xml:space="preserve">Short term loans and advances from Companies </v>
          </cell>
        </row>
        <row r="22">
          <cell r="B22" t="str">
            <v>GESCO</v>
          </cell>
          <cell r="D22">
            <v>1150</v>
          </cell>
          <cell r="F22">
            <v>1150</v>
          </cell>
        </row>
        <row r="23">
          <cell r="B23" t="str">
            <v>Mahindra &amp; Mahindra</v>
          </cell>
          <cell r="D23">
            <v>974</v>
          </cell>
          <cell r="F23">
            <v>820</v>
          </cell>
        </row>
        <row r="26">
          <cell r="B26" t="str">
            <v xml:space="preserve">Total... </v>
          </cell>
          <cell r="D26">
            <v>4624</v>
          </cell>
          <cell r="F26">
            <v>4470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s"/>
      <sheetName val="Assum"/>
      <sheetName val="Op-BS"/>
      <sheetName val="IS"/>
      <sheetName val="BSCF"/>
      <sheetName val="Ratios"/>
      <sheetName val="Sens"/>
      <sheetName val="Matrix"/>
      <sheetName val="Contrib"/>
      <sheetName val="AcqIS"/>
      <sheetName val="AcqBSCF"/>
      <sheetName val="CLAY"/>
      <sheetName val="dues"/>
      <sheetName val="b_master"/>
      <sheetName val="Input"/>
      <sheetName val="Debt"/>
    </sheetNames>
    <sheetDataSet>
      <sheetData sheetId="0" refreshError="1"/>
      <sheetData sheetId="1"/>
      <sheetData sheetId="2"/>
      <sheetData sheetId="3" refreshError="1"/>
      <sheetData sheetId="4" refreshError="1"/>
      <sheetData sheetId="5" refreshError="1"/>
      <sheetData sheetId="6"/>
      <sheetData sheetId="7" refreshError="1">
        <row r="11">
          <cell r="O11">
            <v>0</v>
          </cell>
        </row>
      </sheetData>
      <sheetData sheetId="8"/>
      <sheetData sheetId="9" refreshError="1"/>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s>
    <sheetDataSet>
      <sheetData sheetId="0" refreshError="1">
        <row r="1">
          <cell r="A1" t="str">
            <v>IGF PROJECT</v>
          </cell>
        </row>
        <row r="3">
          <cell r="A3" t="str">
            <v>SL NO:</v>
          </cell>
          <cell r="B3" t="str">
            <v>DESCRIPTION</v>
          </cell>
          <cell r="C3" t="str">
            <v>PRICE</v>
          </cell>
        </row>
        <row r="4">
          <cell r="E4" t="str">
            <v>PROJECT PROFILE</v>
          </cell>
        </row>
        <row r="5">
          <cell r="A5" t="str">
            <v>1.0</v>
          </cell>
          <cell r="B5" t="str">
            <v>DIRECT COSTS</v>
          </cell>
        </row>
        <row r="6">
          <cell r="E6" t="str">
            <v>NAME OF PROJECT :</v>
          </cell>
          <cell r="G6" t="str">
            <v>IGF PROJECT</v>
          </cell>
        </row>
        <row r="7">
          <cell r="A7" t="str">
            <v>1.1</v>
          </cell>
          <cell r="B7" t="str">
            <v>CIVIL WORKS</v>
          </cell>
          <cell r="C7">
            <v>135252720.84972</v>
          </cell>
        </row>
        <row r="8">
          <cell r="E8" t="str">
            <v>LOCATION :</v>
          </cell>
          <cell r="G8" t="str">
            <v>LOCATION  : VISHAKAPATNAM</v>
          </cell>
        </row>
        <row r="9">
          <cell r="A9" t="str">
            <v>1.2</v>
          </cell>
          <cell r="B9" t="str">
            <v>BUILDING WORKS</v>
          </cell>
          <cell r="C9">
            <v>153341329</v>
          </cell>
        </row>
        <row r="10">
          <cell r="E10" t="str">
            <v>ESTIMATE BASIS :</v>
          </cell>
          <cell r="G10" t="str">
            <v>Item Rates</v>
          </cell>
        </row>
        <row r="11">
          <cell r="A11" t="str">
            <v>1.3</v>
          </cell>
          <cell r="B11" t="str">
            <v>TEMP FACILITIES</v>
          </cell>
          <cell r="C11">
            <v>3987015.0000000005</v>
          </cell>
        </row>
        <row r="12">
          <cell r="E12" t="str">
            <v>CONTRACTOR :</v>
          </cell>
          <cell r="G12" t="str">
            <v>DODSAL LIMITED</v>
          </cell>
        </row>
        <row r="13">
          <cell r="A13" t="str">
            <v>1.4</v>
          </cell>
          <cell r="B13" t="str">
            <v xml:space="preserve">EQUIPMENT COST CONSIDERED </v>
          </cell>
          <cell r="C13" t="e">
            <v>#REF!</v>
          </cell>
        </row>
        <row r="14">
          <cell r="E14" t="str">
            <v>CLIENT :</v>
          </cell>
          <cell r="G14" t="str">
            <v xml:space="preserve">HPCL </v>
          </cell>
        </row>
        <row r="16">
          <cell r="B16" t="str">
            <v>SUBTOTAL</v>
          </cell>
          <cell r="C16" t="e">
            <v>#REF!</v>
          </cell>
          <cell r="E16" t="str">
            <v>COMPLETION PERIOD :</v>
          </cell>
          <cell r="G16" t="str">
            <v>14 MONTHS</v>
          </cell>
        </row>
        <row r="18">
          <cell r="A18" t="str">
            <v>2.0</v>
          </cell>
          <cell r="B18" t="str">
            <v>INDIRECT COSTS</v>
          </cell>
          <cell r="E18" t="str">
            <v>START DATE :</v>
          </cell>
        </row>
        <row r="20">
          <cell r="A20" t="str">
            <v>2.1</v>
          </cell>
          <cell r="B20" t="str">
            <v>SITE SUPERVISION &amp; ADMN.STAFF</v>
          </cell>
          <cell r="C20">
            <v>7469000</v>
          </cell>
          <cell r="E20" t="str">
            <v>END DATE :</v>
          </cell>
        </row>
        <row r="22">
          <cell r="A22" t="str">
            <v>2.2</v>
          </cell>
          <cell r="B22" t="str">
            <v>SITE FACILITIES</v>
          </cell>
          <cell r="C22">
            <v>10422400</v>
          </cell>
          <cell r="E22" t="str">
            <v>VALIDITY :</v>
          </cell>
          <cell r="G22" t="str">
            <v>180 DAYS</v>
          </cell>
        </row>
        <row r="24">
          <cell r="A24" t="str">
            <v>2.3</v>
          </cell>
          <cell r="B24" t="str">
            <v>SITE ACCOMODATION</v>
          </cell>
          <cell r="C24">
            <v>4420000</v>
          </cell>
          <cell r="E24" t="str">
            <v>BASIS OF COSTING :</v>
          </cell>
          <cell r="G24" t="str">
            <v xml:space="preserve">Labour Sub- contracting </v>
          </cell>
        </row>
        <row r="26">
          <cell r="A26" t="str">
            <v>2.4</v>
          </cell>
          <cell r="B26" t="str">
            <v>EQUIPMENTS TOOLS &amp; TACKLES</v>
          </cell>
          <cell r="C26">
            <v>210000</v>
          </cell>
        </row>
        <row r="28">
          <cell r="A28" t="str">
            <v>2.5</v>
          </cell>
          <cell r="B28" t="str">
            <v>MAINTENANCE OF TOOLS PLANT &amp;</v>
          </cell>
          <cell r="C28">
            <v>3798022.35</v>
          </cell>
        </row>
        <row r="29">
          <cell r="B29" t="str">
            <v>VEHICLES</v>
          </cell>
        </row>
        <row r="30">
          <cell r="B30" t="str">
            <v>SUBTOTAL</v>
          </cell>
          <cell r="C30">
            <v>26319422.350000001</v>
          </cell>
        </row>
        <row r="32">
          <cell r="A32" t="str">
            <v>3.0</v>
          </cell>
          <cell r="B32" t="str">
            <v>FINANCES</v>
          </cell>
        </row>
        <row r="34">
          <cell r="A34" t="str">
            <v>3.1</v>
          </cell>
          <cell r="B34" t="str">
            <v>INSURANCE</v>
          </cell>
        </row>
        <row r="35">
          <cell r="A35" t="str">
            <v>3.2</v>
          </cell>
          <cell r="B35" t="str">
            <v>CONTINGENCY</v>
          </cell>
        </row>
        <row r="36">
          <cell r="A36" t="str">
            <v>3.3</v>
          </cell>
          <cell r="B36" t="str">
            <v>FINANCING</v>
          </cell>
        </row>
        <row r="37">
          <cell r="A37" t="str">
            <v>3.4</v>
          </cell>
          <cell r="B37" t="str">
            <v>WORKS CONTRACT TAX</v>
          </cell>
        </row>
        <row r="39">
          <cell r="B39" t="str">
            <v>SUBTOTAL</v>
          </cell>
          <cell r="C39">
            <v>0</v>
          </cell>
        </row>
        <row r="41">
          <cell r="B41" t="str">
            <v>PROFIT</v>
          </cell>
        </row>
        <row r="42">
          <cell r="B42" t="str">
            <v>OVER HEADS</v>
          </cell>
        </row>
        <row r="49">
          <cell r="B49" t="str">
            <v>GRAND TOTAL (BASIC) :</v>
          </cell>
          <cell r="C49" t="e">
            <v>#REF!</v>
          </cell>
        </row>
        <row r="52">
          <cell r="B52" t="str">
            <v>PRICE TO QUOTE :</v>
          </cell>
          <cell r="D52" t="str">
            <v>FACTOR :</v>
          </cell>
          <cell r="E52" t="e">
            <v>#REF!</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
      <sheetName val="notesheet"/>
      <sheetName val="Syn-pkg-1"/>
      <sheetName val="Syn-pkg-2"/>
      <sheetName val="Top Sheet"/>
      <sheetName val="SUMMARY"/>
      <sheetName val="Loading"/>
      <sheetName val="Jhar. BOQ.I,II"/>
      <sheetName val="ANALYSIS"/>
      <sheetName val="INPUT"/>
      <sheetName val="Machinery Costing"/>
      <sheetName val="MAJOR QTYS"/>
      <sheetName val="Crusher"/>
      <sheetName val="Site overheads"/>
      <sheetName val="Escalation"/>
      <sheetName val="PMC BP"/>
      <sheetName val="PMC Mach"/>
      <sheetName val="Drain calculations"/>
      <sheetName val="Con Pro.I"/>
      <sheetName val="mobilisation"/>
      <sheetName val="Con Pro.I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0">
          <cell r="E20">
            <v>60121</v>
          </cell>
        </row>
        <row r="21">
          <cell r="E21">
            <v>28477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Summary"/>
      <sheetName val="Abstract"/>
      <sheetName val="BOQ"/>
      <sheetName val="Analysis"/>
      <sheetName val="Common Plant"/>
      <sheetName val="Shut"/>
      <sheetName val="pLUMBING"/>
      <sheetName val="Sheet2"/>
      <sheetName val="List of Items"/>
      <sheetName val="Major Quantities"/>
      <sheetName val="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ivil Work-building"/>
      <sheetName val="Analysis."/>
      <sheetName val="Elect."/>
    </sheetNames>
    <sheetDataSet>
      <sheetData sheetId="0"/>
      <sheetData sheetId="1"/>
      <sheetData sheetId="2"/>
      <sheetData sheetId="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YS"/>
      <sheetName val="BS"/>
      <sheetName val="TB"/>
      <sheetName val="BL"/>
      <sheetName val="TM"/>
      <sheetName val="MS"/>
      <sheetName val="GW"/>
      <sheetName val="PL"/>
      <sheetName val="EP"/>
      <sheetName val="Head Office"/>
      <sheetName val="Consolidated"/>
      <sheetName val="Summary"/>
      <sheetName val="Bal.Sheet"/>
      <sheetName val="Bal.Sheet(2)"/>
      <sheetName val="Balance Sheet"/>
      <sheetName val="Cash Flow"/>
      <sheetName val="Capex"/>
      <sheetName val="Facilities4Funding"/>
      <sheetName val="Loan details"/>
      <sheetName val="YS-Bud"/>
      <sheetName val="BS-Bud"/>
      <sheetName val="TB-Bud"/>
      <sheetName val="BL-Bud"/>
      <sheetName val="TM-Bud"/>
      <sheetName val="MS-Bud"/>
      <sheetName val="GW-Bud"/>
      <sheetName val="PL-Bud"/>
      <sheetName val="EP-Bud"/>
      <sheetName val="Head Office-Bud"/>
      <sheetName val="YS_Bud"/>
      <sheetName val="BS_Bud"/>
      <sheetName val="TB_Bud"/>
      <sheetName val="BL_Bud"/>
      <sheetName val="TM_Bud"/>
      <sheetName val="MS_Bud"/>
      <sheetName val="GW_Bud"/>
      <sheetName val="PL_Bud"/>
      <sheetName val="Head Office_Bud"/>
      <sheetName val="Excise on RM"/>
      <sheetName val="Power&amp;Fuel"/>
      <sheetName val="BRP&amp;L"/>
      <sheetName val="MFG-EXP"/>
      <sheetName val="Debtor Ageing_31.12.2010"/>
      <sheetName val="SALES-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
          <cell r="A11">
            <v>1</v>
          </cell>
          <cell r="B11" t="str">
            <v>Net Film Revenue</v>
          </cell>
          <cell r="E11">
            <v>428.8</v>
          </cell>
          <cell r="F11">
            <v>435.5</v>
          </cell>
          <cell r="G11">
            <v>569.5</v>
          </cell>
          <cell r="H11">
            <v>428.8</v>
          </cell>
          <cell r="I11">
            <v>455.6</v>
          </cell>
          <cell r="J11">
            <v>643.20000000000005</v>
          </cell>
          <cell r="K11">
            <v>442.2</v>
          </cell>
          <cell r="L11">
            <v>502.5</v>
          </cell>
          <cell r="M11">
            <v>569.5</v>
          </cell>
          <cell r="N11">
            <v>428.8</v>
          </cell>
          <cell r="O11">
            <v>562.79999999999995</v>
          </cell>
          <cell r="P11">
            <v>515.9</v>
          </cell>
          <cell r="Q11">
            <v>0</v>
          </cell>
          <cell r="T11">
            <v>0</v>
          </cell>
          <cell r="U11">
            <v>5983.1</v>
          </cell>
          <cell r="V11">
            <v>6314.3334699999987</v>
          </cell>
          <cell r="W11">
            <v>8724.0589999999993</v>
          </cell>
          <cell r="X11">
            <v>-331.23346999999922</v>
          </cell>
          <cell r="Y11">
            <v>-2740.9589999999998</v>
          </cell>
        </row>
        <row r="12">
          <cell r="A12">
            <v>2</v>
          </cell>
          <cell r="B12" t="str">
            <v>Concession Sales</v>
          </cell>
          <cell r="E12">
            <v>73.599999999999994</v>
          </cell>
          <cell r="F12">
            <v>74.75</v>
          </cell>
          <cell r="G12">
            <v>97.75</v>
          </cell>
          <cell r="H12">
            <v>73.599999999999994</v>
          </cell>
          <cell r="I12">
            <v>78.2</v>
          </cell>
          <cell r="J12">
            <v>110.4</v>
          </cell>
          <cell r="K12">
            <v>75.900000000000006</v>
          </cell>
          <cell r="L12">
            <v>86.25</v>
          </cell>
          <cell r="M12">
            <v>97.75</v>
          </cell>
          <cell r="N12">
            <v>73.599999999999994</v>
          </cell>
          <cell r="O12">
            <v>96.6</v>
          </cell>
          <cell r="P12">
            <v>88.55</v>
          </cell>
          <cell r="T12">
            <v>0</v>
          </cell>
          <cell r="U12">
            <v>1026.95</v>
          </cell>
          <cell r="V12">
            <v>1061.2433399999998</v>
          </cell>
          <cell r="W12">
            <v>1287.2809999999999</v>
          </cell>
          <cell r="X12">
            <v>-34.293339999999716</v>
          </cell>
          <cell r="Y12">
            <v>-260.3309999999999</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32.5</v>
          </cell>
          <cell r="F15">
            <v>32.5</v>
          </cell>
          <cell r="G15">
            <v>32.5</v>
          </cell>
          <cell r="H15">
            <v>32.5</v>
          </cell>
          <cell r="I15">
            <v>32.5</v>
          </cell>
          <cell r="J15">
            <v>32.5</v>
          </cell>
          <cell r="K15">
            <v>32.5</v>
          </cell>
          <cell r="L15">
            <v>32.5</v>
          </cell>
          <cell r="M15">
            <v>32.5</v>
          </cell>
          <cell r="N15">
            <v>32.5</v>
          </cell>
          <cell r="O15">
            <v>32.5</v>
          </cell>
          <cell r="P15">
            <v>32.5</v>
          </cell>
          <cell r="T15">
            <v>0</v>
          </cell>
          <cell r="U15">
            <v>390</v>
          </cell>
          <cell r="V15">
            <v>355.49998999999997</v>
          </cell>
          <cell r="W15">
            <v>274.60199999999998</v>
          </cell>
          <cell r="X15">
            <v>34.500010000000032</v>
          </cell>
          <cell r="Y15">
            <v>115.39800000000002</v>
          </cell>
        </row>
        <row r="16">
          <cell r="A16">
            <v>6</v>
          </cell>
          <cell r="B16" t="str">
            <v>Other Income</v>
          </cell>
          <cell r="C16">
            <v>0</v>
          </cell>
          <cell r="E16">
            <v>9.4376250000000006</v>
          </cell>
          <cell r="F16">
            <v>9.4376250000000006</v>
          </cell>
          <cell r="G16">
            <v>9.4376250000000006</v>
          </cell>
          <cell r="H16">
            <v>9.4376250000000006</v>
          </cell>
          <cell r="I16">
            <v>9.4376250000000006</v>
          </cell>
          <cell r="J16">
            <v>9.4376250000000006</v>
          </cell>
          <cell r="K16">
            <v>9.4376250000000006</v>
          </cell>
          <cell r="L16">
            <v>9.4376250000000006</v>
          </cell>
          <cell r="M16">
            <v>9.4376250000000006</v>
          </cell>
          <cell r="N16">
            <v>9.4376250000000006</v>
          </cell>
          <cell r="O16">
            <v>9.4376250000000006</v>
          </cell>
          <cell r="P16">
            <v>9.4376250000000006</v>
          </cell>
          <cell r="R16">
            <v>0</v>
          </cell>
          <cell r="S16">
            <v>0</v>
          </cell>
          <cell r="T16">
            <v>0</v>
          </cell>
          <cell r="U16">
            <v>113.25149999999998</v>
          </cell>
          <cell r="V16">
            <v>140.56952999999999</v>
          </cell>
          <cell r="W16">
            <v>79.453000000000003</v>
          </cell>
          <cell r="X16">
            <v>-27.318030000000007</v>
          </cell>
          <cell r="Y16">
            <v>33.798499999999976</v>
          </cell>
        </row>
        <row r="17">
          <cell r="B17" t="str">
            <v>TOTAL REVENUE</v>
          </cell>
          <cell r="C17">
            <v>0</v>
          </cell>
          <cell r="E17">
            <v>544.337625</v>
          </cell>
          <cell r="F17">
            <v>552.18762500000003</v>
          </cell>
          <cell r="G17">
            <v>709.18762500000003</v>
          </cell>
          <cell r="H17">
            <v>544.337625</v>
          </cell>
          <cell r="I17">
            <v>575.73762499999998</v>
          </cell>
          <cell r="J17">
            <v>795.53762500000005</v>
          </cell>
          <cell r="K17">
            <v>560.03762500000005</v>
          </cell>
          <cell r="L17">
            <v>630.68762500000003</v>
          </cell>
          <cell r="M17">
            <v>709.18762500000003</v>
          </cell>
          <cell r="N17">
            <v>544.337625</v>
          </cell>
          <cell r="O17">
            <v>701.33762500000012</v>
          </cell>
          <cell r="P17">
            <v>646.38762499999996</v>
          </cell>
          <cell r="R17">
            <v>0</v>
          </cell>
          <cell r="S17">
            <v>0</v>
          </cell>
          <cell r="T17">
            <v>0</v>
          </cell>
          <cell r="U17">
            <v>7513.3015000000005</v>
          </cell>
          <cell r="V17">
            <v>7871.6463299999987</v>
          </cell>
          <cell r="W17">
            <v>10365.395</v>
          </cell>
          <cell r="X17">
            <v>-358.34482999999818</v>
          </cell>
          <cell r="Y17">
            <v>-2852.0934999999999</v>
          </cell>
        </row>
        <row r="19">
          <cell r="A19">
            <v>7</v>
          </cell>
          <cell r="B19" t="str">
            <v>Film Hire</v>
          </cell>
          <cell r="E19">
            <v>199.39200000000002</v>
          </cell>
          <cell r="F19">
            <v>202.50749999999999</v>
          </cell>
          <cell r="G19">
            <v>264.8175</v>
          </cell>
          <cell r="H19">
            <v>199.39200000000002</v>
          </cell>
          <cell r="I19">
            <v>211.85400000000001</v>
          </cell>
          <cell r="J19">
            <v>299.08800000000002</v>
          </cell>
          <cell r="K19">
            <v>205.62300000000002</v>
          </cell>
          <cell r="L19">
            <v>233.66249999999999</v>
          </cell>
          <cell r="M19">
            <v>264.8175</v>
          </cell>
          <cell r="N19">
            <v>199.39200000000002</v>
          </cell>
          <cell r="O19">
            <v>261.70200000000006</v>
          </cell>
          <cell r="P19">
            <v>239.89349999999999</v>
          </cell>
          <cell r="U19">
            <v>2782.1415000000006</v>
          </cell>
          <cell r="V19">
            <v>2918.7243400000002</v>
          </cell>
          <cell r="W19">
            <v>3991.942</v>
          </cell>
          <cell r="X19">
            <v>-136.58283999999958</v>
          </cell>
          <cell r="Y19">
            <v>-1209.8004999999994</v>
          </cell>
        </row>
        <row r="20">
          <cell r="A20">
            <v>8</v>
          </cell>
          <cell r="B20" t="str">
            <v>Concession Cost</v>
          </cell>
          <cell r="E20">
            <v>16.192</v>
          </cell>
          <cell r="F20">
            <v>16.445</v>
          </cell>
          <cell r="G20">
            <v>21.504999999999999</v>
          </cell>
          <cell r="H20">
            <v>16.192</v>
          </cell>
          <cell r="I20">
            <v>17.203999999999997</v>
          </cell>
          <cell r="J20">
            <v>24.287999999999997</v>
          </cell>
          <cell r="K20">
            <v>16.697999999999997</v>
          </cell>
          <cell r="L20">
            <v>18.975000000000001</v>
          </cell>
          <cell r="M20">
            <v>21.504999999999999</v>
          </cell>
          <cell r="N20">
            <v>16.192</v>
          </cell>
          <cell r="O20">
            <v>21.251999999999999</v>
          </cell>
          <cell r="P20">
            <v>19.480999999999998</v>
          </cell>
          <cell r="T20">
            <v>0</v>
          </cell>
          <cell r="U20">
            <v>225.929</v>
          </cell>
          <cell r="V20">
            <v>222.33358999999999</v>
          </cell>
          <cell r="W20">
            <v>332.161</v>
          </cell>
          <cell r="X20">
            <v>3.5954100000000153</v>
          </cell>
          <cell r="Y20">
            <v>-106.232</v>
          </cell>
        </row>
        <row r="21">
          <cell r="A21">
            <v>9</v>
          </cell>
          <cell r="B21" t="str">
            <v>Less Concession Rebates</v>
          </cell>
          <cell r="E21">
            <v>-1.84</v>
          </cell>
          <cell r="F21">
            <v>-1.8687499999999999</v>
          </cell>
          <cell r="G21">
            <v>-2.4437500000000001</v>
          </cell>
          <cell r="H21">
            <v>-1.84</v>
          </cell>
          <cell r="I21">
            <v>-1.9550000000000001</v>
          </cell>
          <cell r="J21">
            <v>-2.76</v>
          </cell>
          <cell r="K21">
            <v>-1.8975</v>
          </cell>
          <cell r="L21">
            <v>-2.15625</v>
          </cell>
          <cell r="M21">
            <v>-2.4437500000000001</v>
          </cell>
          <cell r="N21">
            <v>-1.84</v>
          </cell>
          <cell r="O21">
            <v>-2.415</v>
          </cell>
          <cell r="P21">
            <v>-2.2137500000000001</v>
          </cell>
          <cell r="U21">
            <v>-25.673749999999998</v>
          </cell>
          <cell r="V21">
            <v>-32.79</v>
          </cell>
          <cell r="W21">
            <v>-54.335999999999999</v>
          </cell>
          <cell r="X21">
            <v>7.11625</v>
          </cell>
          <cell r="Y21">
            <v>28.66225</v>
          </cell>
        </row>
        <row r="22">
          <cell r="A22">
            <v>10</v>
          </cell>
          <cell r="B22" t="str">
            <v>Advertising Cost</v>
          </cell>
          <cell r="E22">
            <v>9.8624000000000009</v>
          </cell>
          <cell r="F22">
            <v>10.016500000000001</v>
          </cell>
          <cell r="G22">
            <v>13.0985</v>
          </cell>
          <cell r="H22">
            <v>9.8624000000000009</v>
          </cell>
          <cell r="I22">
            <v>10.4788</v>
          </cell>
          <cell r="J22">
            <v>14.793600000000001</v>
          </cell>
          <cell r="K22">
            <v>10.1706</v>
          </cell>
          <cell r="L22">
            <v>11.557499999999999</v>
          </cell>
          <cell r="M22">
            <v>13.0985</v>
          </cell>
          <cell r="N22">
            <v>9.8624000000000009</v>
          </cell>
          <cell r="O22">
            <v>12.944400000000002</v>
          </cell>
          <cell r="P22">
            <v>11.865699999999999</v>
          </cell>
          <cell r="T22">
            <v>0</v>
          </cell>
          <cell r="U22">
            <v>137.61130000000003</v>
          </cell>
          <cell r="V22">
            <v>157.63596999999999</v>
          </cell>
          <cell r="W22">
            <v>206.21799999999999</v>
          </cell>
          <cell r="X22">
            <v>-20.024669999999958</v>
          </cell>
          <cell r="Y22">
            <v>-68.606699999999961</v>
          </cell>
        </row>
        <row r="23">
          <cell r="A23">
            <v>11</v>
          </cell>
          <cell r="B23" t="str">
            <v>Other Cost</v>
          </cell>
          <cell r="C23">
            <v>0</v>
          </cell>
          <cell r="E23">
            <v>0.85760000000000003</v>
          </cell>
          <cell r="F23">
            <v>0.871</v>
          </cell>
          <cell r="G23">
            <v>1.139</v>
          </cell>
          <cell r="H23">
            <v>0.85760000000000003</v>
          </cell>
          <cell r="I23">
            <v>0.91120000000000001</v>
          </cell>
          <cell r="J23">
            <v>1.2864000000000002</v>
          </cell>
          <cell r="K23">
            <v>0.88439999999999996</v>
          </cell>
          <cell r="L23">
            <v>1.0049999999999999</v>
          </cell>
          <cell r="M23">
            <v>1.139</v>
          </cell>
          <cell r="N23">
            <v>0.85760000000000003</v>
          </cell>
          <cell r="O23">
            <v>1.1256000000000002</v>
          </cell>
          <cell r="P23">
            <v>1.0318000000000001</v>
          </cell>
          <cell r="R23">
            <v>0</v>
          </cell>
          <cell r="S23">
            <v>0</v>
          </cell>
          <cell r="T23">
            <v>0</v>
          </cell>
          <cell r="U23">
            <v>11.966200000000001</v>
          </cell>
          <cell r="V23">
            <v>12.628666939999997</v>
          </cell>
          <cell r="W23">
            <v>17.448117999999997</v>
          </cell>
          <cell r="X23">
            <v>-0.66246693999999628</v>
          </cell>
          <cell r="Y23">
            <v>-5.4819179999999967</v>
          </cell>
        </row>
        <row r="24">
          <cell r="A24">
            <v>12</v>
          </cell>
          <cell r="B24" t="str">
            <v>Direct Payroll</v>
          </cell>
          <cell r="C24">
            <v>0</v>
          </cell>
          <cell r="E24">
            <v>37.290862671494246</v>
          </cell>
          <cell r="F24">
            <v>37.290862671494246</v>
          </cell>
          <cell r="G24">
            <v>38.390862671494247</v>
          </cell>
          <cell r="H24">
            <v>37.290862671494246</v>
          </cell>
          <cell r="I24">
            <v>37.290862671494246</v>
          </cell>
          <cell r="J24">
            <v>38.390862671494247</v>
          </cell>
          <cell r="K24">
            <v>38.091679218794241</v>
          </cell>
          <cell r="L24">
            <v>38.091679218794241</v>
          </cell>
          <cell r="M24">
            <v>39.191679218794242</v>
          </cell>
          <cell r="N24">
            <v>38.091679218794241</v>
          </cell>
          <cell r="O24">
            <v>39.191679218794242</v>
          </cell>
          <cell r="P24">
            <v>39.191679218794242</v>
          </cell>
          <cell r="R24">
            <v>0</v>
          </cell>
          <cell r="S24">
            <v>0</v>
          </cell>
          <cell r="T24">
            <v>0</v>
          </cell>
          <cell r="U24">
            <v>457.79525134173099</v>
          </cell>
          <cell r="V24">
            <v>597.6969049999999</v>
          </cell>
          <cell r="W24">
            <v>827.36200000000008</v>
          </cell>
          <cell r="X24">
            <v>-139.90165365826891</v>
          </cell>
          <cell r="Y24">
            <v>-369.56674865826909</v>
          </cell>
        </row>
        <row r="25">
          <cell r="B25" t="str">
            <v>TOTAL COST</v>
          </cell>
          <cell r="C25">
            <v>0</v>
          </cell>
          <cell r="E25">
            <v>261.75486267149427</v>
          </cell>
          <cell r="F25">
            <v>265.26211267149426</v>
          </cell>
          <cell r="G25">
            <v>336.50711267149421</v>
          </cell>
          <cell r="H25">
            <v>261.75486267149427</v>
          </cell>
          <cell r="I25">
            <v>275.78386267149426</v>
          </cell>
          <cell r="J25">
            <v>375.08686267149432</v>
          </cell>
          <cell r="K25">
            <v>269.57017921879424</v>
          </cell>
          <cell r="L25">
            <v>301.13542921879423</v>
          </cell>
          <cell r="M25">
            <v>337.30792921879424</v>
          </cell>
          <cell r="N25">
            <v>262.55567921879424</v>
          </cell>
          <cell r="O25">
            <v>333.80067921879436</v>
          </cell>
          <cell r="P25">
            <v>309.24992921879425</v>
          </cell>
          <cell r="R25">
            <v>0</v>
          </cell>
          <cell r="S25">
            <v>0</v>
          </cell>
          <cell r="T25">
            <v>0</v>
          </cell>
          <cell r="U25">
            <v>3589.7695013417315</v>
          </cell>
          <cell r="V25">
            <v>3876.2294719400002</v>
          </cell>
          <cell r="W25">
            <v>5320.795118</v>
          </cell>
          <cell r="X25">
            <v>-286.45997059826868</v>
          </cell>
          <cell r="Y25">
            <v>-1731.0256166582685</v>
          </cell>
        </row>
        <row r="27">
          <cell r="B27" t="str">
            <v>GROSS MARGIN</v>
          </cell>
          <cell r="C27">
            <v>0</v>
          </cell>
          <cell r="E27">
            <v>282.58276232850574</v>
          </cell>
          <cell r="F27">
            <v>286.92551232850576</v>
          </cell>
          <cell r="G27">
            <v>372.68051232850581</v>
          </cell>
          <cell r="H27">
            <v>282.58276232850574</v>
          </cell>
          <cell r="I27">
            <v>299.95376232850572</v>
          </cell>
          <cell r="J27">
            <v>420.45076232850573</v>
          </cell>
          <cell r="K27">
            <v>290.46744578120581</v>
          </cell>
          <cell r="L27">
            <v>329.5521957812058</v>
          </cell>
          <cell r="M27">
            <v>371.87969578120578</v>
          </cell>
          <cell r="N27">
            <v>281.78194578120576</v>
          </cell>
          <cell r="O27">
            <v>367.53694578120576</v>
          </cell>
          <cell r="P27">
            <v>337.13769578120571</v>
          </cell>
          <cell r="R27">
            <v>0</v>
          </cell>
          <cell r="S27">
            <v>0</v>
          </cell>
          <cell r="T27">
            <v>0</v>
          </cell>
          <cell r="U27">
            <v>3923.5319986582695</v>
          </cell>
          <cell r="V27">
            <v>3995.4168580599985</v>
          </cell>
          <cell r="W27">
            <v>5044.5998820000004</v>
          </cell>
          <cell r="X27">
            <v>-71.884859401729045</v>
          </cell>
          <cell r="Y27">
            <v>-1121.067883341731</v>
          </cell>
        </row>
        <row r="28">
          <cell r="X28">
            <v>0</v>
          </cell>
          <cell r="Y28">
            <v>0</v>
          </cell>
        </row>
        <row r="29">
          <cell r="A29">
            <v>13</v>
          </cell>
          <cell r="B29" t="str">
            <v>Direct Rent</v>
          </cell>
          <cell r="E29">
            <v>0</v>
          </cell>
          <cell r="F29">
            <v>0</v>
          </cell>
          <cell r="G29">
            <v>0</v>
          </cell>
          <cell r="H29">
            <v>0</v>
          </cell>
          <cell r="I29">
            <v>0</v>
          </cell>
          <cell r="J29">
            <v>0</v>
          </cell>
          <cell r="K29">
            <v>0</v>
          </cell>
          <cell r="L29">
            <v>0</v>
          </cell>
          <cell r="M29">
            <v>0</v>
          </cell>
          <cell r="N29">
            <v>0</v>
          </cell>
          <cell r="O29">
            <v>0</v>
          </cell>
          <cell r="P29">
            <v>0</v>
          </cell>
          <cell r="T29">
            <v>0</v>
          </cell>
          <cell r="U29">
            <v>0</v>
          </cell>
          <cell r="V29">
            <v>0</v>
          </cell>
          <cell r="W29">
            <v>0</v>
          </cell>
          <cell r="X29">
            <v>0</v>
          </cell>
          <cell r="Y29">
            <v>0</v>
          </cell>
        </row>
        <row r="30">
          <cell r="A30">
            <v>14</v>
          </cell>
          <cell r="B30" t="str">
            <v>Light, Heat and Power</v>
          </cell>
          <cell r="E30">
            <v>20.2</v>
          </cell>
          <cell r="F30">
            <v>20.2</v>
          </cell>
          <cell r="G30">
            <v>20.2</v>
          </cell>
          <cell r="H30">
            <v>20.2</v>
          </cell>
          <cell r="I30">
            <v>20.2</v>
          </cell>
          <cell r="J30">
            <v>20.2</v>
          </cell>
          <cell r="K30">
            <v>20.2</v>
          </cell>
          <cell r="L30">
            <v>20.2</v>
          </cell>
          <cell r="M30">
            <v>20.2</v>
          </cell>
          <cell r="N30">
            <v>20.2</v>
          </cell>
          <cell r="O30">
            <v>20.2</v>
          </cell>
          <cell r="P30">
            <v>20.2</v>
          </cell>
          <cell r="T30">
            <v>0</v>
          </cell>
          <cell r="U30">
            <v>242.4</v>
          </cell>
          <cell r="V30">
            <v>246.33176000000003</v>
          </cell>
          <cell r="W30">
            <v>271.14699999999999</v>
          </cell>
          <cell r="X30">
            <v>-3.9317600000000823</v>
          </cell>
          <cell r="Y30">
            <v>-28.747000000000043</v>
          </cell>
        </row>
        <row r="31">
          <cell r="A31">
            <v>15</v>
          </cell>
          <cell r="B31" t="str">
            <v>Repair &amp; Maintenance</v>
          </cell>
          <cell r="E31">
            <v>13.25</v>
          </cell>
          <cell r="F31">
            <v>13.25</v>
          </cell>
          <cell r="G31">
            <v>13.25</v>
          </cell>
          <cell r="H31">
            <v>18.25</v>
          </cell>
          <cell r="I31">
            <v>13.25</v>
          </cell>
          <cell r="J31">
            <v>13.25</v>
          </cell>
          <cell r="K31">
            <v>13.25</v>
          </cell>
          <cell r="L31">
            <v>13.25</v>
          </cell>
          <cell r="M31">
            <v>13.25</v>
          </cell>
          <cell r="N31">
            <v>13.25</v>
          </cell>
          <cell r="O31">
            <v>13.25</v>
          </cell>
          <cell r="P31">
            <v>13.25</v>
          </cell>
          <cell r="T31">
            <v>0</v>
          </cell>
          <cell r="U31">
            <v>164</v>
          </cell>
          <cell r="V31">
            <v>217.57400666666669</v>
          </cell>
          <cell r="W31">
            <v>328.58800000000002</v>
          </cell>
          <cell r="X31">
            <v>-53.574006666666691</v>
          </cell>
          <cell r="Y31">
            <v>-164.58800000000002</v>
          </cell>
        </row>
        <row r="32">
          <cell r="A32">
            <v>16</v>
          </cell>
          <cell r="B32" t="str">
            <v>Common Area Maintenance</v>
          </cell>
          <cell r="E32">
            <v>15.888</v>
          </cell>
          <cell r="F32">
            <v>15.888</v>
          </cell>
          <cell r="G32">
            <v>15.888</v>
          </cell>
          <cell r="H32">
            <v>15.888</v>
          </cell>
          <cell r="I32">
            <v>15.888</v>
          </cell>
          <cell r="J32">
            <v>15.888</v>
          </cell>
          <cell r="K32">
            <v>15.888</v>
          </cell>
          <cell r="L32">
            <v>15.888</v>
          </cell>
          <cell r="M32">
            <v>15.888</v>
          </cell>
          <cell r="N32">
            <v>15.888</v>
          </cell>
          <cell r="O32">
            <v>15.888</v>
          </cell>
          <cell r="P32">
            <v>15.888</v>
          </cell>
          <cell r="T32">
            <v>0</v>
          </cell>
          <cell r="U32">
            <v>190.65600000000003</v>
          </cell>
          <cell r="V32">
            <v>190.65660000000003</v>
          </cell>
          <cell r="W32">
            <v>186.501</v>
          </cell>
          <cell r="X32">
            <v>-5.9999999999149622E-4</v>
          </cell>
          <cell r="Y32">
            <v>4.1550000000000296</v>
          </cell>
        </row>
        <row r="33">
          <cell r="A33">
            <v>17</v>
          </cell>
          <cell r="B33" t="str">
            <v>Other Overhead Costs</v>
          </cell>
          <cell r="C33">
            <v>0</v>
          </cell>
          <cell r="E33">
            <v>22.180588626714943</v>
          </cell>
          <cell r="F33">
            <v>22.180188626714941</v>
          </cell>
          <cell r="G33">
            <v>22.01230862671494</v>
          </cell>
          <cell r="H33">
            <v>22.180188626714941</v>
          </cell>
          <cell r="I33">
            <v>24.501308626714941</v>
          </cell>
          <cell r="J33">
            <v>22.19118862671494</v>
          </cell>
          <cell r="K33">
            <v>22.188196792187941</v>
          </cell>
          <cell r="L33">
            <v>24.151556792187943</v>
          </cell>
          <cell r="M33">
            <v>22.199196792187941</v>
          </cell>
          <cell r="N33">
            <v>22.009316792187942</v>
          </cell>
          <cell r="O33">
            <v>22.199196792187941</v>
          </cell>
          <cell r="P33">
            <v>22.020316792187941</v>
          </cell>
          <cell r="R33">
            <v>0</v>
          </cell>
          <cell r="S33">
            <v>0</v>
          </cell>
          <cell r="T33">
            <v>0</v>
          </cell>
          <cell r="U33">
            <v>270.01355251341727</v>
          </cell>
          <cell r="V33">
            <v>334.65881855333333</v>
          </cell>
          <cell r="W33">
            <v>415.33888200000001</v>
          </cell>
          <cell r="X33">
            <v>-64.645266039916066</v>
          </cell>
          <cell r="Y33">
            <v>-145.32532948658275</v>
          </cell>
        </row>
        <row r="35">
          <cell r="B35" t="str">
            <v>Total Overhead Expenses</v>
          </cell>
          <cell r="C35">
            <v>0</v>
          </cell>
          <cell r="E35">
            <v>71.518588626714944</v>
          </cell>
          <cell r="F35">
            <v>71.518188626714945</v>
          </cell>
          <cell r="G35">
            <v>121.2987</v>
          </cell>
          <cell r="H35">
            <v>76.518188626714945</v>
          </cell>
          <cell r="I35">
            <v>73.839308626714939</v>
          </cell>
          <cell r="J35">
            <v>71.529188626714941</v>
          </cell>
          <cell r="K35">
            <v>71.526196792187946</v>
          </cell>
          <cell r="L35">
            <v>73.48955679218794</v>
          </cell>
          <cell r="M35">
            <v>71.537196792187942</v>
          </cell>
          <cell r="N35">
            <v>71.347316792187939</v>
          </cell>
          <cell r="O35">
            <v>71.537196792187942</v>
          </cell>
          <cell r="P35">
            <v>71.358316792187935</v>
          </cell>
          <cell r="R35">
            <v>0</v>
          </cell>
          <cell r="S35">
            <v>0</v>
          </cell>
          <cell r="T35">
            <v>0</v>
          </cell>
          <cell r="U35">
            <v>867.06955251341731</v>
          </cell>
          <cell r="V35">
            <v>989.22118522000005</v>
          </cell>
          <cell r="W35">
            <v>1201.5748819999999</v>
          </cell>
          <cell r="X35">
            <v>-122.15163270658275</v>
          </cell>
          <cell r="Y35">
            <v>-334.50532948658258</v>
          </cell>
        </row>
        <row r="37">
          <cell r="B37" t="str">
            <v>E.B.I.T.D.</v>
          </cell>
          <cell r="C37">
            <v>0</v>
          </cell>
          <cell r="E37">
            <v>211.06417370179079</v>
          </cell>
          <cell r="F37">
            <v>215.4073237017908</v>
          </cell>
          <cell r="G37">
            <v>251.38181232850582</v>
          </cell>
          <cell r="H37">
            <v>206.06457370179078</v>
          </cell>
          <cell r="I37">
            <v>226.11445370179078</v>
          </cell>
          <cell r="J37">
            <v>348.92157370179081</v>
          </cell>
          <cell r="K37">
            <v>218.94124898901788</v>
          </cell>
          <cell r="L37">
            <v>256.06263898901784</v>
          </cell>
          <cell r="M37">
            <v>300.34249898901783</v>
          </cell>
          <cell r="N37">
            <v>210.43462898901782</v>
          </cell>
          <cell r="O37">
            <v>295.9997489890178</v>
          </cell>
          <cell r="P37">
            <v>265.7793789890178</v>
          </cell>
          <cell r="R37">
            <v>0</v>
          </cell>
          <cell r="S37">
            <v>0</v>
          </cell>
          <cell r="T37">
            <v>0</v>
          </cell>
          <cell r="U37">
            <v>3056.462446144852</v>
          </cell>
          <cell r="V37">
            <v>3006.1956728399982</v>
          </cell>
          <cell r="W37">
            <v>3843.0250000000005</v>
          </cell>
          <cell r="X37">
            <v>50.2667733048537</v>
          </cell>
          <cell r="Y37">
            <v>-786.56255385514839</v>
          </cell>
        </row>
        <row r="39">
          <cell r="A39">
            <v>18</v>
          </cell>
          <cell r="B39" t="str">
            <v>Depreciation</v>
          </cell>
          <cell r="E39">
            <v>72.451840277777762</v>
          </cell>
          <cell r="F39">
            <v>72.451840277777762</v>
          </cell>
          <cell r="G39">
            <v>72.451840277777762</v>
          </cell>
          <cell r="H39">
            <v>72.451840277777762</v>
          </cell>
          <cell r="I39">
            <v>72.451840277777762</v>
          </cell>
          <cell r="J39">
            <v>72.451840277777762</v>
          </cell>
          <cell r="K39">
            <v>72.451840277777762</v>
          </cell>
          <cell r="L39">
            <v>72.451840277777762</v>
          </cell>
          <cell r="M39">
            <v>72.451840277777762</v>
          </cell>
          <cell r="N39">
            <v>72.451840277777762</v>
          </cell>
          <cell r="O39">
            <v>72.451840277777762</v>
          </cell>
          <cell r="P39">
            <v>72.451840277777762</v>
          </cell>
          <cell r="T39">
            <v>0</v>
          </cell>
          <cell r="U39">
            <v>869.42208333333338</v>
          </cell>
          <cell r="V39">
            <v>861.3788936574075</v>
          </cell>
          <cell r="W39">
            <v>838.29700000000003</v>
          </cell>
          <cell r="X39">
            <v>8.0431896759258734</v>
          </cell>
          <cell r="Y39">
            <v>31.12508333333335</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72.63</v>
          </cell>
          <cell r="W40">
            <v>226.50200000000001</v>
          </cell>
          <cell r="X40">
            <v>-72.63</v>
          </cell>
          <cell r="Y40">
            <v>-226.50200000000001</v>
          </cell>
        </row>
        <row r="41">
          <cell r="A41">
            <v>20</v>
          </cell>
          <cell r="B41" t="str">
            <v>External Interest</v>
          </cell>
          <cell r="E41">
            <v>127.83253424657536</v>
          </cell>
          <cell r="F41">
            <v>127.19554794520549</v>
          </cell>
          <cell r="G41">
            <v>122.47602739726027</v>
          </cell>
          <cell r="H41">
            <v>124.22294520547948</v>
          </cell>
          <cell r="I41">
            <v>119.59931506849318</v>
          </cell>
          <cell r="J41">
            <v>120.38510273972605</v>
          </cell>
          <cell r="K41">
            <v>118.3998287671233</v>
          </cell>
          <cell r="L41">
            <v>106.36643835616439</v>
          </cell>
          <cell r="M41">
            <v>117.12585616438356</v>
          </cell>
          <cell r="N41">
            <v>112.73116438356166</v>
          </cell>
          <cell r="O41">
            <v>114.04708904109589</v>
          </cell>
          <cell r="P41">
            <v>107.27054794520549</v>
          </cell>
          <cell r="T41">
            <v>0</v>
          </cell>
          <cell r="U41">
            <v>0</v>
          </cell>
          <cell r="V41">
            <v>99.225781369863014</v>
          </cell>
          <cell r="W41">
            <v>157.886</v>
          </cell>
          <cell r="X41">
            <v>-99.225781369863014</v>
          </cell>
          <cell r="Y41">
            <v>-157.886</v>
          </cell>
        </row>
        <row r="42">
          <cell r="A42">
            <v>21</v>
          </cell>
          <cell r="B42" t="str">
            <v>Intercompany Interest Income</v>
          </cell>
          <cell r="E42">
            <v>0</v>
          </cell>
          <cell r="F42">
            <v>0</v>
          </cell>
          <cell r="G42">
            <v>0</v>
          </cell>
          <cell r="H42">
            <v>0</v>
          </cell>
          <cell r="I42">
            <v>0</v>
          </cell>
          <cell r="J42">
            <v>0</v>
          </cell>
          <cell r="K42">
            <v>0</v>
          </cell>
          <cell r="L42">
            <v>0</v>
          </cell>
          <cell r="M42">
            <v>0</v>
          </cell>
          <cell r="N42">
            <v>0</v>
          </cell>
          <cell r="O42">
            <v>0</v>
          </cell>
          <cell r="P42">
            <v>0</v>
          </cell>
          <cell r="T42">
            <v>0</v>
          </cell>
          <cell r="U42">
            <v>0</v>
          </cell>
          <cell r="V42">
            <v>0</v>
          </cell>
          <cell r="W42">
            <v>0</v>
          </cell>
          <cell r="X42">
            <v>0</v>
          </cell>
          <cell r="Y42">
            <v>0</v>
          </cell>
        </row>
        <row r="43">
          <cell r="A43">
            <v>22</v>
          </cell>
          <cell r="B43" t="str">
            <v>External Interest Income</v>
          </cell>
          <cell r="E43">
            <v>0</v>
          </cell>
          <cell r="F43">
            <v>0</v>
          </cell>
          <cell r="G43">
            <v>0</v>
          </cell>
          <cell r="H43">
            <v>0</v>
          </cell>
          <cell r="I43">
            <v>0.16900000000000001</v>
          </cell>
          <cell r="J43">
            <v>0.222</v>
          </cell>
          <cell r="K43">
            <v>0</v>
          </cell>
          <cell r="L43">
            <v>0</v>
          </cell>
          <cell r="M43">
            <v>0</v>
          </cell>
          <cell r="N43">
            <v>0</v>
          </cell>
          <cell r="O43">
            <v>0</v>
          </cell>
          <cell r="P43">
            <v>0</v>
          </cell>
          <cell r="T43">
            <v>0</v>
          </cell>
          <cell r="U43">
            <v>0</v>
          </cell>
          <cell r="V43">
            <v>2.7231000000000001</v>
          </cell>
          <cell r="W43">
            <v>0.90700000000000003</v>
          </cell>
          <cell r="X43">
            <v>-2.7231000000000001</v>
          </cell>
          <cell r="Y43">
            <v>-0.90700000000000003</v>
          </cell>
        </row>
        <row r="44">
          <cell r="B44" t="str">
            <v>E.B.T.</v>
          </cell>
          <cell r="C44">
            <v>0</v>
          </cell>
          <cell r="E44">
            <v>138.61233342401303</v>
          </cell>
          <cell r="F44">
            <v>142.95548342401304</v>
          </cell>
          <cell r="G44">
            <v>178.92997205072805</v>
          </cell>
          <cell r="H44">
            <v>133.61273342401302</v>
          </cell>
          <cell r="I44">
            <v>153.66261342401302</v>
          </cell>
          <cell r="J44">
            <v>276.46973342401304</v>
          </cell>
          <cell r="K44">
            <v>146.48940871124012</v>
          </cell>
          <cell r="L44">
            <v>183.61079871124008</v>
          </cell>
          <cell r="M44">
            <v>227.89065871124006</v>
          </cell>
          <cell r="N44">
            <v>137.98278871124006</v>
          </cell>
          <cell r="O44">
            <v>223.54790871124004</v>
          </cell>
          <cell r="P44">
            <v>193.32753871124004</v>
          </cell>
          <cell r="Q44">
            <v>0</v>
          </cell>
          <cell r="R44">
            <v>0</v>
          </cell>
          <cell r="S44">
            <v>0</v>
          </cell>
          <cell r="T44">
            <v>0</v>
          </cell>
          <cell r="U44">
            <v>2187.0403628115187</v>
          </cell>
          <cell r="V44">
            <v>1975.6840978127277</v>
          </cell>
          <cell r="W44">
            <v>2621.2470000000008</v>
          </cell>
          <cell r="X44">
            <v>211.35626499879095</v>
          </cell>
          <cell r="Y44">
            <v>-434.20663718848209</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138.61233342401303</v>
          </cell>
          <cell r="F50">
            <v>142.95548342401304</v>
          </cell>
          <cell r="G50">
            <v>178.92997205072805</v>
          </cell>
          <cell r="H50">
            <v>133.61273342401302</v>
          </cell>
          <cell r="I50">
            <v>153.66261342401302</v>
          </cell>
          <cell r="J50">
            <v>276.46973342401304</v>
          </cell>
          <cell r="K50">
            <v>146.48940871124012</v>
          </cell>
          <cell r="L50">
            <v>183.61079871124008</v>
          </cell>
          <cell r="M50">
            <v>227.89065871124006</v>
          </cell>
          <cell r="N50">
            <v>137.98278871124006</v>
          </cell>
          <cell r="O50">
            <v>223.54790871124004</v>
          </cell>
          <cell r="P50">
            <v>193.32753871124004</v>
          </cell>
          <cell r="Q50">
            <v>0</v>
          </cell>
          <cell r="R50">
            <v>0</v>
          </cell>
          <cell r="S50">
            <v>0</v>
          </cell>
          <cell r="T50">
            <v>0</v>
          </cell>
          <cell r="U50">
            <v>2187.0403628115187</v>
          </cell>
          <cell r="V50">
            <v>1975.6840978127277</v>
          </cell>
          <cell r="W50">
            <v>2621.2470000000008</v>
          </cell>
          <cell r="X50">
            <v>211.35626499879095</v>
          </cell>
          <cell r="Y50">
            <v>-434.20663718848209</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62.72</v>
          </cell>
          <cell r="F54">
            <v>63.7</v>
          </cell>
          <cell r="G54">
            <v>83.3</v>
          </cell>
          <cell r="H54">
            <v>62.72</v>
          </cell>
          <cell r="I54">
            <v>66.64</v>
          </cell>
          <cell r="J54">
            <v>94.08</v>
          </cell>
          <cell r="K54">
            <v>64.680000000000007</v>
          </cell>
          <cell r="L54">
            <v>73.5</v>
          </cell>
          <cell r="M54">
            <v>83.3</v>
          </cell>
          <cell r="N54">
            <v>62.72</v>
          </cell>
          <cell r="O54">
            <v>82.32</v>
          </cell>
          <cell r="P54">
            <v>75.459999999999994</v>
          </cell>
          <cell r="T54">
            <v>0</v>
          </cell>
          <cell r="U54">
            <v>875.14</v>
          </cell>
          <cell r="V54">
            <v>946</v>
          </cell>
          <cell r="W54">
            <v>1285.933</v>
          </cell>
          <cell r="X54">
            <v>-70.860000000000127</v>
          </cell>
          <cell r="Y54">
            <v>-410.79300000000012</v>
          </cell>
        </row>
        <row r="55">
          <cell r="A55">
            <v>28</v>
          </cell>
          <cell r="B55" t="str">
            <v>Admissions</v>
          </cell>
          <cell r="E55">
            <v>64</v>
          </cell>
          <cell r="F55">
            <v>65</v>
          </cell>
          <cell r="G55">
            <v>85</v>
          </cell>
          <cell r="H55">
            <v>64</v>
          </cell>
          <cell r="I55">
            <v>68</v>
          </cell>
          <cell r="J55">
            <v>96</v>
          </cell>
          <cell r="K55">
            <v>66</v>
          </cell>
          <cell r="L55">
            <v>75</v>
          </cell>
          <cell r="M55">
            <v>85</v>
          </cell>
          <cell r="N55">
            <v>64</v>
          </cell>
          <cell r="O55">
            <v>84</v>
          </cell>
          <cell r="P55">
            <v>77</v>
          </cell>
          <cell r="T55">
            <v>0</v>
          </cell>
          <cell r="U55">
            <v>893</v>
          </cell>
          <cell r="V55">
            <v>946</v>
          </cell>
          <cell r="W55">
            <v>1285.933</v>
          </cell>
          <cell r="X55">
            <v>-53</v>
          </cell>
          <cell r="Y55">
            <v>-392.93299999999999</v>
          </cell>
        </row>
        <row r="56">
          <cell r="B56" t="str">
            <v>Utilisation Rate</v>
          </cell>
          <cell r="E56">
            <v>0.16498927569707969</v>
          </cell>
          <cell r="F56">
            <v>0.16756723312984656</v>
          </cell>
          <cell r="G56">
            <v>0.17530110542814717</v>
          </cell>
          <cell r="H56">
            <v>0.16498927569707969</v>
          </cell>
          <cell r="I56">
            <v>0.17530110542814717</v>
          </cell>
          <cell r="J56">
            <v>0.19798713083649563</v>
          </cell>
          <cell r="K56">
            <v>0.17014519056261343</v>
          </cell>
          <cell r="L56">
            <v>0.19334680745751526</v>
          </cell>
          <cell r="M56">
            <v>0.17530110542814717</v>
          </cell>
          <cell r="N56">
            <v>0.16498927569707969</v>
          </cell>
          <cell r="O56">
            <v>0.17323873948193366</v>
          </cell>
          <cell r="P56">
            <v>0.198502722323049</v>
          </cell>
          <cell r="U56">
            <v>0.17708584518929346</v>
          </cell>
          <cell r="V56">
            <v>0.18759597933826608</v>
          </cell>
          <cell r="W56">
            <v>0.23937873699729709</v>
          </cell>
          <cell r="X56">
            <v>-1.0510134148972616E-2</v>
          </cell>
          <cell r="Y56">
            <v>-6.2292891808003625E-2</v>
          </cell>
        </row>
        <row r="57">
          <cell r="B57" t="str">
            <v>Ave. Admission Price (S$)</v>
          </cell>
          <cell r="C57" t="str">
            <v>N.A.</v>
          </cell>
          <cell r="E57">
            <v>6.7</v>
          </cell>
          <cell r="F57">
            <v>6.7</v>
          </cell>
          <cell r="G57">
            <v>6.7</v>
          </cell>
          <cell r="H57">
            <v>6.7</v>
          </cell>
          <cell r="I57">
            <v>6.7</v>
          </cell>
          <cell r="J57">
            <v>6.7</v>
          </cell>
          <cell r="K57">
            <v>6.7</v>
          </cell>
          <cell r="L57">
            <v>6.7</v>
          </cell>
          <cell r="M57">
            <v>6.7</v>
          </cell>
          <cell r="N57">
            <v>6.7</v>
          </cell>
          <cell r="O57">
            <v>6.7</v>
          </cell>
          <cell r="P57">
            <v>6.7</v>
          </cell>
          <cell r="R57" t="str">
            <v>N.A.</v>
          </cell>
          <cell r="S57" t="str">
            <v>N.A.</v>
          </cell>
          <cell r="T57" t="str">
            <v>N.A.</v>
          </cell>
          <cell r="U57">
            <v>6.7</v>
          </cell>
          <cell r="V57">
            <v>6.6747711099365734</v>
          </cell>
          <cell r="W57">
            <v>6.7842251501439028</v>
          </cell>
          <cell r="X57">
            <v>2.5228890063425879E-2</v>
          </cell>
          <cell r="Y57">
            <v>-8.4225150143903527E-2</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2.3000000000000007E-2</v>
          </cell>
          <cell r="V58">
            <v>2.496478381272442E-2</v>
          </cell>
          <cell r="W58">
            <v>2.363785022545125E-2</v>
          </cell>
          <cell r="X58">
            <v>-1.9647838127244133E-3</v>
          </cell>
          <cell r="Y58">
            <v>-6.3785022545124331E-4</v>
          </cell>
        </row>
        <row r="59">
          <cell r="B59" t="str">
            <v>Concession Cost %</v>
          </cell>
          <cell r="C59" t="str">
            <v>N.A.</v>
          </cell>
          <cell r="E59">
            <v>0.19500000000000001</v>
          </cell>
          <cell r="F59">
            <v>0.19500000000000001</v>
          </cell>
          <cell r="G59">
            <v>0.19500000000000001</v>
          </cell>
          <cell r="H59">
            <v>0.19500000000000001</v>
          </cell>
          <cell r="I59">
            <v>0.19500000000000001</v>
          </cell>
          <cell r="J59">
            <v>0.19500000000000001</v>
          </cell>
          <cell r="K59">
            <v>0.19500000000000001</v>
          </cell>
          <cell r="L59">
            <v>0.19500000000000001</v>
          </cell>
          <cell r="M59">
            <v>0.19500000000000001</v>
          </cell>
          <cell r="N59">
            <v>0.19500000000000001</v>
          </cell>
          <cell r="O59">
            <v>0.19500000000000001</v>
          </cell>
          <cell r="P59">
            <v>0.19500000000000001</v>
          </cell>
          <cell r="R59" t="str">
            <v>N.A.</v>
          </cell>
          <cell r="S59" t="str">
            <v>N.A.</v>
          </cell>
          <cell r="T59" t="str">
            <v>N.A.</v>
          </cell>
          <cell r="U59">
            <v>0.19500000000000001</v>
          </cell>
          <cell r="V59">
            <v>0.17860521037521898</v>
          </cell>
          <cell r="W59">
            <v>0.21582311865086179</v>
          </cell>
          <cell r="X59">
            <v>1.6394789624780998E-2</v>
          </cell>
          <cell r="Y59">
            <v>-2.082311865086181E-2</v>
          </cell>
        </row>
        <row r="60">
          <cell r="B60" t="str">
            <v>Concess. Rev per Patron (S$)</v>
          </cell>
          <cell r="C60" t="str">
            <v>N.A.</v>
          </cell>
          <cell r="E60">
            <v>1.1499999999999999</v>
          </cell>
          <cell r="F60">
            <v>1.1499999999999999</v>
          </cell>
          <cell r="G60">
            <v>1.1499999999999999</v>
          </cell>
          <cell r="H60">
            <v>1.1499999999999999</v>
          </cell>
          <cell r="I60">
            <v>1.1499999999999999</v>
          </cell>
          <cell r="J60">
            <v>1.1499999999999999</v>
          </cell>
          <cell r="K60">
            <v>1.1499999999999999</v>
          </cell>
          <cell r="L60">
            <v>1.1499999999999999</v>
          </cell>
          <cell r="M60">
            <v>1.1499999999999999</v>
          </cell>
          <cell r="N60">
            <v>1.1499999999999999</v>
          </cell>
          <cell r="O60">
            <v>1.1499999999999999</v>
          </cell>
          <cell r="P60">
            <v>1.1499999999999999</v>
          </cell>
          <cell r="R60" t="str">
            <v>N.A.</v>
          </cell>
          <cell r="S60" t="str">
            <v>N.A.</v>
          </cell>
          <cell r="T60" t="str">
            <v>N.A.</v>
          </cell>
          <cell r="U60">
            <v>1.1499999999999999</v>
          </cell>
          <cell r="V60">
            <v>1.1218217124735728</v>
          </cell>
          <cell r="W60">
            <v>1.0010482661227296</v>
          </cell>
          <cell r="X60">
            <v>2.817828752642737E-2</v>
          </cell>
          <cell r="Y60">
            <v>0.14895173387727056</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T61" t="str">
            <v>N.A.</v>
          </cell>
          <cell r="U61">
            <v>0.46500000000000002</v>
          </cell>
          <cell r="V61">
            <v>0.46223791535039105</v>
          </cell>
          <cell r="W61">
            <v>0.45757851935664356</v>
          </cell>
          <cell r="X61">
            <v>2.7620846496090867E-3</v>
          </cell>
          <cell r="Y61">
            <v>7.4214806433565705E-3</v>
          </cell>
        </row>
        <row r="62">
          <cell r="B62" t="str">
            <v>Direct Payroll : Net Box</v>
          </cell>
          <cell r="C62" t="str">
            <v>N.A.</v>
          </cell>
          <cell r="E62">
            <v>8.696563123016382E-2</v>
          </cell>
          <cell r="F62">
            <v>8.5627698442007447E-2</v>
          </cell>
          <cell r="G62">
            <v>6.7411523567154075E-2</v>
          </cell>
          <cell r="H62">
            <v>8.696563123016382E-2</v>
          </cell>
          <cell r="I62">
            <v>8.1850005863683586E-2</v>
          </cell>
          <cell r="J62">
            <v>5.9687286491751E-2</v>
          </cell>
          <cell r="K62">
            <v>8.6141291765703842E-2</v>
          </cell>
          <cell r="L62">
            <v>7.5804336753819382E-2</v>
          </cell>
          <cell r="M62">
            <v>6.8817698364871366E-2</v>
          </cell>
          <cell r="N62">
            <v>8.8833207133382094E-2</v>
          </cell>
          <cell r="O62">
            <v>6.9636956678738871E-2</v>
          </cell>
          <cell r="P62">
            <v>7.5967589104078775E-2</v>
          </cell>
          <cell r="R62" t="str">
            <v>N.A.</v>
          </cell>
          <cell r="S62" t="str">
            <v>N.A.</v>
          </cell>
          <cell r="T62" t="str">
            <v>N.A.</v>
          </cell>
          <cell r="U62">
            <v>7.6514725032463274E-2</v>
          </cell>
          <cell r="V62">
            <v>9.465716497864976E-2</v>
          </cell>
          <cell r="W62">
            <v>9.4836818503863871E-2</v>
          </cell>
          <cell r="X62">
            <v>-1.8142439946186487E-2</v>
          </cell>
          <cell r="Y62">
            <v>-1.8322093471400597E-2</v>
          </cell>
        </row>
        <row r="63">
          <cell r="B63" t="str">
            <v>Direct Payroll : Net Box &amp; Conc.</v>
          </cell>
          <cell r="C63" t="str">
            <v>N.A.</v>
          </cell>
          <cell r="E63">
            <v>7.4225443215553841E-2</v>
          </cell>
          <cell r="F63">
            <v>7.3083513319929932E-2</v>
          </cell>
          <cell r="G63">
            <v>5.7535950050946791E-2</v>
          </cell>
          <cell r="H63">
            <v>7.4225443215553841E-2</v>
          </cell>
          <cell r="I63">
            <v>6.9859240673462442E-2</v>
          </cell>
          <cell r="J63">
            <v>5.094328910760914E-2</v>
          </cell>
          <cell r="K63">
            <v>7.3521866857352319E-2</v>
          </cell>
          <cell r="L63">
            <v>6.4699242834470053E-2</v>
          </cell>
          <cell r="M63">
            <v>5.8736124719062185E-2</v>
          </cell>
          <cell r="N63">
            <v>7.5819425196644585E-2</v>
          </cell>
          <cell r="O63">
            <v>5.9435364299051011E-2</v>
          </cell>
          <cell r="P63">
            <v>6.4838579235328389E-2</v>
          </cell>
          <cell r="Q63">
            <v>0</v>
          </cell>
          <cell r="R63" t="str">
            <v>N.A.</v>
          </cell>
          <cell r="S63" t="str">
            <v>N.A.</v>
          </cell>
          <cell r="T63" t="str">
            <v>N.A.</v>
          </cell>
          <cell r="U63">
            <v>6.5305561492675662E-2</v>
          </cell>
          <cell r="V63">
            <v>8.1037310083955316E-2</v>
          </cell>
          <cell r="W63">
            <v>8.2642483423797417E-2</v>
          </cell>
          <cell r="X63">
            <v>-1.5731748591279654E-2</v>
          </cell>
          <cell r="Y63">
            <v>-1.7336921931121754E-2</v>
          </cell>
        </row>
        <row r="64">
          <cell r="B64" t="str">
            <v>Direct Payroll of Admissions (S$)</v>
          </cell>
          <cell r="C64" t="str">
            <v>N.A.</v>
          </cell>
          <cell r="E64">
            <v>0.58266972924209759</v>
          </cell>
          <cell r="F64">
            <v>0.57370557956144996</v>
          </cell>
          <cell r="G64">
            <v>0.4516572078999323</v>
          </cell>
          <cell r="H64">
            <v>0.58266972924209759</v>
          </cell>
          <cell r="I64">
            <v>0.5483950392866801</v>
          </cell>
          <cell r="J64">
            <v>0.39990481949473172</v>
          </cell>
          <cell r="K64">
            <v>0.57714665483021577</v>
          </cell>
          <cell r="L64">
            <v>0.50788905625058989</v>
          </cell>
          <cell r="M64">
            <v>0.46107857904463811</v>
          </cell>
          <cell r="N64">
            <v>0.59518248779366001</v>
          </cell>
          <cell r="O64">
            <v>0.46656760974755052</v>
          </cell>
          <cell r="P64">
            <v>0.50898284699732776</v>
          </cell>
          <cell r="Q64">
            <v>0</v>
          </cell>
          <cell r="R64" t="str">
            <v>N.A.</v>
          </cell>
          <cell r="S64" t="str">
            <v>N.A.</v>
          </cell>
          <cell r="T64" t="str">
            <v>N.A.</v>
          </cell>
          <cell r="U64">
            <v>0.5126486577175039</v>
          </cell>
          <cell r="V64">
            <v>0.6318149101479914</v>
          </cell>
          <cell r="W64">
            <v>0.64339432925354589</v>
          </cell>
          <cell r="X64">
            <v>-0.11916625243048751</v>
          </cell>
          <cell r="Y64">
            <v>-0.130745671536042</v>
          </cell>
        </row>
        <row r="65">
          <cell r="B65" t="str">
            <v>Gross Margin :Total Rev</v>
          </cell>
          <cell r="C65" t="str">
            <v>N.A.</v>
          </cell>
          <cell r="E65">
            <v>0.51913141651471495</v>
          </cell>
          <cell r="F65">
            <v>0.51961597713912144</v>
          </cell>
          <cell r="G65">
            <v>0.52550340585611011</v>
          </cell>
          <cell r="H65">
            <v>0.51913141651471495</v>
          </cell>
          <cell r="I65">
            <v>0.52099037704632511</v>
          </cell>
          <cell r="J65">
            <v>0.52851147339323601</v>
          </cell>
          <cell r="K65">
            <v>0.51865702019789439</v>
          </cell>
          <cell r="L65">
            <v>0.52252840030150549</v>
          </cell>
          <cell r="M65">
            <v>0.52437420320356798</v>
          </cell>
          <cell r="N65">
            <v>0.51766024033559277</v>
          </cell>
          <cell r="O65">
            <v>0.52405137366073251</v>
          </cell>
          <cell r="P65">
            <v>0.5215720145960494</v>
          </cell>
          <cell r="Q65">
            <v>0</v>
          </cell>
          <cell r="R65" t="str">
            <v>N.A.</v>
          </cell>
          <cell r="S65" t="str">
            <v>N.A.</v>
          </cell>
          <cell r="T65" t="str">
            <v>N.A.</v>
          </cell>
          <cell r="U65">
            <v>0.52221144042446177</v>
          </cell>
          <cell r="V65">
            <v>0.50757067715718873</v>
          </cell>
          <cell r="W65">
            <v>0.48667705205638573</v>
          </cell>
          <cell r="X65">
            <v>1.4640763267273038E-2</v>
          </cell>
          <cell r="Y65">
            <v>3.5534388368076042E-2</v>
          </cell>
        </row>
        <row r="66">
          <cell r="B66" t="str">
            <v>G&amp;A % of total revenue</v>
          </cell>
          <cell r="C66" t="str">
            <v>N.A.</v>
          </cell>
          <cell r="E66">
            <v>4.0747851348168232E-2</v>
          </cell>
          <cell r="F66">
            <v>4.0167848069240848E-2</v>
          </cell>
          <cell r="G66">
            <v>3.103876583677689E-2</v>
          </cell>
          <cell r="H66">
            <v>4.0747116510116199E-2</v>
          </cell>
          <cell r="I66">
            <v>4.2556379091456709E-2</v>
          </cell>
          <cell r="J66">
            <v>2.789458088385818E-2</v>
          </cell>
          <cell r="K66">
            <v>3.9619118076554126E-2</v>
          </cell>
          <cell r="L66">
            <v>3.8294007738280803E-2</v>
          </cell>
          <cell r="M66">
            <v>3.1302290126943404E-2</v>
          </cell>
          <cell r="N66">
            <v>4.0433208695040954E-2</v>
          </cell>
          <cell r="O66">
            <v>3.165265344517619E-2</v>
          </cell>
          <cell r="P66">
            <v>3.4066736336711187E-2</v>
          </cell>
          <cell r="Q66">
            <v>0</v>
          </cell>
          <cell r="R66" t="e">
            <v>#DIV/0!</v>
          </cell>
          <cell r="S66" t="e">
            <v>#DIV/0!</v>
          </cell>
          <cell r="T66" t="e">
            <v>#DIV/0!</v>
          </cell>
          <cell r="U66">
            <v>3.5938069637351466E-2</v>
          </cell>
          <cell r="V66">
            <v>4.2514463242320666E-2</v>
          </cell>
          <cell r="W66">
            <v>4.0069759232523219E-2</v>
          </cell>
          <cell r="X66">
            <v>-6.5763936049691996E-3</v>
          </cell>
          <cell r="Y66">
            <v>-4.131689595171753E-3</v>
          </cell>
        </row>
        <row r="67">
          <cell r="B67" t="str">
            <v>E.B.I.T.D. : Total Rev</v>
          </cell>
          <cell r="C67" t="str">
            <v>N.A.</v>
          </cell>
          <cell r="E67">
            <v>0.38774496563927724</v>
          </cell>
          <cell r="F67">
            <v>0.39009806440662409</v>
          </cell>
          <cell r="G67">
            <v>0.35446446535006276</v>
          </cell>
          <cell r="H67">
            <v>0.37856022482699186</v>
          </cell>
          <cell r="I67">
            <v>0.39273871271100408</v>
          </cell>
          <cell r="J67">
            <v>0.43859845560640931</v>
          </cell>
          <cell r="K67">
            <v>0.39094024975378727</v>
          </cell>
          <cell r="L67">
            <v>0.40600549121130741</v>
          </cell>
          <cell r="M67">
            <v>0.42350217121881928</v>
          </cell>
          <cell r="N67">
            <v>0.38658843211328231</v>
          </cell>
          <cell r="O67">
            <v>0.42205029138286676</v>
          </cell>
          <cell r="P67">
            <v>0.41117646549780068</v>
          </cell>
          <cell r="Q67">
            <v>0</v>
          </cell>
          <cell r="R67" t="str">
            <v>N.A.</v>
          </cell>
          <cell r="S67" t="str">
            <v>N.A.</v>
          </cell>
          <cell r="T67" t="str">
            <v>N.A.</v>
          </cell>
          <cell r="U67">
            <v>0.40680684066050748</v>
          </cell>
          <cell r="V67">
            <v>0.38190177083832461</v>
          </cell>
          <cell r="W67">
            <v>0.37075528718394235</v>
          </cell>
          <cell r="X67">
            <v>2.4905069822182879E-2</v>
          </cell>
          <cell r="Y67">
            <v>3.6051553476565135E-2</v>
          </cell>
        </row>
        <row r="68">
          <cell r="B68" t="str">
            <v>No of Concession Transactions</v>
          </cell>
          <cell r="E68">
            <v>18</v>
          </cell>
          <cell r="F68">
            <v>18</v>
          </cell>
          <cell r="G68">
            <v>24</v>
          </cell>
          <cell r="H68">
            <v>17</v>
          </cell>
          <cell r="I68">
            <v>20</v>
          </cell>
          <cell r="J68">
            <v>26</v>
          </cell>
          <cell r="K68">
            <v>18</v>
          </cell>
          <cell r="L68">
            <v>20</v>
          </cell>
          <cell r="M68">
            <v>25</v>
          </cell>
          <cell r="N68">
            <v>18</v>
          </cell>
          <cell r="O68">
            <v>24</v>
          </cell>
          <cell r="P68">
            <v>28</v>
          </cell>
          <cell r="Q68">
            <v>0</v>
          </cell>
          <cell r="R68">
            <v>30.731000000000002</v>
          </cell>
          <cell r="S68">
            <v>31.731000000000002</v>
          </cell>
          <cell r="T68">
            <v>32.731000000000002</v>
          </cell>
          <cell r="U68">
            <v>256</v>
          </cell>
          <cell r="V68">
            <v>240</v>
          </cell>
          <cell r="W68">
            <v>0</v>
          </cell>
          <cell r="X68">
            <v>16</v>
          </cell>
          <cell r="Y68">
            <v>256</v>
          </cell>
        </row>
        <row r="69">
          <cell r="B69" t="str">
            <v>Strike Rate %(No of Trans/Adm)</v>
          </cell>
          <cell r="E69">
            <v>0.28125</v>
          </cell>
          <cell r="F69">
            <v>0.27692307692307694</v>
          </cell>
          <cell r="G69">
            <v>0.28235294117647058</v>
          </cell>
          <cell r="H69">
            <v>0.265625</v>
          </cell>
          <cell r="I69">
            <v>0.29411764705882354</v>
          </cell>
          <cell r="J69">
            <v>0.27083333333333331</v>
          </cell>
          <cell r="K69">
            <v>0.27272727272727271</v>
          </cell>
          <cell r="L69">
            <v>0.26666666666666666</v>
          </cell>
          <cell r="M69">
            <v>0.29411764705882354</v>
          </cell>
          <cell r="N69">
            <v>0.28125</v>
          </cell>
          <cell r="O69">
            <v>0.2857142857142857</v>
          </cell>
          <cell r="P69">
            <v>0.36363636363636365</v>
          </cell>
          <cell r="Q69">
            <v>0</v>
          </cell>
          <cell r="R69" t="e">
            <v>#DIV/0!</v>
          </cell>
          <cell r="S69" t="e">
            <v>#DIV/0!</v>
          </cell>
          <cell r="T69" t="e">
            <v>#DIV/0!</v>
          </cell>
          <cell r="U69">
            <v>0.28667413213885778</v>
          </cell>
          <cell r="V69">
            <v>0.2536997885835095</v>
          </cell>
          <cell r="W69">
            <v>0</v>
          </cell>
          <cell r="X69">
            <v>3.2974343555348284E-2</v>
          </cell>
          <cell r="Y69">
            <v>0.28667413213885778</v>
          </cell>
        </row>
        <row r="70">
          <cell r="B70" t="str">
            <v>Ave Sales (Total Sale/No of Trans) (S$)</v>
          </cell>
          <cell r="E70">
            <v>4.0888888888888886</v>
          </cell>
          <cell r="F70">
            <v>4.1527777777777777</v>
          </cell>
          <cell r="G70">
            <v>4.0729166666666661</v>
          </cell>
          <cell r="H70">
            <v>4.3294117647058821</v>
          </cell>
          <cell r="I70">
            <v>3.91</v>
          </cell>
          <cell r="J70">
            <v>4.2461538461538462</v>
          </cell>
          <cell r="K70">
            <v>4.2166666666666659</v>
          </cell>
          <cell r="L70">
            <v>4.3125</v>
          </cell>
          <cell r="M70">
            <v>3.91</v>
          </cell>
          <cell r="N70">
            <v>4.0888888888888886</v>
          </cell>
          <cell r="O70">
            <v>4.0250000000000004</v>
          </cell>
          <cell r="P70">
            <v>3.1625000000000001</v>
          </cell>
          <cell r="Q70">
            <v>0</v>
          </cell>
          <cell r="R70">
            <v>0</v>
          </cell>
          <cell r="S70">
            <v>0</v>
          </cell>
          <cell r="T70">
            <v>0</v>
          </cell>
          <cell r="U70">
            <v>4.0115234375000002</v>
          </cell>
          <cell r="V70">
            <v>4.421847249999999</v>
          </cell>
          <cell r="W70" t="str">
            <v>N.A.</v>
          </cell>
          <cell r="X70">
            <v>-0.41032381249999883</v>
          </cell>
          <cell r="Y70" t="str">
            <v>N.A.</v>
          </cell>
        </row>
        <row r="71">
          <cell r="B71" t="str">
            <v xml:space="preserve">Total Concession Combo Sales </v>
          </cell>
          <cell r="E71">
            <v>38</v>
          </cell>
          <cell r="F71">
            <v>40</v>
          </cell>
          <cell r="G71">
            <v>55</v>
          </cell>
          <cell r="H71">
            <v>37</v>
          </cell>
          <cell r="I71">
            <v>38</v>
          </cell>
          <cell r="J71">
            <v>53</v>
          </cell>
          <cell r="K71">
            <v>37</v>
          </cell>
          <cell r="L71">
            <v>40</v>
          </cell>
          <cell r="M71">
            <v>51</v>
          </cell>
          <cell r="N71">
            <v>36</v>
          </cell>
          <cell r="O71">
            <v>50</v>
          </cell>
          <cell r="P71">
            <v>51</v>
          </cell>
          <cell r="Q71">
            <v>0</v>
          </cell>
          <cell r="R71">
            <v>74.369</v>
          </cell>
          <cell r="S71">
            <v>75.369</v>
          </cell>
          <cell r="T71">
            <v>76.369</v>
          </cell>
          <cell r="U71">
            <v>526</v>
          </cell>
          <cell r="V71">
            <v>522</v>
          </cell>
          <cell r="W71">
            <v>0</v>
          </cell>
          <cell r="X71">
            <v>4</v>
          </cell>
          <cell r="Y71">
            <v>526</v>
          </cell>
        </row>
        <row r="72">
          <cell r="B72" t="str">
            <v>Combo Sales as % of Total Sales</v>
          </cell>
          <cell r="E72">
            <v>0.51630434782608703</v>
          </cell>
          <cell r="F72">
            <v>0.53511705685618727</v>
          </cell>
          <cell r="G72">
            <v>0.56265984654731471</v>
          </cell>
          <cell r="H72">
            <v>0.50271739130434789</v>
          </cell>
          <cell r="I72">
            <v>0.48593350383631723</v>
          </cell>
          <cell r="J72">
            <v>0.48007246376811596</v>
          </cell>
          <cell r="K72">
            <v>0.48748353096179187</v>
          </cell>
          <cell r="L72">
            <v>0.46376811594202899</v>
          </cell>
          <cell r="M72">
            <v>0.52173913043478271</v>
          </cell>
          <cell r="N72">
            <v>0.48913043478260876</v>
          </cell>
          <cell r="O72">
            <v>0.51759834368530022</v>
          </cell>
          <cell r="P72">
            <v>0.57594579333709772</v>
          </cell>
          <cell r="Q72">
            <v>0</v>
          </cell>
          <cell r="R72" t="e">
            <v>#DIV/0!</v>
          </cell>
          <cell r="S72" t="e">
            <v>#DIV/0!</v>
          </cell>
          <cell r="T72" t="e">
            <v>#DIV/0!</v>
          </cell>
          <cell r="U72">
            <v>0.51219630946005157</v>
          </cell>
          <cell r="V72">
            <v>0.4918758783447349</v>
          </cell>
          <cell r="W72">
            <v>0</v>
          </cell>
          <cell r="X72">
            <v>2.0320431115316673E-2</v>
          </cell>
          <cell r="Y72">
            <v>0.51219630946005157</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Q73">
            <v>0</v>
          </cell>
          <cell r="R73">
            <v>4.5520000000000005</v>
          </cell>
          <cell r="S73">
            <v>4.5520000000000005</v>
          </cell>
          <cell r="T73">
            <v>4.5520000000000005</v>
          </cell>
          <cell r="U73">
            <v>81.075000000000003</v>
          </cell>
          <cell r="V73">
            <v>75</v>
          </cell>
          <cell r="W73">
            <v>0</v>
          </cell>
          <cell r="X73">
            <v>6.0750000000000002</v>
          </cell>
          <cell r="Y73">
            <v>81.075000000000003</v>
          </cell>
        </row>
        <row r="74">
          <cell r="B74" t="str">
            <v>Admissions/labour hour paid</v>
          </cell>
          <cell r="E74">
            <v>10.503856884949943</v>
          </cell>
          <cell r="F74">
            <v>10.833333333333334</v>
          </cell>
          <cell r="G74">
            <v>10.758131882040248</v>
          </cell>
          <cell r="H74">
            <v>10.503856884949943</v>
          </cell>
          <cell r="I74">
            <v>11.333333333333334</v>
          </cell>
          <cell r="J74">
            <v>12.150360713833692</v>
          </cell>
          <cell r="K74">
            <v>10.832102412604629</v>
          </cell>
          <cell r="L74">
            <v>12.5</v>
          </cell>
          <cell r="M74">
            <v>10.758131882040248</v>
          </cell>
          <cell r="N74">
            <v>10.503856884949943</v>
          </cell>
          <cell r="O74">
            <v>10.5</v>
          </cell>
          <cell r="P74">
            <v>11</v>
          </cell>
          <cell r="Q74">
            <v>0</v>
          </cell>
          <cell r="R74">
            <v>0</v>
          </cell>
          <cell r="S74">
            <v>0</v>
          </cell>
          <cell r="T74">
            <v>0</v>
          </cell>
          <cell r="U74">
            <v>11.014492753623188</v>
          </cell>
          <cell r="V74">
            <v>12.613333333333333</v>
          </cell>
          <cell r="W74" t="str">
            <v>N.A.</v>
          </cell>
          <cell r="X74">
            <v>-1.5988405797101457</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47.739530000000002</v>
          </cell>
          <cell r="W77">
            <v>3.8690000000000002</v>
          </cell>
          <cell r="X77">
            <v>-20.552030000000002</v>
          </cell>
          <cell r="Y77">
            <v>23.3185</v>
          </cell>
        </row>
        <row r="78">
          <cell r="A78">
            <v>53</v>
          </cell>
          <cell r="B78" t="str">
            <v>Auditorium Rentals</v>
          </cell>
          <cell r="E78">
            <v>4</v>
          </cell>
          <cell r="F78">
            <v>4</v>
          </cell>
          <cell r="G78">
            <v>4</v>
          </cell>
          <cell r="H78">
            <v>4</v>
          </cell>
          <cell r="I78">
            <v>4</v>
          </cell>
          <cell r="J78">
            <v>4</v>
          </cell>
          <cell r="K78">
            <v>4</v>
          </cell>
          <cell r="L78">
            <v>4</v>
          </cell>
          <cell r="M78">
            <v>4</v>
          </cell>
          <cell r="N78">
            <v>4</v>
          </cell>
          <cell r="O78">
            <v>4</v>
          </cell>
          <cell r="P78">
            <v>4</v>
          </cell>
          <cell r="T78">
            <v>0</v>
          </cell>
          <cell r="U78">
            <v>48</v>
          </cell>
          <cell r="V78">
            <v>45.44</v>
          </cell>
          <cell r="W78">
            <v>22.137</v>
          </cell>
          <cell r="X78">
            <v>2.56</v>
          </cell>
          <cell r="Y78">
            <v>25.863</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3.1720000000000002</v>
          </cell>
          <cell r="F82">
            <v>3.1720000000000002</v>
          </cell>
          <cell r="G82">
            <v>3.1720000000000002</v>
          </cell>
          <cell r="H82">
            <v>3.1720000000000002</v>
          </cell>
          <cell r="I82">
            <v>3.1720000000000002</v>
          </cell>
          <cell r="J82">
            <v>3.1720000000000002</v>
          </cell>
          <cell r="K82">
            <v>3.1720000000000002</v>
          </cell>
          <cell r="L82">
            <v>3.1720000000000002</v>
          </cell>
          <cell r="M82">
            <v>3.1720000000000002</v>
          </cell>
          <cell r="N82">
            <v>3.1720000000000002</v>
          </cell>
          <cell r="O82">
            <v>3.1720000000000002</v>
          </cell>
          <cell r="P82">
            <v>3.1720000000000002</v>
          </cell>
          <cell r="T82">
            <v>0</v>
          </cell>
          <cell r="U82">
            <v>38.064</v>
          </cell>
          <cell r="V82">
            <v>47.39</v>
          </cell>
          <cell r="W82">
            <v>53.447000000000003</v>
          </cell>
          <cell r="X82">
            <v>-9.3260000000000005</v>
          </cell>
          <cell r="Y82">
            <v>-15.383000000000003</v>
          </cell>
        </row>
        <row r="83">
          <cell r="C83">
            <v>0</v>
          </cell>
          <cell r="E83">
            <v>9.4376250000000006</v>
          </cell>
          <cell r="F83">
            <v>9.4376250000000006</v>
          </cell>
          <cell r="G83">
            <v>9.4376250000000006</v>
          </cell>
          <cell r="H83">
            <v>9.4376250000000006</v>
          </cell>
          <cell r="I83">
            <v>9.4376250000000006</v>
          </cell>
          <cell r="J83">
            <v>9.4376250000000006</v>
          </cell>
          <cell r="K83">
            <v>9.4376250000000006</v>
          </cell>
          <cell r="L83">
            <v>9.4376250000000006</v>
          </cell>
          <cell r="M83">
            <v>9.4376250000000006</v>
          </cell>
          <cell r="N83">
            <v>9.4376250000000006</v>
          </cell>
          <cell r="O83">
            <v>9.4376250000000006</v>
          </cell>
          <cell r="P83">
            <v>9.4376250000000006</v>
          </cell>
          <cell r="R83">
            <v>0</v>
          </cell>
          <cell r="S83">
            <v>0</v>
          </cell>
          <cell r="T83">
            <v>0</v>
          </cell>
          <cell r="U83">
            <v>113.25149999999999</v>
          </cell>
          <cell r="V83">
            <v>140.56952999999999</v>
          </cell>
          <cell r="W83">
            <v>79.453000000000003</v>
          </cell>
          <cell r="X83">
            <v>-27.318029999999993</v>
          </cell>
          <cell r="Y83">
            <v>33.79849999999999</v>
          </cell>
        </row>
        <row r="84">
          <cell r="X84">
            <v>0</v>
          </cell>
          <cell r="Y84">
            <v>0</v>
          </cell>
        </row>
        <row r="85">
          <cell r="B85" t="str">
            <v>10 Other Cost</v>
          </cell>
          <cell r="X85">
            <v>0</v>
          </cell>
          <cell r="Y85">
            <v>0</v>
          </cell>
        </row>
        <row r="86">
          <cell r="A86">
            <v>61</v>
          </cell>
          <cell r="B86" t="str">
            <v>Authors Rights</v>
          </cell>
          <cell r="E86">
            <v>0.85760000000000003</v>
          </cell>
          <cell r="F86">
            <v>0.871</v>
          </cell>
          <cell r="G86">
            <v>1.139</v>
          </cell>
          <cell r="H86">
            <v>0.85760000000000003</v>
          </cell>
          <cell r="I86">
            <v>0.91120000000000001</v>
          </cell>
          <cell r="J86">
            <v>1.2864000000000002</v>
          </cell>
          <cell r="K86">
            <v>0.88439999999999996</v>
          </cell>
          <cell r="L86">
            <v>1.0049999999999999</v>
          </cell>
          <cell r="M86">
            <v>1.139</v>
          </cell>
          <cell r="N86">
            <v>0.85760000000000003</v>
          </cell>
          <cell r="O86">
            <v>1.1256000000000002</v>
          </cell>
          <cell r="P86">
            <v>1.0318000000000001</v>
          </cell>
          <cell r="U86">
            <v>11.966200000000001</v>
          </cell>
          <cell r="V86">
            <v>12.628666939999997</v>
          </cell>
          <cell r="W86">
            <v>17.448117999999997</v>
          </cell>
          <cell r="X86">
            <v>-0.66246693999999628</v>
          </cell>
          <cell r="Y86">
            <v>-5.4819179999999967</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0.85760000000000003</v>
          </cell>
          <cell r="F91">
            <v>0.871</v>
          </cell>
          <cell r="G91">
            <v>1.139</v>
          </cell>
          <cell r="H91">
            <v>0.85760000000000003</v>
          </cell>
          <cell r="I91">
            <v>0.91120000000000001</v>
          </cell>
          <cell r="J91">
            <v>1.2864000000000002</v>
          </cell>
          <cell r="K91">
            <v>0.88439999999999996</v>
          </cell>
          <cell r="L91">
            <v>1.0049999999999999</v>
          </cell>
          <cell r="M91">
            <v>1.139</v>
          </cell>
          <cell r="N91">
            <v>0.85760000000000003</v>
          </cell>
          <cell r="O91">
            <v>1.1256000000000002</v>
          </cell>
          <cell r="P91">
            <v>1.0318000000000001</v>
          </cell>
          <cell r="U91">
            <v>11.966200000000001</v>
          </cell>
          <cell r="V91">
            <v>12.628666939999997</v>
          </cell>
          <cell r="W91">
            <v>17.448117999999997</v>
          </cell>
          <cell r="X91">
            <v>-0.66246693999999628</v>
          </cell>
          <cell r="Y91">
            <v>-5.4819179999999967</v>
          </cell>
        </row>
        <row r="92">
          <cell r="X92">
            <v>0</v>
          </cell>
          <cell r="Y92">
            <v>0</v>
          </cell>
        </row>
        <row r="93">
          <cell r="B93" t="str">
            <v>11 Direct Payroll</v>
          </cell>
          <cell r="X93">
            <v>0</v>
          </cell>
          <cell r="Y93">
            <v>0</v>
          </cell>
        </row>
        <row r="94">
          <cell r="A94">
            <v>66</v>
          </cell>
          <cell r="B94" t="str">
            <v>Salaries</v>
          </cell>
          <cell r="E94">
            <v>34.256723504827583</v>
          </cell>
          <cell r="F94">
            <v>34.256723504827583</v>
          </cell>
          <cell r="G94">
            <v>35.356723504827585</v>
          </cell>
          <cell r="H94">
            <v>34.256723504827583</v>
          </cell>
          <cell r="I94">
            <v>34.256723504827583</v>
          </cell>
          <cell r="J94">
            <v>35.356723504827585</v>
          </cell>
          <cell r="K94">
            <v>35.057540052127578</v>
          </cell>
          <cell r="L94">
            <v>35.057540052127578</v>
          </cell>
          <cell r="M94">
            <v>36.15754005212758</v>
          </cell>
          <cell r="N94">
            <v>35.057540052127578</v>
          </cell>
          <cell r="O94">
            <v>36.15754005212758</v>
          </cell>
          <cell r="P94">
            <v>36.15754005212758</v>
          </cell>
          <cell r="Q94">
            <v>0</v>
          </cell>
          <cell r="T94">
            <v>0</v>
          </cell>
          <cell r="U94">
            <v>421.38558134173093</v>
          </cell>
          <cell r="V94">
            <v>547.94183499999997</v>
          </cell>
          <cell r="W94">
            <v>730.81500000000005</v>
          </cell>
          <cell r="X94">
            <v>-126.55625365826904</v>
          </cell>
          <cell r="Y94">
            <v>-309.42941865826913</v>
          </cell>
        </row>
        <row r="95">
          <cell r="A95">
            <v>67</v>
          </cell>
          <cell r="B95" t="str">
            <v>Bonus/Commission</v>
          </cell>
          <cell r="E95">
            <v>1.6967391666666665</v>
          </cell>
          <cell r="F95">
            <v>1.6967391666666665</v>
          </cell>
          <cell r="G95">
            <v>1.6967391666666665</v>
          </cell>
          <cell r="H95">
            <v>1.6967391666666665</v>
          </cell>
          <cell r="I95">
            <v>1.6967391666666665</v>
          </cell>
          <cell r="J95">
            <v>1.6967391666666665</v>
          </cell>
          <cell r="K95">
            <v>1.6967391666666665</v>
          </cell>
          <cell r="L95">
            <v>1.6967391666666665</v>
          </cell>
          <cell r="M95">
            <v>1.6967391666666665</v>
          </cell>
          <cell r="N95">
            <v>1.6967391666666665</v>
          </cell>
          <cell r="O95">
            <v>1.6967391666666665</v>
          </cell>
          <cell r="P95">
            <v>1.6967391666666665</v>
          </cell>
          <cell r="Q95">
            <v>0</v>
          </cell>
          <cell r="T95">
            <v>0</v>
          </cell>
          <cell r="U95">
            <v>20.360870000000002</v>
          </cell>
          <cell r="V95">
            <v>29.305899999999998</v>
          </cell>
          <cell r="W95">
            <v>53.343000000000004</v>
          </cell>
          <cell r="X95">
            <v>-8.9450299999999956</v>
          </cell>
          <cell r="Y95">
            <v>-32.982129999999998</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Q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Q97">
            <v>0</v>
          </cell>
          <cell r="T97">
            <v>0</v>
          </cell>
          <cell r="U97">
            <v>6.6360000000000001</v>
          </cell>
          <cell r="V97">
            <v>10.023599999999998</v>
          </cell>
          <cell r="W97">
            <v>28.282</v>
          </cell>
          <cell r="X97">
            <v>-3.3875999999999982</v>
          </cell>
          <cell r="Y97">
            <v>-21.646000000000001</v>
          </cell>
        </row>
        <row r="98">
          <cell r="A98">
            <v>70</v>
          </cell>
          <cell r="B98" t="str">
            <v>Miscellaneous</v>
          </cell>
          <cell r="E98">
            <v>0.78439999999999999</v>
          </cell>
          <cell r="F98">
            <v>0.78439999999999999</v>
          </cell>
          <cell r="G98">
            <v>0.78439999999999999</v>
          </cell>
          <cell r="H98">
            <v>0.78439999999999999</v>
          </cell>
          <cell r="I98">
            <v>0.78439999999999999</v>
          </cell>
          <cell r="J98">
            <v>0.78439999999999999</v>
          </cell>
          <cell r="K98">
            <v>0.78439999999999999</v>
          </cell>
          <cell r="L98">
            <v>0.78439999999999999</v>
          </cell>
          <cell r="M98">
            <v>0.78439999999999999</v>
          </cell>
          <cell r="N98">
            <v>0.78439999999999999</v>
          </cell>
          <cell r="O98">
            <v>0.78439999999999999</v>
          </cell>
          <cell r="P98">
            <v>0.78439999999999999</v>
          </cell>
          <cell r="Q98">
            <v>0</v>
          </cell>
          <cell r="T98">
            <v>0</v>
          </cell>
          <cell r="U98">
            <v>9.4127999999999989</v>
          </cell>
          <cell r="V98">
            <v>10.42557</v>
          </cell>
          <cell r="W98">
            <v>14.922000000000001</v>
          </cell>
          <cell r="X98">
            <v>-1.0127700000000015</v>
          </cell>
          <cell r="Y98">
            <v>-5.5092000000000017</v>
          </cell>
        </row>
        <row r="99">
          <cell r="C99">
            <v>0</v>
          </cell>
          <cell r="E99">
            <v>37.290862671494246</v>
          </cell>
          <cell r="F99">
            <v>37.290862671494246</v>
          </cell>
          <cell r="G99">
            <v>38.390862671494247</v>
          </cell>
          <cell r="H99">
            <v>37.290862671494246</v>
          </cell>
          <cell r="I99">
            <v>37.290862671494246</v>
          </cell>
          <cell r="J99">
            <v>38.390862671494247</v>
          </cell>
          <cell r="K99">
            <v>38.091679218794241</v>
          </cell>
          <cell r="L99">
            <v>38.091679218794241</v>
          </cell>
          <cell r="M99">
            <v>39.191679218794242</v>
          </cell>
          <cell r="N99">
            <v>38.091679218794241</v>
          </cell>
          <cell r="O99">
            <v>39.191679218794242</v>
          </cell>
          <cell r="P99">
            <v>39.191679218794242</v>
          </cell>
          <cell r="Q99">
            <v>0</v>
          </cell>
          <cell r="R99">
            <v>0</v>
          </cell>
          <cell r="S99">
            <v>0</v>
          </cell>
          <cell r="T99">
            <v>0</v>
          </cell>
          <cell r="U99">
            <v>457.79525134173093</v>
          </cell>
          <cell r="V99">
            <v>597.6969049999999</v>
          </cell>
          <cell r="W99">
            <v>827.36200000000008</v>
          </cell>
          <cell r="X99">
            <v>-139.90165365826897</v>
          </cell>
          <cell r="Y99">
            <v>-369.56674865826915</v>
          </cell>
        </row>
        <row r="100">
          <cell r="Q100">
            <v>0</v>
          </cell>
          <cell r="X100">
            <v>0</v>
          </cell>
          <cell r="Y100">
            <v>0</v>
          </cell>
        </row>
        <row r="101">
          <cell r="B101" t="str">
            <v>16 Other Overhead Costs</v>
          </cell>
          <cell r="Q101">
            <v>0</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Q102">
            <v>0</v>
          </cell>
          <cell r="T102">
            <v>0</v>
          </cell>
          <cell r="U102">
            <v>15.6</v>
          </cell>
          <cell r="V102">
            <v>15.299569999999996</v>
          </cell>
          <cell r="W102">
            <v>17.048999999999999</v>
          </cell>
          <cell r="X102">
            <v>0.30043000000000752</v>
          </cell>
          <cell r="Y102">
            <v>-1.4489999999999963</v>
          </cell>
        </row>
        <row r="103">
          <cell r="A103">
            <v>72</v>
          </cell>
          <cell r="B103" t="str">
            <v>Property Taxes</v>
          </cell>
          <cell r="E103">
            <v>4.0194000000000001</v>
          </cell>
          <cell r="F103">
            <v>4.0190000000000001</v>
          </cell>
          <cell r="G103">
            <v>4.0190000000000001</v>
          </cell>
          <cell r="H103">
            <v>4.0190000000000001</v>
          </cell>
          <cell r="I103">
            <v>4.0190000000000001</v>
          </cell>
          <cell r="J103">
            <v>4.0190000000000001</v>
          </cell>
          <cell r="K103">
            <v>4.0190000000000001</v>
          </cell>
          <cell r="L103">
            <v>4.0190000000000001</v>
          </cell>
          <cell r="M103">
            <v>4.0190000000000001</v>
          </cell>
          <cell r="N103">
            <v>4.0190000000000001</v>
          </cell>
          <cell r="O103">
            <v>4.0190000000000001</v>
          </cell>
          <cell r="P103">
            <v>4.0190000000000001</v>
          </cell>
          <cell r="Q103">
            <v>0</v>
          </cell>
          <cell r="T103">
            <v>0</v>
          </cell>
          <cell r="U103">
            <v>48.228399999999986</v>
          </cell>
          <cell r="V103">
            <v>48.228399999999986</v>
          </cell>
          <cell r="W103">
            <v>107.184</v>
          </cell>
          <cell r="X103">
            <v>0</v>
          </cell>
          <cell r="Y103">
            <v>-58.955600000000011</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20.267083333333332</v>
          </cell>
          <cell r="W104">
            <v>20.210999999999999</v>
          </cell>
          <cell r="X104">
            <v>3.732916666666668</v>
          </cell>
          <cell r="Y104">
            <v>3.7890000000000015</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12.994800000000001</v>
          </cell>
          <cell r="W105">
            <v>22.789000000000001</v>
          </cell>
          <cell r="X105">
            <v>-0.99480000000000146</v>
          </cell>
          <cell r="Y105">
            <v>-10.789000000000001</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2.9394600000000008</v>
          </cell>
          <cell r="W106">
            <v>0</v>
          </cell>
          <cell r="X106">
            <v>3.0605399999999992</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0.218</v>
          </cell>
          <cell r="F108">
            <v>0.218</v>
          </cell>
          <cell r="G108">
            <v>0.218</v>
          </cell>
          <cell r="H108">
            <v>0.218</v>
          </cell>
          <cell r="I108">
            <v>0.218</v>
          </cell>
          <cell r="J108">
            <v>0.218</v>
          </cell>
          <cell r="K108">
            <v>0.218</v>
          </cell>
          <cell r="L108">
            <v>0.218</v>
          </cell>
          <cell r="M108">
            <v>0.218</v>
          </cell>
          <cell r="N108">
            <v>0.218</v>
          </cell>
          <cell r="O108">
            <v>0.218</v>
          </cell>
          <cell r="P108">
            <v>0.218</v>
          </cell>
          <cell r="T108">
            <v>0</v>
          </cell>
          <cell r="U108">
            <v>2.6160000000000001</v>
          </cell>
          <cell r="V108">
            <v>5.9783652200000024</v>
          </cell>
          <cell r="W108">
            <v>21.227882000000005</v>
          </cell>
          <cell r="X108">
            <v>-3.3623652200000023</v>
          </cell>
          <cell r="Y108">
            <v>-18.611882000000005</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5.54528</v>
          </cell>
          <cell r="F111">
            <v>5.54528</v>
          </cell>
          <cell r="G111">
            <v>5.3664000000000005</v>
          </cell>
          <cell r="H111">
            <v>5.54528</v>
          </cell>
          <cell r="I111">
            <v>7.8664000000000005</v>
          </cell>
          <cell r="J111">
            <v>5.54528</v>
          </cell>
          <cell r="K111">
            <v>5.54528</v>
          </cell>
          <cell r="L111">
            <v>7.5086399999999998</v>
          </cell>
          <cell r="M111">
            <v>5.54528</v>
          </cell>
          <cell r="N111">
            <v>5.3664000000000005</v>
          </cell>
          <cell r="O111">
            <v>5.54528</v>
          </cell>
          <cell r="P111">
            <v>5.3664000000000005</v>
          </cell>
          <cell r="T111">
            <v>0</v>
          </cell>
          <cell r="U111">
            <v>70.291199999999989</v>
          </cell>
          <cell r="V111">
            <v>133.85639999999998</v>
          </cell>
          <cell r="W111">
            <v>139.471</v>
          </cell>
          <cell r="X111">
            <v>-63.56519999999999</v>
          </cell>
          <cell r="Y111">
            <v>-69.179800000000014</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56.679920000000003</v>
          </cell>
          <cell r="W112">
            <v>36.619</v>
          </cell>
          <cell r="X112">
            <v>-8.6799200000000027</v>
          </cell>
          <cell r="Y112">
            <v>11.381</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7.4699699999999982</v>
          </cell>
          <cell r="W113">
            <v>7.5039999999999996</v>
          </cell>
          <cell r="X113">
            <v>-0.26996999999999982</v>
          </cell>
          <cell r="Y113">
            <v>-0.30400000000000116</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0.60799999999999998</v>
          </cell>
          <cell r="W114">
            <v>6.2679999999999998</v>
          </cell>
          <cell r="X114">
            <v>1.7919999999999998</v>
          </cell>
          <cell r="Y114">
            <v>-3.8679999999999999</v>
          </cell>
        </row>
        <row r="115">
          <cell r="A115">
            <v>84</v>
          </cell>
          <cell r="B115" t="str">
            <v>Freight</v>
          </cell>
          <cell r="E115">
            <v>0.5</v>
          </cell>
          <cell r="F115">
            <v>0.5</v>
          </cell>
          <cell r="G115">
            <v>0.5</v>
          </cell>
          <cell r="H115">
            <v>0.5</v>
          </cell>
          <cell r="I115">
            <v>0.5</v>
          </cell>
          <cell r="J115">
            <v>0.5</v>
          </cell>
          <cell r="K115">
            <v>0.5</v>
          </cell>
          <cell r="L115">
            <v>0.5</v>
          </cell>
          <cell r="M115">
            <v>0.5</v>
          </cell>
          <cell r="N115">
            <v>0.5</v>
          </cell>
          <cell r="O115">
            <v>0.5</v>
          </cell>
          <cell r="P115">
            <v>0.5</v>
          </cell>
          <cell r="T115">
            <v>0</v>
          </cell>
          <cell r="U115">
            <v>6</v>
          </cell>
          <cell r="V115">
            <v>6.3080999999999996</v>
          </cell>
          <cell r="W115">
            <v>4.5119999999999996</v>
          </cell>
          <cell r="X115">
            <v>-0.3080999999999996</v>
          </cell>
          <cell r="Y115">
            <v>1.4880000000000004</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0.2</v>
          </cell>
          <cell r="F117">
            <v>0.2</v>
          </cell>
          <cell r="G117">
            <v>0.2</v>
          </cell>
          <cell r="H117">
            <v>0.2</v>
          </cell>
          <cell r="I117">
            <v>0.2</v>
          </cell>
          <cell r="J117">
            <v>0.2</v>
          </cell>
          <cell r="K117">
            <v>0.2</v>
          </cell>
          <cell r="L117">
            <v>0.2</v>
          </cell>
          <cell r="M117">
            <v>0.2</v>
          </cell>
          <cell r="N117">
            <v>0.2</v>
          </cell>
          <cell r="O117">
            <v>0.2</v>
          </cell>
          <cell r="P117">
            <v>0.2</v>
          </cell>
          <cell r="T117">
            <v>0</v>
          </cell>
          <cell r="U117">
            <v>2.4</v>
          </cell>
          <cell r="V117">
            <v>1.0617499999999997</v>
          </cell>
          <cell r="W117">
            <v>2.919</v>
          </cell>
          <cell r="X117">
            <v>1.3382500000000002</v>
          </cell>
          <cell r="Y117">
            <v>-0.51900000000000013</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0.49790862671494251</v>
          </cell>
          <cell r="F119">
            <v>0.49790862671494251</v>
          </cell>
          <cell r="G119">
            <v>0.50890862671494252</v>
          </cell>
          <cell r="H119">
            <v>0.49790862671494251</v>
          </cell>
          <cell r="I119">
            <v>0.49790862671494251</v>
          </cell>
          <cell r="J119">
            <v>0.50890862671494252</v>
          </cell>
          <cell r="K119">
            <v>0.5059167921879425</v>
          </cell>
          <cell r="L119">
            <v>0.5059167921879425</v>
          </cell>
          <cell r="M119">
            <v>0.51691679218794251</v>
          </cell>
          <cell r="N119">
            <v>0.5059167921879425</v>
          </cell>
          <cell r="O119">
            <v>0.51691679218794251</v>
          </cell>
          <cell r="P119">
            <v>0.51691679218794251</v>
          </cell>
          <cell r="T119">
            <v>0</v>
          </cell>
          <cell r="U119">
            <v>6.0779525134173102</v>
          </cell>
          <cell r="V119">
            <v>6.1970000000000001</v>
          </cell>
          <cell r="W119">
            <v>9.8239999999999998</v>
          </cell>
          <cell r="X119">
            <v>-0.11904748658268982</v>
          </cell>
          <cell r="Y119">
            <v>-3.7460474865826896</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15.6</v>
          </cell>
          <cell r="W120">
            <v>15.6</v>
          </cell>
          <cell r="X120">
            <v>0</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1.17</v>
          </cell>
          <cell r="W124">
            <v>4.1609999999999978</v>
          </cell>
          <cell r="X124">
            <v>2.4300000000000002</v>
          </cell>
          <cell r="Y124">
            <v>-0.56099999999999861</v>
          </cell>
        </row>
        <row r="125">
          <cell r="C125">
            <v>0</v>
          </cell>
          <cell r="E125">
            <v>22.180588626714943</v>
          </cell>
          <cell r="F125">
            <v>22.180188626714941</v>
          </cell>
          <cell r="G125">
            <v>22.01230862671494</v>
          </cell>
          <cell r="H125">
            <v>22.180188626714941</v>
          </cell>
          <cell r="I125">
            <v>24.501308626714941</v>
          </cell>
          <cell r="J125">
            <v>22.19118862671494</v>
          </cell>
          <cell r="K125">
            <v>22.188196792187941</v>
          </cell>
          <cell r="L125">
            <v>24.151556792187943</v>
          </cell>
          <cell r="M125">
            <v>22.199196792187941</v>
          </cell>
          <cell r="N125">
            <v>22.009316792187942</v>
          </cell>
          <cell r="O125">
            <v>22.199196792187941</v>
          </cell>
          <cell r="P125">
            <v>22.020316792187941</v>
          </cell>
          <cell r="R125">
            <v>0</v>
          </cell>
          <cell r="S125">
            <v>0</v>
          </cell>
          <cell r="T125">
            <v>0</v>
          </cell>
          <cell r="U125">
            <v>270.01355251341732</v>
          </cell>
          <cell r="V125">
            <v>334.65881855333333</v>
          </cell>
          <cell r="W125">
            <v>415.33888200000001</v>
          </cell>
          <cell r="X125">
            <v>-64.64526603991601</v>
          </cell>
          <cell r="Y125">
            <v>-145.32532948658269</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T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F132">
            <v>0</v>
          </cell>
          <cell r="T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1" refreshError="1">
        <row r="11">
          <cell r="A11">
            <v>1</v>
          </cell>
          <cell r="B11" t="str">
            <v>Net Film Revenue</v>
          </cell>
          <cell r="E11">
            <v>377.34</v>
          </cell>
          <cell r="F11">
            <v>397.2</v>
          </cell>
          <cell r="G11">
            <v>463.4</v>
          </cell>
          <cell r="H11">
            <v>383.96</v>
          </cell>
          <cell r="I11">
            <v>410.44</v>
          </cell>
          <cell r="J11">
            <v>562.70000000000005</v>
          </cell>
          <cell r="K11">
            <v>383.96</v>
          </cell>
          <cell r="L11">
            <v>410.44</v>
          </cell>
          <cell r="M11">
            <v>476.64</v>
          </cell>
          <cell r="N11">
            <v>410.44</v>
          </cell>
          <cell r="O11">
            <v>529.6</v>
          </cell>
          <cell r="P11">
            <v>496.5</v>
          </cell>
          <cell r="Q11">
            <v>0</v>
          </cell>
          <cell r="T11">
            <v>0</v>
          </cell>
          <cell r="U11">
            <v>5302.62</v>
          </cell>
          <cell r="V11">
            <v>5536.4605899999988</v>
          </cell>
          <cell r="W11">
            <v>7381.3370000000004</v>
          </cell>
          <cell r="X11">
            <v>-233.84058999999888</v>
          </cell>
          <cell r="Y11">
            <v>-2078.7170000000006</v>
          </cell>
        </row>
        <row r="12">
          <cell r="A12">
            <v>2</v>
          </cell>
          <cell r="B12" t="str">
            <v>Concession Sales</v>
          </cell>
          <cell r="E12">
            <v>76.95</v>
          </cell>
          <cell r="F12">
            <v>81</v>
          </cell>
          <cell r="G12">
            <v>94.5</v>
          </cell>
          <cell r="H12">
            <v>78.3</v>
          </cell>
          <cell r="I12">
            <v>83.7</v>
          </cell>
          <cell r="J12">
            <v>114.75</v>
          </cell>
          <cell r="K12">
            <v>78.3</v>
          </cell>
          <cell r="L12">
            <v>83.7</v>
          </cell>
          <cell r="M12">
            <v>97.2</v>
          </cell>
          <cell r="N12">
            <v>83.7</v>
          </cell>
          <cell r="O12">
            <v>108</v>
          </cell>
          <cell r="P12">
            <v>101.25</v>
          </cell>
          <cell r="T12">
            <v>0</v>
          </cell>
          <cell r="U12">
            <v>1081.3499999999999</v>
          </cell>
          <cell r="V12">
            <v>1151.98856</v>
          </cell>
          <cell r="W12">
            <v>1433.0309999999999</v>
          </cell>
          <cell r="X12">
            <v>-70.63855999999987</v>
          </cell>
          <cell r="Y12">
            <v>-351.68099999999981</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19.5</v>
          </cell>
          <cell r="F15">
            <v>19.5</v>
          </cell>
          <cell r="G15">
            <v>19.5</v>
          </cell>
          <cell r="H15">
            <v>19.5</v>
          </cell>
          <cell r="I15">
            <v>19.5</v>
          </cell>
          <cell r="J15">
            <v>19.5</v>
          </cell>
          <cell r="K15">
            <v>19.5</v>
          </cell>
          <cell r="L15">
            <v>19.5</v>
          </cell>
          <cell r="M15">
            <v>19.5</v>
          </cell>
          <cell r="N15">
            <v>19.5</v>
          </cell>
          <cell r="O15">
            <v>19.5</v>
          </cell>
          <cell r="P15">
            <v>19.5</v>
          </cell>
          <cell r="T15">
            <v>0</v>
          </cell>
          <cell r="U15">
            <v>234</v>
          </cell>
          <cell r="V15">
            <v>321.01042000000001</v>
          </cell>
          <cell r="W15">
            <v>283.57299999999998</v>
          </cell>
          <cell r="X15">
            <v>-87.010420000000011</v>
          </cell>
          <cell r="Y15">
            <v>-49.572999999999979</v>
          </cell>
        </row>
        <row r="16">
          <cell r="A16">
            <v>6</v>
          </cell>
          <cell r="B16" t="str">
            <v>Other Income</v>
          </cell>
          <cell r="C16">
            <v>0</v>
          </cell>
          <cell r="E16">
            <v>6.4376250000000006</v>
          </cell>
          <cell r="F16">
            <v>6.4376250000000006</v>
          </cell>
          <cell r="G16">
            <v>6.4376250000000006</v>
          </cell>
          <cell r="H16">
            <v>6.4376250000000006</v>
          </cell>
          <cell r="I16">
            <v>6.4376250000000006</v>
          </cell>
          <cell r="J16">
            <v>6.4376250000000006</v>
          </cell>
          <cell r="K16">
            <v>6.4376250000000006</v>
          </cell>
          <cell r="L16">
            <v>6.4376250000000006</v>
          </cell>
          <cell r="M16">
            <v>6.4376250000000006</v>
          </cell>
          <cell r="N16">
            <v>6.4376250000000006</v>
          </cell>
          <cell r="O16">
            <v>6.4376250000000006</v>
          </cell>
          <cell r="P16">
            <v>6.4376250000000006</v>
          </cell>
          <cell r="R16">
            <v>0</v>
          </cell>
          <cell r="S16">
            <v>0</v>
          </cell>
          <cell r="T16">
            <v>0</v>
          </cell>
          <cell r="U16">
            <v>77.251499999999979</v>
          </cell>
          <cell r="V16">
            <v>115.01553</v>
          </cell>
          <cell r="W16">
            <v>62.262999999999998</v>
          </cell>
          <cell r="X16">
            <v>-37.76403000000002</v>
          </cell>
          <cell r="Y16">
            <v>14.988499999999981</v>
          </cell>
        </row>
        <row r="17">
          <cell r="B17" t="str">
            <v>TOTAL REVENUE</v>
          </cell>
          <cell r="C17">
            <v>0</v>
          </cell>
          <cell r="E17">
            <v>480.22762500000005</v>
          </cell>
          <cell r="F17">
            <v>504.13762500000001</v>
          </cell>
          <cell r="G17">
            <v>583.83762500000012</v>
          </cell>
          <cell r="H17">
            <v>488.19762500000002</v>
          </cell>
          <cell r="I17">
            <v>520.07762500000001</v>
          </cell>
          <cell r="J17">
            <v>703.38762500000007</v>
          </cell>
          <cell r="K17">
            <v>488.19762500000002</v>
          </cell>
          <cell r="L17">
            <v>520.07762500000001</v>
          </cell>
          <cell r="M17">
            <v>599.77762500000006</v>
          </cell>
          <cell r="N17">
            <v>520.07762500000001</v>
          </cell>
          <cell r="O17">
            <v>663.53762500000005</v>
          </cell>
          <cell r="P17">
            <v>623.68762500000003</v>
          </cell>
          <cell r="R17">
            <v>0</v>
          </cell>
          <cell r="S17">
            <v>0</v>
          </cell>
          <cell r="T17">
            <v>0</v>
          </cell>
          <cell r="U17">
            <v>6695.2214999999997</v>
          </cell>
          <cell r="V17">
            <v>7124.4750999999978</v>
          </cell>
          <cell r="W17">
            <v>9160.2040000000015</v>
          </cell>
          <cell r="X17">
            <v>-429.25359999999819</v>
          </cell>
          <cell r="Y17">
            <v>-2464.9825000000019</v>
          </cell>
        </row>
        <row r="19">
          <cell r="A19">
            <v>7</v>
          </cell>
          <cell r="B19" t="str">
            <v>Film Hire</v>
          </cell>
          <cell r="E19">
            <v>175.46310000000003</v>
          </cell>
          <cell r="F19">
            <v>184.69800000000001</v>
          </cell>
          <cell r="G19">
            <v>215.48100000000002</v>
          </cell>
          <cell r="H19">
            <v>178.54140000000001</v>
          </cell>
          <cell r="I19">
            <v>190.8546</v>
          </cell>
          <cell r="J19">
            <v>261.65550000000002</v>
          </cell>
          <cell r="K19">
            <v>178.54140000000001</v>
          </cell>
          <cell r="L19">
            <v>190.8546</v>
          </cell>
          <cell r="M19">
            <v>221.63759999999999</v>
          </cell>
          <cell r="N19">
            <v>190.8546</v>
          </cell>
          <cell r="O19">
            <v>246.26400000000001</v>
          </cell>
          <cell r="P19">
            <v>230.8725</v>
          </cell>
          <cell r="U19">
            <v>2465.7183000000005</v>
          </cell>
          <cell r="V19">
            <v>2580.9407300000003</v>
          </cell>
          <cell r="W19">
            <v>3438.9110000000001</v>
          </cell>
          <cell r="X19">
            <v>-115.2224299999998</v>
          </cell>
          <cell r="Y19">
            <v>-973.1926999999996</v>
          </cell>
        </row>
        <row r="20">
          <cell r="A20">
            <v>8</v>
          </cell>
          <cell r="B20" t="str">
            <v>Concession Cost</v>
          </cell>
          <cell r="E20">
            <v>16.929000000000002</v>
          </cell>
          <cell r="F20">
            <v>17.82</v>
          </cell>
          <cell r="G20">
            <v>20.79</v>
          </cell>
          <cell r="H20">
            <v>17.226000000000003</v>
          </cell>
          <cell r="I20">
            <v>18.414000000000001</v>
          </cell>
          <cell r="J20">
            <v>25.245000000000001</v>
          </cell>
          <cell r="K20">
            <v>17.226000000000003</v>
          </cell>
          <cell r="L20">
            <v>18.414000000000001</v>
          </cell>
          <cell r="M20">
            <v>21.384</v>
          </cell>
          <cell r="N20">
            <v>18.414000000000001</v>
          </cell>
          <cell r="O20">
            <v>23.76</v>
          </cell>
          <cell r="P20">
            <v>22.274999999999999</v>
          </cell>
          <cell r="T20">
            <v>0</v>
          </cell>
          <cell r="U20">
            <v>237.89700000000002</v>
          </cell>
          <cell r="V20">
            <v>244.43542999999997</v>
          </cell>
          <cell r="W20">
            <v>337.90199999999999</v>
          </cell>
          <cell r="X20">
            <v>-6.5384299999999484</v>
          </cell>
          <cell r="Y20">
            <v>-100.005</v>
          </cell>
        </row>
        <row r="21">
          <cell r="A21">
            <v>9</v>
          </cell>
          <cell r="B21" t="str">
            <v>Less Concession Rebates</v>
          </cell>
          <cell r="E21">
            <v>-1.9237500000000001</v>
          </cell>
          <cell r="F21">
            <v>-2.0249999999999999</v>
          </cell>
          <cell r="G21">
            <v>-2.3624999999999998</v>
          </cell>
          <cell r="H21">
            <v>-1.9575</v>
          </cell>
          <cell r="I21">
            <v>-2.0924999999999998</v>
          </cell>
          <cell r="J21">
            <v>-2.8687499999999999</v>
          </cell>
          <cell r="K21">
            <v>-1.9575</v>
          </cell>
          <cell r="L21">
            <v>-2.0924999999999998</v>
          </cell>
          <cell r="M21">
            <v>-2.4300000000000002</v>
          </cell>
          <cell r="N21">
            <v>-2.0924999999999998</v>
          </cell>
          <cell r="O21">
            <v>-2.7</v>
          </cell>
          <cell r="P21">
            <v>-2.53125</v>
          </cell>
          <cell r="U21">
            <v>-27.033750000000001</v>
          </cell>
          <cell r="V21">
            <v>-35.18</v>
          </cell>
          <cell r="W21">
            <v>-51.578000000000003</v>
          </cell>
          <cell r="X21">
            <v>8.1462500000000002</v>
          </cell>
          <cell r="Y21">
            <v>24.544249999999998</v>
          </cell>
        </row>
        <row r="22">
          <cell r="A22">
            <v>10</v>
          </cell>
          <cell r="B22" t="str">
            <v>Advertising Cost</v>
          </cell>
          <cell r="E22">
            <v>8.67882</v>
          </cell>
          <cell r="F22">
            <v>9.1356000000000002</v>
          </cell>
          <cell r="G22">
            <v>10.658200000000001</v>
          </cell>
          <cell r="H22">
            <v>8.83108</v>
          </cell>
          <cell r="I22">
            <v>9.4401200000000003</v>
          </cell>
          <cell r="J22">
            <v>12.942100000000002</v>
          </cell>
          <cell r="K22">
            <v>8.83108</v>
          </cell>
          <cell r="L22">
            <v>9.4401200000000003</v>
          </cell>
          <cell r="M22">
            <v>10.962719999999999</v>
          </cell>
          <cell r="N22">
            <v>9.4401200000000003</v>
          </cell>
          <cell r="O22">
            <v>12.1808</v>
          </cell>
          <cell r="P22">
            <v>11.419499999999999</v>
          </cell>
          <cell r="T22">
            <v>0</v>
          </cell>
          <cell r="U22">
            <v>121.96026000000001</v>
          </cell>
          <cell r="V22">
            <v>116.84968000000001</v>
          </cell>
          <cell r="W22">
            <v>136.47999999999999</v>
          </cell>
          <cell r="X22">
            <v>5.1105799999999988</v>
          </cell>
          <cell r="Y22">
            <v>-14.519739999999985</v>
          </cell>
        </row>
        <row r="23">
          <cell r="A23">
            <v>11</v>
          </cell>
          <cell r="B23" t="str">
            <v>Other Cost</v>
          </cell>
          <cell r="C23">
            <v>0</v>
          </cell>
          <cell r="E23">
            <v>0.75468000000000013</v>
          </cell>
          <cell r="F23">
            <v>0.7944</v>
          </cell>
          <cell r="G23">
            <v>0.92680000000000007</v>
          </cell>
          <cell r="H23">
            <v>0.76791999999999994</v>
          </cell>
          <cell r="I23">
            <v>0.82088000000000005</v>
          </cell>
          <cell r="J23">
            <v>1.1254000000000002</v>
          </cell>
          <cell r="K23">
            <v>0.76791999999999994</v>
          </cell>
          <cell r="L23">
            <v>0.82088000000000005</v>
          </cell>
          <cell r="M23">
            <v>0.95328000000000002</v>
          </cell>
          <cell r="N23">
            <v>0.82088000000000005</v>
          </cell>
          <cell r="O23">
            <v>1.0592000000000001</v>
          </cell>
          <cell r="P23">
            <v>0.99299999999999999</v>
          </cell>
          <cell r="R23">
            <v>0</v>
          </cell>
          <cell r="S23">
            <v>0</v>
          </cell>
          <cell r="T23">
            <v>0</v>
          </cell>
          <cell r="U23">
            <v>10.605240000000002</v>
          </cell>
          <cell r="V23">
            <v>11.072921179999998</v>
          </cell>
          <cell r="W23">
            <v>14.762674000000001</v>
          </cell>
          <cell r="X23">
            <v>-0.46768117999999603</v>
          </cell>
          <cell r="Y23">
            <v>-4.1574339999999985</v>
          </cell>
        </row>
        <row r="24">
          <cell r="A24">
            <v>12</v>
          </cell>
          <cell r="B24" t="str">
            <v>Direct Payroll</v>
          </cell>
          <cell r="C24">
            <v>0</v>
          </cell>
          <cell r="E24">
            <v>33.497996330229874</v>
          </cell>
          <cell r="F24">
            <v>33.497996330229874</v>
          </cell>
          <cell r="G24">
            <v>34.597996330229876</v>
          </cell>
          <cell r="H24">
            <v>33.497996330229874</v>
          </cell>
          <cell r="I24">
            <v>33.497996330229874</v>
          </cell>
          <cell r="J24">
            <v>34.597996330229876</v>
          </cell>
          <cell r="K24">
            <v>34.150789093929873</v>
          </cell>
          <cell r="L24">
            <v>34.150789093929873</v>
          </cell>
          <cell r="M24">
            <v>35.250789093929875</v>
          </cell>
          <cell r="N24">
            <v>34.150789093929873</v>
          </cell>
          <cell r="O24">
            <v>35.250789093929875</v>
          </cell>
          <cell r="P24">
            <v>35.250789093929875</v>
          </cell>
          <cell r="R24">
            <v>0</v>
          </cell>
          <cell r="S24">
            <v>0</v>
          </cell>
          <cell r="T24">
            <v>0</v>
          </cell>
          <cell r="U24">
            <v>411.3927125449585</v>
          </cell>
          <cell r="V24">
            <v>518.26446499999986</v>
          </cell>
          <cell r="W24">
            <v>670.90099999999995</v>
          </cell>
          <cell r="X24">
            <v>-106.87175245504136</v>
          </cell>
          <cell r="Y24">
            <v>-259.50828745504145</v>
          </cell>
        </row>
        <row r="25">
          <cell r="B25" t="str">
            <v>TOTAL COST</v>
          </cell>
          <cell r="C25">
            <v>0</v>
          </cell>
          <cell r="E25">
            <v>233.39984633022991</v>
          </cell>
          <cell r="F25">
            <v>243.92099633022988</v>
          </cell>
          <cell r="G25">
            <v>280.09149633022986</v>
          </cell>
          <cell r="H25">
            <v>236.9068963302299</v>
          </cell>
          <cell r="I25">
            <v>250.93509633022987</v>
          </cell>
          <cell r="J25">
            <v>332.69724633022992</v>
          </cell>
          <cell r="K25">
            <v>237.55968909392988</v>
          </cell>
          <cell r="L25">
            <v>251.58788909392985</v>
          </cell>
          <cell r="M25">
            <v>287.75838909392985</v>
          </cell>
          <cell r="N25">
            <v>251.58788909392985</v>
          </cell>
          <cell r="O25">
            <v>315.81478909392985</v>
          </cell>
          <cell r="P25">
            <v>298.27953909392988</v>
          </cell>
          <cell r="R25">
            <v>0</v>
          </cell>
          <cell r="S25">
            <v>0</v>
          </cell>
          <cell r="T25">
            <v>0</v>
          </cell>
          <cell r="U25">
            <v>3220.5397625449586</v>
          </cell>
          <cell r="V25">
            <v>3436.3832261799998</v>
          </cell>
          <cell r="W25">
            <v>4547.3786740000005</v>
          </cell>
          <cell r="X25">
            <v>-215.84346363504119</v>
          </cell>
          <cell r="Y25">
            <v>-1326.8389114550419</v>
          </cell>
        </row>
        <row r="27">
          <cell r="B27" t="str">
            <v>GROSS MARGIN</v>
          </cell>
          <cell r="C27">
            <v>0</v>
          </cell>
          <cell r="E27">
            <v>246.82777866977014</v>
          </cell>
          <cell r="F27">
            <v>260.2166286697701</v>
          </cell>
          <cell r="G27">
            <v>303.74612866977026</v>
          </cell>
          <cell r="H27">
            <v>251.29072866977012</v>
          </cell>
          <cell r="I27">
            <v>269.14252866977017</v>
          </cell>
          <cell r="J27">
            <v>370.69037866977015</v>
          </cell>
          <cell r="K27">
            <v>250.63793590607014</v>
          </cell>
          <cell r="L27">
            <v>268.48973590607017</v>
          </cell>
          <cell r="M27">
            <v>312.01923590607021</v>
          </cell>
          <cell r="N27">
            <v>268.48973590607017</v>
          </cell>
          <cell r="O27">
            <v>347.7228359060702</v>
          </cell>
          <cell r="P27">
            <v>325.40808590607014</v>
          </cell>
          <cell r="R27">
            <v>0</v>
          </cell>
          <cell r="S27">
            <v>0</v>
          </cell>
          <cell r="T27">
            <v>0</v>
          </cell>
          <cell r="U27">
            <v>3474.681737455041</v>
          </cell>
          <cell r="V27">
            <v>3688.091873819998</v>
          </cell>
          <cell r="W27">
            <v>4612.825326000001</v>
          </cell>
          <cell r="X27">
            <v>-213.410136364957</v>
          </cell>
          <cell r="Y27">
            <v>-1138.14358854496</v>
          </cell>
        </row>
        <row r="28">
          <cell r="X28">
            <v>0</v>
          </cell>
          <cell r="Y28">
            <v>0</v>
          </cell>
        </row>
        <row r="29">
          <cell r="A29">
            <v>13</v>
          </cell>
          <cell r="B29" t="str">
            <v>Direct Rent</v>
          </cell>
          <cell r="E29">
            <v>94.909199999999998</v>
          </cell>
          <cell r="F29">
            <v>95.504999999999995</v>
          </cell>
          <cell r="G29">
            <v>97.491</v>
          </cell>
          <cell r="H29">
            <v>95.107799999999997</v>
          </cell>
          <cell r="I29">
            <v>95.902199999999993</v>
          </cell>
          <cell r="J29">
            <v>108.8289</v>
          </cell>
          <cell r="K29">
            <v>103.4667</v>
          </cell>
          <cell r="L29">
            <v>104.2611</v>
          </cell>
          <cell r="M29">
            <v>106.2471</v>
          </cell>
          <cell r="N29">
            <v>104.2611</v>
          </cell>
          <cell r="O29">
            <v>107.83590000000001</v>
          </cell>
          <cell r="P29">
            <v>106.8429</v>
          </cell>
          <cell r="T29">
            <v>0</v>
          </cell>
          <cell r="U29">
            <v>1220.6589000000001</v>
          </cell>
          <cell r="V29">
            <v>1142.45373</v>
          </cell>
          <cell r="W29">
            <v>1224.508</v>
          </cell>
          <cell r="X29">
            <v>78.20517000000018</v>
          </cell>
          <cell r="Y29">
            <v>-3.8490999999999076</v>
          </cell>
        </row>
        <row r="30">
          <cell r="A30">
            <v>14</v>
          </cell>
          <cell r="B30" t="str">
            <v>Light, Heat and Power</v>
          </cell>
          <cell r="E30">
            <v>10.01</v>
          </cell>
          <cell r="F30">
            <v>10.01</v>
          </cell>
          <cell r="G30">
            <v>10.01</v>
          </cell>
          <cell r="H30">
            <v>10.01</v>
          </cell>
          <cell r="I30">
            <v>10.01</v>
          </cell>
          <cell r="J30">
            <v>10.01</v>
          </cell>
          <cell r="K30">
            <v>10.01</v>
          </cell>
          <cell r="L30">
            <v>10.01</v>
          </cell>
          <cell r="M30">
            <v>10.01</v>
          </cell>
          <cell r="N30">
            <v>10.01</v>
          </cell>
          <cell r="O30">
            <v>10.01</v>
          </cell>
          <cell r="P30">
            <v>10.01</v>
          </cell>
          <cell r="T30">
            <v>0</v>
          </cell>
          <cell r="U30">
            <v>120.12</v>
          </cell>
          <cell r="V30">
            <v>125.91146000000001</v>
          </cell>
          <cell r="W30">
            <v>149.56899999999999</v>
          </cell>
          <cell r="X30">
            <v>-5.7914599999999865</v>
          </cell>
          <cell r="Y30">
            <v>-29.44899999999997</v>
          </cell>
        </row>
        <row r="31">
          <cell r="A31">
            <v>15</v>
          </cell>
          <cell r="B31" t="str">
            <v>Repair &amp; Maintenance</v>
          </cell>
          <cell r="E31">
            <v>9.9890000000000008</v>
          </cell>
          <cell r="F31">
            <v>9.9890000000000008</v>
          </cell>
          <cell r="G31">
            <v>9.9890000000000008</v>
          </cell>
          <cell r="H31">
            <v>22.989000000000001</v>
          </cell>
          <cell r="I31">
            <v>9.9890000000000008</v>
          </cell>
          <cell r="J31">
            <v>9.9890000000000008</v>
          </cell>
          <cell r="K31">
            <v>9.9890000000000008</v>
          </cell>
          <cell r="L31">
            <v>9.9890000000000008</v>
          </cell>
          <cell r="M31">
            <v>9.9890000000000008</v>
          </cell>
          <cell r="N31">
            <v>9.9890000000000008</v>
          </cell>
          <cell r="O31">
            <v>9.9890000000000008</v>
          </cell>
          <cell r="P31">
            <v>9.9890000000000008</v>
          </cell>
          <cell r="T31">
            <v>0</v>
          </cell>
          <cell r="U31">
            <v>132.86800000000002</v>
          </cell>
          <cell r="V31">
            <v>121.43692666666666</v>
          </cell>
          <cell r="W31">
            <v>216.595</v>
          </cell>
          <cell r="X31">
            <v>11.431073333333359</v>
          </cell>
          <cell r="Y31">
            <v>-83.726999999999975</v>
          </cell>
        </row>
        <row r="32">
          <cell r="A32">
            <v>16</v>
          </cell>
          <cell r="B32" t="str">
            <v>Common Area Maintenance</v>
          </cell>
          <cell r="E32">
            <v>25.33</v>
          </cell>
          <cell r="F32">
            <v>25.33</v>
          </cell>
          <cell r="G32">
            <v>25.33</v>
          </cell>
          <cell r="H32">
            <v>25.33</v>
          </cell>
          <cell r="I32">
            <v>25.33</v>
          </cell>
          <cell r="J32">
            <v>27.863</v>
          </cell>
          <cell r="K32">
            <v>27.863</v>
          </cell>
          <cell r="L32">
            <v>27.863</v>
          </cell>
          <cell r="M32">
            <v>27.863</v>
          </cell>
          <cell r="N32">
            <v>27.863</v>
          </cell>
          <cell r="O32">
            <v>27.863</v>
          </cell>
          <cell r="P32">
            <v>27.863</v>
          </cell>
          <cell r="T32">
            <v>0</v>
          </cell>
          <cell r="U32">
            <v>321.69099999999997</v>
          </cell>
          <cell r="V32">
            <v>303.95999999999998</v>
          </cell>
          <cell r="W32">
            <v>303.95999999999998</v>
          </cell>
          <cell r="X32">
            <v>17.730999999999995</v>
          </cell>
          <cell r="Y32">
            <v>17.730999999999995</v>
          </cell>
        </row>
        <row r="33">
          <cell r="A33">
            <v>17</v>
          </cell>
          <cell r="B33" t="str">
            <v>Other Overhead Costs</v>
          </cell>
          <cell r="C33">
            <v>0</v>
          </cell>
          <cell r="E33">
            <v>17.665459963302297</v>
          </cell>
          <cell r="F33">
            <v>17.665459963302297</v>
          </cell>
          <cell r="G33">
            <v>17.518379963302298</v>
          </cell>
          <cell r="H33">
            <v>17.665459963302297</v>
          </cell>
          <cell r="I33">
            <v>18.957379963302301</v>
          </cell>
          <cell r="J33">
            <v>17.6764599633023</v>
          </cell>
          <cell r="K33">
            <v>17.671987890939299</v>
          </cell>
          <cell r="L33">
            <v>19.697747890939301</v>
          </cell>
          <cell r="M33">
            <v>17.682987890939298</v>
          </cell>
          <cell r="N33">
            <v>17.513907890939297</v>
          </cell>
          <cell r="O33">
            <v>17.682987890939298</v>
          </cell>
          <cell r="P33">
            <v>17.524907890939296</v>
          </cell>
          <cell r="R33">
            <v>0</v>
          </cell>
          <cell r="S33">
            <v>0</v>
          </cell>
          <cell r="T33">
            <v>0</v>
          </cell>
          <cell r="U33">
            <v>214.92312712544958</v>
          </cell>
          <cell r="V33">
            <v>237.55307627333329</v>
          </cell>
          <cell r="W33">
            <v>275.02032600000001</v>
          </cell>
          <cell r="X33">
            <v>-22.629949147883707</v>
          </cell>
          <cell r="Y33">
            <v>-60.097198874550429</v>
          </cell>
        </row>
        <row r="35">
          <cell r="B35" t="str">
            <v>Total Overhead Expenses</v>
          </cell>
          <cell r="C35">
            <v>0</v>
          </cell>
          <cell r="E35">
            <v>157.90365996330229</v>
          </cell>
          <cell r="F35">
            <v>158.49945996330229</v>
          </cell>
          <cell r="G35">
            <v>160.33837996330229</v>
          </cell>
          <cell r="H35">
            <v>171.10225996330229</v>
          </cell>
          <cell r="I35">
            <v>160.18857996330229</v>
          </cell>
          <cell r="J35">
            <v>174.36735996330231</v>
          </cell>
          <cell r="K35">
            <v>169.00068789093933</v>
          </cell>
          <cell r="L35">
            <v>171.82084789093932</v>
          </cell>
          <cell r="M35">
            <v>171.79208789093931</v>
          </cell>
          <cell r="N35">
            <v>169.63700789093932</v>
          </cell>
          <cell r="O35">
            <v>173.38088789093931</v>
          </cell>
          <cell r="P35">
            <v>172.2298078909393</v>
          </cell>
          <cell r="R35">
            <v>0</v>
          </cell>
          <cell r="S35">
            <v>0</v>
          </cell>
          <cell r="T35">
            <v>0</v>
          </cell>
          <cell r="U35">
            <v>2010.2610271254496</v>
          </cell>
          <cell r="V35">
            <v>1931.3151929400001</v>
          </cell>
          <cell r="W35">
            <v>2169.6523259999999</v>
          </cell>
          <cell r="X35">
            <v>1533.5195272355429</v>
          </cell>
          <cell r="Y35">
            <v>-159.39129887455033</v>
          </cell>
        </row>
        <row r="36">
          <cell r="V36">
            <v>0</v>
          </cell>
        </row>
        <row r="37">
          <cell r="B37" t="str">
            <v>E.B.I.T.D.</v>
          </cell>
          <cell r="C37">
            <v>0</v>
          </cell>
          <cell r="E37">
            <v>88.924118706467851</v>
          </cell>
          <cell r="F37">
            <v>101.71716870646782</v>
          </cell>
          <cell r="G37">
            <v>200.26200000000011</v>
          </cell>
          <cell r="H37">
            <v>80.18846870646783</v>
          </cell>
          <cell r="I37">
            <v>108.95394870646788</v>
          </cell>
          <cell r="J37">
            <v>196.32301870646785</v>
          </cell>
          <cell r="K37">
            <v>81.637248015130808</v>
          </cell>
          <cell r="L37">
            <v>96.668888015130847</v>
          </cell>
          <cell r="M37">
            <v>140.22714801513089</v>
          </cell>
          <cell r="N37">
            <v>98.85272801513085</v>
          </cell>
          <cell r="O37">
            <v>174.3419480151309</v>
          </cell>
          <cell r="P37">
            <v>153.17827801513084</v>
          </cell>
          <cell r="R37">
            <v>0</v>
          </cell>
          <cell r="S37">
            <v>0</v>
          </cell>
          <cell r="T37">
            <v>0</v>
          </cell>
          <cell r="U37">
            <v>1464.4207103295914</v>
          </cell>
          <cell r="V37">
            <v>1756.7766808799979</v>
          </cell>
          <cell r="W37">
            <v>2443.1730000000011</v>
          </cell>
          <cell r="X37">
            <v>-1746.9296636004999</v>
          </cell>
          <cell r="Y37">
            <v>-978.75228967040971</v>
          </cell>
        </row>
        <row r="38">
          <cell r="V38">
            <v>0</v>
          </cell>
        </row>
        <row r="39">
          <cell r="A39">
            <v>18</v>
          </cell>
          <cell r="B39" t="str">
            <v>Depreciation</v>
          </cell>
          <cell r="E39">
            <v>25.501840277777777</v>
          </cell>
          <cell r="F39">
            <v>25.501840277777777</v>
          </cell>
          <cell r="G39">
            <v>25.501840277777777</v>
          </cell>
          <cell r="H39">
            <v>28.008131944444443</v>
          </cell>
          <cell r="I39">
            <v>28.008131944444443</v>
          </cell>
          <cell r="J39">
            <v>28.008131944444443</v>
          </cell>
          <cell r="K39">
            <v>28.008131944444443</v>
          </cell>
          <cell r="L39">
            <v>28.008131944444443</v>
          </cell>
          <cell r="M39">
            <v>28.008131944444443</v>
          </cell>
          <cell r="N39">
            <v>28.008131944444443</v>
          </cell>
          <cell r="O39">
            <v>28.008131944444443</v>
          </cell>
          <cell r="P39">
            <v>28.008131944444443</v>
          </cell>
          <cell r="T39">
            <v>0</v>
          </cell>
          <cell r="U39">
            <v>328.57870833333334</v>
          </cell>
          <cell r="V39">
            <v>308.70829157407411</v>
          </cell>
          <cell r="W39">
            <v>291.90600000000001</v>
          </cell>
          <cell r="X39">
            <v>19.870416759259228</v>
          </cell>
          <cell r="Y39">
            <v>36.672708333333333</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21.166999999999998</v>
          </cell>
          <cell r="W40">
            <v>198.422</v>
          </cell>
          <cell r="X40">
            <v>-21.166999999999998</v>
          </cell>
          <cell r="Y40">
            <v>-198.422</v>
          </cell>
        </row>
        <row r="41">
          <cell r="A41">
            <v>20</v>
          </cell>
          <cell r="B41" t="str">
            <v>External Interest</v>
          </cell>
          <cell r="T41">
            <v>0</v>
          </cell>
          <cell r="U41">
            <v>0</v>
          </cell>
          <cell r="V41">
            <v>132.06682849589041</v>
          </cell>
          <cell r="W41">
            <v>148.93799999999999</v>
          </cell>
          <cell r="X41">
            <v>-132.06682849589041</v>
          </cell>
          <cell r="Y41">
            <v>-148.93799999999999</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2.72343</v>
          </cell>
          <cell r="W43">
            <v>0.90700000000000003</v>
          </cell>
          <cell r="X43">
            <v>-2.72343</v>
          </cell>
          <cell r="Y43">
            <v>-0.90700000000000003</v>
          </cell>
        </row>
        <row r="44">
          <cell r="B44" t="str">
            <v>E.B.T.</v>
          </cell>
          <cell r="C44">
            <v>0</v>
          </cell>
          <cell r="E44">
            <v>63.422278428690078</v>
          </cell>
          <cell r="F44">
            <v>76.215328428690043</v>
          </cell>
          <cell r="G44">
            <v>174.76015972222234</v>
          </cell>
          <cell r="H44">
            <v>52.180336762023387</v>
          </cell>
          <cell r="I44">
            <v>80.945816762023441</v>
          </cell>
          <cell r="J44">
            <v>168.31488676202341</v>
          </cell>
          <cell r="K44">
            <v>53.629116070686365</v>
          </cell>
          <cell r="L44">
            <v>68.660756070686404</v>
          </cell>
          <cell r="M44">
            <v>112.21901607068645</v>
          </cell>
          <cell r="N44">
            <v>70.844596070686407</v>
          </cell>
          <cell r="O44">
            <v>146.33381607068645</v>
          </cell>
          <cell r="P44">
            <v>125.1701460706864</v>
          </cell>
          <cell r="Q44">
            <v>0</v>
          </cell>
          <cell r="R44">
            <v>0</v>
          </cell>
          <cell r="S44">
            <v>0</v>
          </cell>
          <cell r="T44">
            <v>0</v>
          </cell>
          <cell r="U44">
            <v>1135.8420019962582</v>
          </cell>
          <cell r="V44">
            <v>1297.5579908100335</v>
          </cell>
          <cell r="W44">
            <v>1804.814000000001</v>
          </cell>
          <cell r="X44">
            <v>-161.71598881377531</v>
          </cell>
          <cell r="Y44">
            <v>-668.97199800374278</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63.422278428690078</v>
          </cell>
          <cell r="F50">
            <v>76.215328428690043</v>
          </cell>
          <cell r="G50">
            <v>174.76015972222234</v>
          </cell>
          <cell r="H50">
            <v>52.180336762023387</v>
          </cell>
          <cell r="I50">
            <v>80.945816762023441</v>
          </cell>
          <cell r="J50">
            <v>168.31488676202341</v>
          </cell>
          <cell r="K50">
            <v>53.629116070686365</v>
          </cell>
          <cell r="L50">
            <v>68.660756070686404</v>
          </cell>
          <cell r="M50">
            <v>112.21901607068645</v>
          </cell>
          <cell r="N50">
            <v>70.844596070686407</v>
          </cell>
          <cell r="O50">
            <v>146.33381607068645</v>
          </cell>
          <cell r="P50">
            <v>125.1701460706864</v>
          </cell>
          <cell r="Q50">
            <v>0</v>
          </cell>
          <cell r="R50">
            <v>0</v>
          </cell>
          <cell r="S50">
            <v>0</v>
          </cell>
          <cell r="T50">
            <v>0</v>
          </cell>
          <cell r="U50">
            <v>1135.8420019962582</v>
          </cell>
          <cell r="V50">
            <v>1297.5579908100335</v>
          </cell>
          <cell r="W50">
            <v>1804.814000000001</v>
          </cell>
          <cell r="X50">
            <v>-161.71598881377531</v>
          </cell>
          <cell r="Y50">
            <v>-668.97199800374278</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55.86</v>
          </cell>
          <cell r="F54">
            <v>58.8</v>
          </cell>
          <cell r="G54">
            <v>68.599999999999994</v>
          </cell>
          <cell r="H54">
            <v>56.84</v>
          </cell>
          <cell r="I54">
            <v>60.76</v>
          </cell>
          <cell r="J54">
            <v>83.3</v>
          </cell>
          <cell r="K54">
            <v>56.84</v>
          </cell>
          <cell r="L54">
            <v>60.76</v>
          </cell>
          <cell r="M54">
            <v>70.56</v>
          </cell>
          <cell r="N54">
            <v>60.76</v>
          </cell>
          <cell r="O54">
            <v>78.400000000000006</v>
          </cell>
          <cell r="P54">
            <v>73.5</v>
          </cell>
          <cell r="T54">
            <v>0</v>
          </cell>
          <cell r="U54">
            <v>784.98</v>
          </cell>
          <cell r="V54">
            <v>834</v>
          </cell>
          <cell r="W54">
            <v>1091.548</v>
          </cell>
          <cell r="X54">
            <v>-49.020000000000095</v>
          </cell>
          <cell r="Y54">
            <v>-306.5680000000001</v>
          </cell>
        </row>
        <row r="55">
          <cell r="A55">
            <v>28</v>
          </cell>
          <cell r="B55" t="str">
            <v>Admissions</v>
          </cell>
          <cell r="E55">
            <v>57</v>
          </cell>
          <cell r="F55">
            <v>60</v>
          </cell>
          <cell r="G55">
            <v>70</v>
          </cell>
          <cell r="H55">
            <v>58</v>
          </cell>
          <cell r="I55">
            <v>62</v>
          </cell>
          <cell r="J55">
            <v>85</v>
          </cell>
          <cell r="K55">
            <v>58</v>
          </cell>
          <cell r="L55">
            <v>62</v>
          </cell>
          <cell r="M55">
            <v>72</v>
          </cell>
          <cell r="N55">
            <v>62</v>
          </cell>
          <cell r="O55">
            <v>80</v>
          </cell>
          <cell r="P55">
            <v>75</v>
          </cell>
          <cell r="T55">
            <v>0</v>
          </cell>
          <cell r="U55">
            <v>801</v>
          </cell>
          <cell r="V55">
            <v>834</v>
          </cell>
          <cell r="W55">
            <v>1091.548</v>
          </cell>
          <cell r="X55">
            <v>-33</v>
          </cell>
          <cell r="Y55">
            <v>-290.548</v>
          </cell>
        </row>
        <row r="56">
          <cell r="B56" t="str">
            <v>Utilisation Rate</v>
          </cell>
          <cell r="E56">
            <v>0.26096033402922758</v>
          </cell>
          <cell r="F56">
            <v>0.2746950884518185</v>
          </cell>
          <cell r="G56">
            <v>0.25638208255503059</v>
          </cell>
          <cell r="H56">
            <v>0.26553858550342452</v>
          </cell>
          <cell r="I56">
            <v>0.28385159140021243</v>
          </cell>
          <cell r="J56">
            <v>0.31132110024539428</v>
          </cell>
          <cell r="K56">
            <v>0.26553858550342452</v>
          </cell>
          <cell r="L56">
            <v>0.28385159140021243</v>
          </cell>
          <cell r="M56">
            <v>0.26370728491374573</v>
          </cell>
          <cell r="N56">
            <v>0.28385159140021243</v>
          </cell>
          <cell r="O56">
            <v>0.29300809434860636</v>
          </cell>
          <cell r="P56">
            <v>0.34336886056477312</v>
          </cell>
          <cell r="U56">
            <v>0.2820907254485982</v>
          </cell>
          <cell r="V56">
            <v>0.29371244072925207</v>
          </cell>
          <cell r="W56">
            <v>0.36240550978236041</v>
          </cell>
          <cell r="X56">
            <v>-1.1621715280653866E-2</v>
          </cell>
          <cell r="Y56">
            <v>-8.0314784333762212E-2</v>
          </cell>
        </row>
        <row r="57">
          <cell r="B57" t="str">
            <v>Ave. Admission Price (S$)</v>
          </cell>
          <cell r="C57" t="str">
            <v>N.A.</v>
          </cell>
          <cell r="E57">
            <v>6.62</v>
          </cell>
          <cell r="F57">
            <v>6.62</v>
          </cell>
          <cell r="G57">
            <v>6.62</v>
          </cell>
          <cell r="H57">
            <v>6.62</v>
          </cell>
          <cell r="I57">
            <v>6.62</v>
          </cell>
          <cell r="J57">
            <v>6.62</v>
          </cell>
          <cell r="K57">
            <v>6.62</v>
          </cell>
          <cell r="L57">
            <v>6.62</v>
          </cell>
          <cell r="M57">
            <v>6.62</v>
          </cell>
          <cell r="N57">
            <v>6.62</v>
          </cell>
          <cell r="O57">
            <v>6.62</v>
          </cell>
          <cell r="P57">
            <v>6.62</v>
          </cell>
          <cell r="R57" t="str">
            <v>N.A.</v>
          </cell>
          <cell r="S57" t="str">
            <v>N.A.</v>
          </cell>
          <cell r="U57">
            <v>6.62</v>
          </cell>
          <cell r="V57">
            <v>6.6384419544364492</v>
          </cell>
          <cell r="W57">
            <v>6.7622651500437918</v>
          </cell>
          <cell r="X57">
            <v>-1.8441954436449137E-2</v>
          </cell>
          <cell r="Y57">
            <v>-0.1422651500437917</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2.3000000000000003E-2</v>
          </cell>
          <cell r="V58">
            <v>2.110548392795478E-2</v>
          </cell>
          <cell r="W58">
            <v>1.8489875208244792E-2</v>
          </cell>
          <cell r="X58">
            <v>1.8945160720452228E-3</v>
          </cell>
          <cell r="Y58">
            <v>4.5101247917552108E-3</v>
          </cell>
        </row>
        <row r="59">
          <cell r="B59" t="str">
            <v>Concession Cost %</v>
          </cell>
          <cell r="C59" t="str">
            <v>N.A.</v>
          </cell>
          <cell r="E59">
            <v>0.19500000000000001</v>
          </cell>
          <cell r="F59">
            <v>0.19500000000000001</v>
          </cell>
          <cell r="G59">
            <v>0.19500000000000001</v>
          </cell>
          <cell r="H59">
            <v>0.19500000000000001</v>
          </cell>
          <cell r="I59">
            <v>0.19500000000000001</v>
          </cell>
          <cell r="J59">
            <v>0.19500000000000001</v>
          </cell>
          <cell r="K59">
            <v>0.19500000000000001</v>
          </cell>
          <cell r="L59">
            <v>0.19500000000000001</v>
          </cell>
          <cell r="M59">
            <v>0.19500000000000001</v>
          </cell>
          <cell r="N59">
            <v>0.19500000000000001</v>
          </cell>
          <cell r="O59">
            <v>0.19500000000000001</v>
          </cell>
          <cell r="P59">
            <v>0.19500000000000001</v>
          </cell>
          <cell r="R59" t="str">
            <v>N.A.</v>
          </cell>
          <cell r="S59" t="str">
            <v>N.A.</v>
          </cell>
          <cell r="U59">
            <v>0.19500000000000001</v>
          </cell>
          <cell r="V59">
            <v>0.18164714239870572</v>
          </cell>
          <cell r="W59">
            <v>0.19980307474157918</v>
          </cell>
          <cell r="X59">
            <v>1.3352857601294288E-2</v>
          </cell>
          <cell r="Y59">
            <v>-4.8030747415791775E-3</v>
          </cell>
        </row>
        <row r="60">
          <cell r="B60" t="str">
            <v>Concess. Rev per Patron (S$)</v>
          </cell>
          <cell r="C60" t="str">
            <v>N.A.</v>
          </cell>
          <cell r="E60">
            <v>1.35</v>
          </cell>
          <cell r="F60">
            <v>1.35</v>
          </cell>
          <cell r="G60">
            <v>1.35</v>
          </cell>
          <cell r="H60">
            <v>1.35</v>
          </cell>
          <cell r="I60">
            <v>1.35</v>
          </cell>
          <cell r="J60">
            <v>1.35</v>
          </cell>
          <cell r="K60">
            <v>1.35</v>
          </cell>
          <cell r="L60">
            <v>1.35</v>
          </cell>
          <cell r="M60">
            <v>1.35</v>
          </cell>
          <cell r="N60">
            <v>1.35</v>
          </cell>
          <cell r="O60">
            <v>1.35</v>
          </cell>
          <cell r="P60">
            <v>1.35</v>
          </cell>
          <cell r="R60" t="str">
            <v>N.A.</v>
          </cell>
          <cell r="S60" t="str">
            <v>N.A.</v>
          </cell>
          <cell r="U60">
            <v>1.35</v>
          </cell>
          <cell r="V60">
            <v>1.3812812470023981</v>
          </cell>
          <cell r="W60">
            <v>1.3128428616973324</v>
          </cell>
          <cell r="X60">
            <v>-3.1281247002397983E-2</v>
          </cell>
          <cell r="Y60">
            <v>3.7157138302667647E-2</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0.46617160693994947</v>
          </cell>
          <cell r="W61">
            <v>0.46589269667541255</v>
          </cell>
          <cell r="X61">
            <v>-1.1716069399493878E-3</v>
          </cell>
          <cell r="Y61">
            <v>-8.9269667541247433E-4</v>
          </cell>
        </row>
        <row r="62">
          <cell r="B62" t="str">
            <v>Direct Payroll : Net Box</v>
          </cell>
          <cell r="C62" t="str">
            <v>N.A.</v>
          </cell>
          <cell r="E62">
            <v>8.8774040203079108E-2</v>
          </cell>
          <cell r="F62">
            <v>8.4335338192925158E-2</v>
          </cell>
          <cell r="G62">
            <v>7.4661191908135249E-2</v>
          </cell>
          <cell r="H62">
            <v>8.7243453303026033E-2</v>
          </cell>
          <cell r="I62">
            <v>8.1614843412508215E-2</v>
          </cell>
          <cell r="J62">
            <v>6.1485687453758438E-2</v>
          </cell>
          <cell r="K62">
            <v>8.894361155831304E-2</v>
          </cell>
          <cell r="L62">
            <v>8.3205314038421879E-2</v>
          </cell>
          <cell r="M62">
            <v>7.3956841838557136E-2</v>
          </cell>
          <cell r="N62">
            <v>8.3205314038421879E-2</v>
          </cell>
          <cell r="O62">
            <v>6.6561157654701428E-2</v>
          </cell>
          <cell r="P62">
            <v>7.0998568165014847E-2</v>
          </cell>
          <cell r="R62" t="str">
            <v>N.A.</v>
          </cell>
          <cell r="S62" t="str">
            <v>N.A.</v>
          </cell>
          <cell r="U62">
            <v>7.7582914209383E-2</v>
          </cell>
          <cell r="V62">
            <v>9.360934780897627E-2</v>
          </cell>
          <cell r="W62">
            <v>9.0891528187915002E-2</v>
          </cell>
          <cell r="X62">
            <v>-1.6026433599593271E-2</v>
          </cell>
          <cell r="Y62">
            <v>-1.3308613978532002E-2</v>
          </cell>
        </row>
        <row r="63">
          <cell r="B63" t="str">
            <v>Direct Payroll : Net Box &amp; Conc.</v>
          </cell>
          <cell r="C63" t="str">
            <v>N.A.</v>
          </cell>
          <cell r="E63">
            <v>7.3737032138567596E-2</v>
          </cell>
          <cell r="F63">
            <v>7.0050180531639222E-2</v>
          </cell>
          <cell r="G63">
            <v>6.2014691396719612E-2</v>
          </cell>
          <cell r="H63">
            <v>7.2465703998247463E-2</v>
          </cell>
          <cell r="I63">
            <v>6.779049728868311E-2</v>
          </cell>
          <cell r="J63">
            <v>5.1070922326710275E-2</v>
          </cell>
          <cell r="K63">
            <v>7.3877880616817104E-2</v>
          </cell>
          <cell r="L63">
            <v>6.9111565738312772E-2</v>
          </cell>
          <cell r="M63">
            <v>6.1429647800658502E-2</v>
          </cell>
          <cell r="N63">
            <v>6.9111565738312772E-2</v>
          </cell>
          <cell r="O63">
            <v>5.5286683020592649E-2</v>
          </cell>
          <cell r="P63">
            <v>5.8972461888632165E-2</v>
          </cell>
          <cell r="Q63">
            <v>0</v>
          </cell>
          <cell r="R63" t="str">
            <v>N.A.</v>
          </cell>
          <cell r="S63" t="str">
            <v>N.A.</v>
          </cell>
          <cell r="T63" t="str">
            <v>N.A.</v>
          </cell>
          <cell r="U63">
            <v>6.4441517197756024E-2</v>
          </cell>
          <cell r="V63">
            <v>7.7486492515234262E-2</v>
          </cell>
          <cell r="W63">
            <v>7.6114475819480179E-2</v>
          </cell>
          <cell r="X63">
            <v>-1.3044975317478238E-2</v>
          </cell>
          <cell r="Y63">
            <v>-1.1672958621724155E-2</v>
          </cell>
        </row>
        <row r="64">
          <cell r="B64" t="str">
            <v>Direct Payroll of Admissions (S$)</v>
          </cell>
          <cell r="C64" t="str">
            <v>N.A.</v>
          </cell>
          <cell r="E64">
            <v>0.5876841461443838</v>
          </cell>
          <cell r="F64">
            <v>0.55829993883716456</v>
          </cell>
          <cell r="G64">
            <v>0.49425709043185534</v>
          </cell>
          <cell r="H64">
            <v>0.57755166086603227</v>
          </cell>
          <cell r="I64">
            <v>0.54029026339080444</v>
          </cell>
          <cell r="J64">
            <v>0.40703525094388088</v>
          </cell>
          <cell r="K64">
            <v>0.58880670851603234</v>
          </cell>
          <cell r="L64">
            <v>0.55081917893435284</v>
          </cell>
          <cell r="M64">
            <v>0.48959429297124823</v>
          </cell>
          <cell r="N64">
            <v>0.55081917893435284</v>
          </cell>
          <cell r="O64">
            <v>0.44063486367412341</v>
          </cell>
          <cell r="P64">
            <v>0.47001052125239834</v>
          </cell>
          <cell r="Q64">
            <v>0</v>
          </cell>
          <cell r="R64" t="str">
            <v>N.A.</v>
          </cell>
          <cell r="S64" t="str">
            <v>N.A.</v>
          </cell>
          <cell r="T64" t="str">
            <v>N.A.</v>
          </cell>
          <cell r="U64">
            <v>0.51359889206611553</v>
          </cell>
          <cell r="V64">
            <v>0.62142022182254175</v>
          </cell>
          <cell r="W64">
            <v>0.61463261349936049</v>
          </cell>
          <cell r="X64">
            <v>-0.10782132975642622</v>
          </cell>
          <cell r="Y64">
            <v>-0.10103372143324496</v>
          </cell>
        </row>
        <row r="65">
          <cell r="B65" t="str">
            <v>Gross Margin :Total Rev</v>
          </cell>
          <cell r="C65" t="str">
            <v>N.A.</v>
          </cell>
          <cell r="E65">
            <v>0.51398079956306164</v>
          </cell>
          <cell r="F65">
            <v>0.51616188867032109</v>
          </cell>
          <cell r="G65">
            <v>0.5202578862055528</v>
          </cell>
          <cell r="H65">
            <v>0.51473156730283176</v>
          </cell>
          <cell r="I65">
            <v>0.51750453342377523</v>
          </cell>
          <cell r="J65">
            <v>0.52700725104421642</v>
          </cell>
          <cell r="K65">
            <v>0.5133944187173588</v>
          </cell>
          <cell r="L65">
            <v>0.51624935009667094</v>
          </cell>
          <cell r="M65">
            <v>0.5202248681852214</v>
          </cell>
          <cell r="N65">
            <v>0.51624935009667094</v>
          </cell>
          <cell r="O65">
            <v>0.52404388659357515</v>
          </cell>
          <cell r="P65">
            <v>0.52174850496042813</v>
          </cell>
          <cell r="Q65">
            <v>0</v>
          </cell>
          <cell r="R65" t="str">
            <v>N.A.</v>
          </cell>
          <cell r="S65" t="str">
            <v>N.A.</v>
          </cell>
          <cell r="T65" t="str">
            <v>N.A.</v>
          </cell>
          <cell r="U65">
            <v>0.51897935526928285</v>
          </cell>
          <cell r="V65">
            <v>0.51766506613518781</v>
          </cell>
          <cell r="W65">
            <v>0.50357233594361006</v>
          </cell>
          <cell r="X65">
            <v>1.3142891340950369E-3</v>
          </cell>
          <cell r="Y65">
            <v>1.5407019325672788E-2</v>
          </cell>
        </row>
        <row r="66">
          <cell r="B66" t="str">
            <v>G&amp;A % of total revenue</v>
          </cell>
          <cell r="C66" t="str">
            <v>N.A.</v>
          </cell>
          <cell r="E66">
            <v>3.6785597170305009E-2</v>
          </cell>
          <cell r="F66">
            <v>3.5040947327234895E-2</v>
          </cell>
          <cell r="G66">
            <v>3.0005568694381927E-2</v>
          </cell>
          <cell r="H66">
            <v>3.6185059202822417E-2</v>
          </cell>
          <cell r="I66">
            <v>3.6451058557464958E-2</v>
          </cell>
          <cell r="J66">
            <v>2.5130467661131084E-2</v>
          </cell>
          <cell r="K66">
            <v>3.6198430688677147E-2</v>
          </cell>
          <cell r="L66">
            <v>3.7874630524509297E-2</v>
          </cell>
          <cell r="M66">
            <v>2.9482573463688808E-2</v>
          </cell>
          <cell r="N66">
            <v>3.3675565048466173E-2</v>
          </cell>
          <cell r="O66">
            <v>2.6649563227012632E-2</v>
          </cell>
          <cell r="P66">
            <v>2.8098854600392777E-2</v>
          </cell>
          <cell r="Q66">
            <v>0</v>
          </cell>
          <cell r="R66" t="e">
            <v>#DIV/0!</v>
          </cell>
          <cell r="S66" t="e">
            <v>#DIV/0!</v>
          </cell>
          <cell r="T66" t="e">
            <v>#DIV/0!</v>
          </cell>
          <cell r="U66">
            <v>3.2100973377124205E-2</v>
          </cell>
          <cell r="V66">
            <v>3.3343239037123364E-2</v>
          </cell>
          <cell r="W66">
            <v>3.002338441370956E-2</v>
          </cell>
          <cell r="X66">
            <v>-1.2422656599991588E-3</v>
          </cell>
          <cell r="Y66">
            <v>2.0775889634146449E-3</v>
          </cell>
        </row>
        <row r="67">
          <cell r="B67" t="str">
            <v>E.B.I.T.D. : Total Rev</v>
          </cell>
          <cell r="C67" t="str">
            <v>N.A.</v>
          </cell>
          <cell r="E67">
            <v>0.18517076918777392</v>
          </cell>
          <cell r="F67">
            <v>0.20176468420992744</v>
          </cell>
          <cell r="G67">
            <v>0.34300975378214116</v>
          </cell>
          <cell r="H67">
            <v>0.1642541147275508</v>
          </cell>
          <cell r="I67">
            <v>0.20949555118136043</v>
          </cell>
          <cell r="J67">
            <v>0.27911070898705082</v>
          </cell>
          <cell r="K67">
            <v>0.16722172299615509</v>
          </cell>
          <cell r="L67">
            <v>0.18587396067102646</v>
          </cell>
          <cell r="M67">
            <v>0.23379856495168669</v>
          </cell>
          <cell r="N67">
            <v>0.19007302614706958</v>
          </cell>
          <cell r="O67">
            <v>0.26274613744040648</v>
          </cell>
          <cell r="P67">
            <v>0.24560095771521975</v>
          </cell>
          <cell r="Q67">
            <v>0</v>
          </cell>
          <cell r="R67" t="str">
            <v>N.A.</v>
          </cell>
          <cell r="S67" t="str">
            <v>N.A.</v>
          </cell>
          <cell r="T67" t="str">
            <v>N.A.</v>
          </cell>
          <cell r="U67">
            <v>0.21872625279530952</v>
          </cell>
          <cell r="V67">
            <v>0.24658331402968878</v>
          </cell>
          <cell r="W67">
            <v>0.26671600326804956</v>
          </cell>
          <cell r="X67">
            <v>-2.7857061234379255E-2</v>
          </cell>
          <cell r="Y67">
            <v>-4.7989750472740039E-2</v>
          </cell>
        </row>
        <row r="68">
          <cell r="B68" t="str">
            <v>No of Concession Transactions</v>
          </cell>
          <cell r="E68">
            <v>17</v>
          </cell>
          <cell r="F68">
            <v>18</v>
          </cell>
          <cell r="G68">
            <v>21</v>
          </cell>
          <cell r="H68">
            <v>17</v>
          </cell>
          <cell r="I68">
            <v>18</v>
          </cell>
          <cell r="J68">
            <v>25</v>
          </cell>
          <cell r="K68">
            <v>17</v>
          </cell>
          <cell r="L68">
            <v>18</v>
          </cell>
          <cell r="M68">
            <v>21</v>
          </cell>
          <cell r="N68">
            <v>18</v>
          </cell>
          <cell r="O68">
            <v>24</v>
          </cell>
          <cell r="P68">
            <v>22</v>
          </cell>
          <cell r="Q68">
            <v>0</v>
          </cell>
          <cell r="R68">
            <v>26</v>
          </cell>
          <cell r="S68">
            <v>27</v>
          </cell>
          <cell r="T68">
            <v>28</v>
          </cell>
          <cell r="U68">
            <v>236</v>
          </cell>
          <cell r="V68">
            <v>219</v>
          </cell>
          <cell r="W68">
            <v>0</v>
          </cell>
          <cell r="X68">
            <v>17</v>
          </cell>
          <cell r="Y68">
            <v>236</v>
          </cell>
        </row>
        <row r="69">
          <cell r="B69" t="str">
            <v>Strike Rate %(No of Trans/Adm)</v>
          </cell>
          <cell r="E69">
            <v>0.2982456140350877</v>
          </cell>
          <cell r="F69">
            <v>0.3</v>
          </cell>
          <cell r="G69">
            <v>0.3</v>
          </cell>
          <cell r="H69">
            <v>0.29310344827586204</v>
          </cell>
          <cell r="I69">
            <v>0.29032258064516131</v>
          </cell>
          <cell r="J69">
            <v>0.29411764705882354</v>
          </cell>
          <cell r="K69">
            <v>0.29310344827586204</v>
          </cell>
          <cell r="L69">
            <v>0.29032258064516131</v>
          </cell>
          <cell r="M69">
            <v>0.29166666666666669</v>
          </cell>
          <cell r="N69">
            <v>0.29032258064516131</v>
          </cell>
          <cell r="O69">
            <v>0.3</v>
          </cell>
          <cell r="P69">
            <v>0.29333333333333333</v>
          </cell>
          <cell r="Q69">
            <v>0</v>
          </cell>
          <cell r="R69" t="e">
            <v>#DIV/0!</v>
          </cell>
          <cell r="S69" t="e">
            <v>#DIV/0!</v>
          </cell>
          <cell r="T69" t="e">
            <v>#DIV/0!</v>
          </cell>
          <cell r="U69">
            <v>0.29463171036204744</v>
          </cell>
          <cell r="V69">
            <v>0.26258992805755393</v>
          </cell>
          <cell r="W69">
            <v>0</v>
          </cell>
          <cell r="X69">
            <v>3.2041782304493505E-2</v>
          </cell>
          <cell r="Y69">
            <v>0.29463171036204744</v>
          </cell>
        </row>
        <row r="70">
          <cell r="B70" t="str">
            <v>Ave Sales (Total Sale/No of Trans) (S$)</v>
          </cell>
          <cell r="E70">
            <v>4.526470588235294</v>
          </cell>
          <cell r="F70">
            <v>4.5</v>
          </cell>
          <cell r="G70">
            <v>4.5</v>
          </cell>
          <cell r="H70">
            <v>4.605882352941177</v>
          </cell>
          <cell r="I70">
            <v>4.6500000000000004</v>
          </cell>
          <cell r="J70">
            <v>4.59</v>
          </cell>
          <cell r="K70">
            <v>4.605882352941177</v>
          </cell>
          <cell r="L70">
            <v>4.6500000000000004</v>
          </cell>
          <cell r="M70">
            <v>4.628571428571429</v>
          </cell>
          <cell r="N70">
            <v>4.6500000000000004</v>
          </cell>
          <cell r="O70">
            <v>4.5</v>
          </cell>
          <cell r="P70">
            <v>4.6022727272727275</v>
          </cell>
          <cell r="Q70">
            <v>0</v>
          </cell>
          <cell r="R70">
            <v>0</v>
          </cell>
          <cell r="S70">
            <v>0</v>
          </cell>
          <cell r="T70">
            <v>0</v>
          </cell>
          <cell r="U70">
            <v>4.5819915254237298</v>
          </cell>
          <cell r="V70">
            <v>5.2602217351598171</v>
          </cell>
          <cell r="W70" t="str">
            <v>N.A.</v>
          </cell>
          <cell r="X70">
            <v>-0.67823020973608728</v>
          </cell>
          <cell r="Y70" t="str">
            <v>N.A.</v>
          </cell>
        </row>
        <row r="71">
          <cell r="B71" t="str">
            <v xml:space="preserve">Total Concession Combo Sales </v>
          </cell>
          <cell r="E71">
            <v>38</v>
          </cell>
          <cell r="F71">
            <v>40</v>
          </cell>
          <cell r="G71">
            <v>48</v>
          </cell>
          <cell r="H71">
            <v>37</v>
          </cell>
          <cell r="I71">
            <v>40</v>
          </cell>
          <cell r="J71">
            <v>57</v>
          </cell>
          <cell r="K71">
            <v>38</v>
          </cell>
          <cell r="L71">
            <v>42</v>
          </cell>
          <cell r="M71">
            <v>47</v>
          </cell>
          <cell r="N71">
            <v>40</v>
          </cell>
          <cell r="O71">
            <v>54</v>
          </cell>
          <cell r="P71">
            <v>51</v>
          </cell>
          <cell r="Q71">
            <v>0</v>
          </cell>
          <cell r="R71">
            <v>47.768999999999998</v>
          </cell>
          <cell r="S71">
            <v>48.768999999999998</v>
          </cell>
          <cell r="T71">
            <v>49.768999999999998</v>
          </cell>
          <cell r="U71">
            <v>532</v>
          </cell>
          <cell r="V71">
            <v>494</v>
          </cell>
          <cell r="W71">
            <v>0</v>
          </cell>
          <cell r="X71">
            <v>38</v>
          </cell>
          <cell r="Y71">
            <v>532</v>
          </cell>
        </row>
        <row r="72">
          <cell r="B72" t="str">
            <v>Combo Sales as % of Total Sales</v>
          </cell>
          <cell r="E72">
            <v>0.49382716049382713</v>
          </cell>
          <cell r="F72">
            <v>0.49382716049382713</v>
          </cell>
          <cell r="G72">
            <v>0.50793650793650791</v>
          </cell>
          <cell r="H72">
            <v>0.47254150702426556</v>
          </cell>
          <cell r="I72">
            <v>0.47789725209080047</v>
          </cell>
          <cell r="J72">
            <v>0.49673202614379081</v>
          </cell>
          <cell r="K72">
            <v>0.4853128991060025</v>
          </cell>
          <cell r="L72">
            <v>0.50179211469534046</v>
          </cell>
          <cell r="M72">
            <v>0.48353909465020573</v>
          </cell>
          <cell r="N72">
            <v>0.47789725209080047</v>
          </cell>
          <cell r="O72">
            <v>0.5</v>
          </cell>
          <cell r="P72">
            <v>0.50370370370370365</v>
          </cell>
          <cell r="Q72">
            <v>0</v>
          </cell>
          <cell r="R72" t="e">
            <v>#DIV/0!</v>
          </cell>
          <cell r="S72" t="e">
            <v>#DIV/0!</v>
          </cell>
          <cell r="T72" t="e">
            <v>#DIV/0!</v>
          </cell>
          <cell r="U72">
            <v>0.49197762056688393</v>
          </cell>
          <cell r="V72">
            <v>0.42882370290204963</v>
          </cell>
          <cell r="W72">
            <v>0</v>
          </cell>
          <cell r="X72">
            <v>6.3153917664834303E-2</v>
          </cell>
          <cell r="Y72">
            <v>0.49197762056688393</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Q73">
            <v>0</v>
          </cell>
          <cell r="R73">
            <v>5.1360000000000001</v>
          </cell>
          <cell r="S73">
            <v>5.1360000000000001</v>
          </cell>
          <cell r="T73">
            <v>5.1360000000000001</v>
          </cell>
          <cell r="U73">
            <v>73.013999999999996</v>
          </cell>
          <cell r="V73">
            <v>67.687999999999988</v>
          </cell>
          <cell r="W73">
            <v>0</v>
          </cell>
          <cell r="X73">
            <v>5.3260000000000076</v>
          </cell>
          <cell r="Y73">
            <v>73.013999999999996</v>
          </cell>
        </row>
        <row r="74">
          <cell r="B74" t="str">
            <v>Admissions/labour hour paid</v>
          </cell>
          <cell r="E74">
            <v>10.702215546376268</v>
          </cell>
          <cell r="F74">
            <v>10.46207497820401</v>
          </cell>
          <cell r="G74">
            <v>9.5667623342900097</v>
          </cell>
          <cell r="H74">
            <v>11.6</v>
          </cell>
          <cell r="I74">
            <v>10.333333333333334</v>
          </cell>
          <cell r="J74">
            <v>12.142857142857142</v>
          </cell>
          <cell r="K74">
            <v>10.906355772846934</v>
          </cell>
          <cell r="L74">
            <v>10.333333333333334</v>
          </cell>
          <cell r="M74">
            <v>10.285714285714286</v>
          </cell>
          <cell r="N74">
            <v>11.658518239939825</v>
          </cell>
          <cell r="O74">
            <v>11.428571428571429</v>
          </cell>
          <cell r="P74">
            <v>12.5</v>
          </cell>
          <cell r="Q74">
            <v>0</v>
          </cell>
          <cell r="R74">
            <v>0</v>
          </cell>
          <cell r="S74">
            <v>0</v>
          </cell>
          <cell r="T74">
            <v>0</v>
          </cell>
          <cell r="U74">
            <v>10.970498808447696</v>
          </cell>
          <cell r="V74">
            <v>12.321238624276093</v>
          </cell>
          <cell r="W74" t="str">
            <v>N.A.</v>
          </cell>
          <cell r="X74">
            <v>-1.3507398158283976</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48.62153</v>
          </cell>
          <cell r="W77">
            <v>3.8690000000000002</v>
          </cell>
          <cell r="X77">
            <v>-21.43403</v>
          </cell>
          <cell r="Y77">
            <v>23.3185</v>
          </cell>
        </row>
        <row r="78">
          <cell r="A78">
            <v>53</v>
          </cell>
          <cell r="B78" t="str">
            <v>Auditorium Rentals</v>
          </cell>
          <cell r="E78">
            <v>1</v>
          </cell>
          <cell r="F78">
            <v>1</v>
          </cell>
          <cell r="G78">
            <v>1</v>
          </cell>
          <cell r="H78">
            <v>1</v>
          </cell>
          <cell r="I78">
            <v>1</v>
          </cell>
          <cell r="J78">
            <v>1</v>
          </cell>
          <cell r="K78">
            <v>1</v>
          </cell>
          <cell r="L78">
            <v>1</v>
          </cell>
          <cell r="M78">
            <v>1</v>
          </cell>
          <cell r="N78">
            <v>1</v>
          </cell>
          <cell r="O78">
            <v>1</v>
          </cell>
          <cell r="P78">
            <v>1</v>
          </cell>
          <cell r="T78">
            <v>0</v>
          </cell>
          <cell r="U78">
            <v>12</v>
          </cell>
          <cell r="V78">
            <v>7.6340000000000021</v>
          </cell>
          <cell r="W78">
            <v>3.923</v>
          </cell>
          <cell r="X78">
            <v>4.3659999999999979</v>
          </cell>
          <cell r="Y78">
            <v>8.077</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3.1720000000000002</v>
          </cell>
          <cell r="F82">
            <v>3.1720000000000002</v>
          </cell>
          <cell r="G82">
            <v>3.1720000000000002</v>
          </cell>
          <cell r="H82">
            <v>3.1720000000000002</v>
          </cell>
          <cell r="I82">
            <v>3.1720000000000002</v>
          </cell>
          <cell r="J82">
            <v>3.1720000000000002</v>
          </cell>
          <cell r="K82">
            <v>3.1720000000000002</v>
          </cell>
          <cell r="L82">
            <v>3.1720000000000002</v>
          </cell>
          <cell r="M82">
            <v>3.1720000000000002</v>
          </cell>
          <cell r="N82">
            <v>3.1720000000000002</v>
          </cell>
          <cell r="O82">
            <v>3.1720000000000002</v>
          </cell>
          <cell r="P82">
            <v>3.1720000000000002</v>
          </cell>
          <cell r="T82">
            <v>0</v>
          </cell>
          <cell r="U82">
            <v>38.064</v>
          </cell>
          <cell r="V82">
            <v>58.76</v>
          </cell>
          <cell r="W82">
            <v>54.470999999999997</v>
          </cell>
          <cell r="X82">
            <v>-20.695999999999998</v>
          </cell>
          <cell r="Y82">
            <v>-16.406999999999996</v>
          </cell>
        </row>
        <row r="83">
          <cell r="C83">
            <v>0</v>
          </cell>
          <cell r="E83">
            <v>6.4376250000000006</v>
          </cell>
          <cell r="F83">
            <v>6.4376250000000006</v>
          </cell>
          <cell r="G83">
            <v>6.4376250000000006</v>
          </cell>
          <cell r="H83">
            <v>6.4376250000000006</v>
          </cell>
          <cell r="I83">
            <v>6.4376250000000006</v>
          </cell>
          <cell r="J83">
            <v>6.4376250000000006</v>
          </cell>
          <cell r="K83">
            <v>6.4376250000000006</v>
          </cell>
          <cell r="L83">
            <v>6.4376250000000006</v>
          </cell>
          <cell r="M83">
            <v>6.4376250000000006</v>
          </cell>
          <cell r="N83">
            <v>6.4376250000000006</v>
          </cell>
          <cell r="O83">
            <v>6.4376250000000006</v>
          </cell>
          <cell r="P83">
            <v>6.4376250000000006</v>
          </cell>
          <cell r="R83">
            <v>0</v>
          </cell>
          <cell r="S83">
            <v>0</v>
          </cell>
          <cell r="T83">
            <v>0</v>
          </cell>
          <cell r="U83">
            <v>77.251499999999993</v>
          </cell>
          <cell r="V83">
            <v>115.01553</v>
          </cell>
          <cell r="W83">
            <v>62.262999999999998</v>
          </cell>
          <cell r="X83">
            <v>-37.764030000000005</v>
          </cell>
          <cell r="Y83">
            <v>14.988499999999995</v>
          </cell>
        </row>
        <row r="84">
          <cell r="X84">
            <v>0</v>
          </cell>
          <cell r="Y84">
            <v>0</v>
          </cell>
        </row>
        <row r="85">
          <cell r="B85" t="str">
            <v>10 Other Cost</v>
          </cell>
          <cell r="X85">
            <v>0</v>
          </cell>
          <cell r="Y85">
            <v>0</v>
          </cell>
        </row>
        <row r="86">
          <cell r="A86">
            <v>61</v>
          </cell>
          <cell r="B86" t="str">
            <v>Authors Rights</v>
          </cell>
          <cell r="E86">
            <v>0.75468000000000013</v>
          </cell>
          <cell r="F86">
            <v>0.7944</v>
          </cell>
          <cell r="G86">
            <v>0.92680000000000007</v>
          </cell>
          <cell r="H86">
            <v>0.76791999999999994</v>
          </cell>
          <cell r="I86">
            <v>0.82088000000000005</v>
          </cell>
          <cell r="J86">
            <v>1.1254000000000002</v>
          </cell>
          <cell r="K86">
            <v>0.76791999999999994</v>
          </cell>
          <cell r="L86">
            <v>0.82088000000000005</v>
          </cell>
          <cell r="M86">
            <v>0.95328000000000002</v>
          </cell>
          <cell r="N86">
            <v>0.82088000000000005</v>
          </cell>
          <cell r="O86">
            <v>1.0592000000000001</v>
          </cell>
          <cell r="P86">
            <v>0.99299999999999999</v>
          </cell>
          <cell r="U86">
            <v>10.605240000000002</v>
          </cell>
          <cell r="V86">
            <v>11.072921179999998</v>
          </cell>
          <cell r="W86">
            <v>14.762674000000001</v>
          </cell>
          <cell r="X86">
            <v>-0.46768117999999603</v>
          </cell>
          <cell r="Y86">
            <v>-4.1574339999999985</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0.75468000000000013</v>
          </cell>
          <cell r="F91">
            <v>0.7944</v>
          </cell>
          <cell r="G91">
            <v>0.92680000000000007</v>
          </cell>
          <cell r="H91">
            <v>0.76791999999999994</v>
          </cell>
          <cell r="I91">
            <v>0.82088000000000005</v>
          </cell>
          <cell r="J91">
            <v>1.1254000000000002</v>
          </cell>
          <cell r="K91">
            <v>0.76791999999999994</v>
          </cell>
          <cell r="L91">
            <v>0.82088000000000005</v>
          </cell>
          <cell r="M91">
            <v>0.95328000000000002</v>
          </cell>
          <cell r="N91">
            <v>0.82088000000000005</v>
          </cell>
          <cell r="O91">
            <v>1.0592000000000001</v>
          </cell>
          <cell r="P91">
            <v>0.99299999999999999</v>
          </cell>
          <cell r="U91">
            <v>10.605240000000002</v>
          </cell>
          <cell r="V91">
            <v>11.072921179999998</v>
          </cell>
          <cell r="W91">
            <v>14.762674000000001</v>
          </cell>
          <cell r="X91">
            <v>-0.46768117999999603</v>
          </cell>
          <cell r="Y91">
            <v>-4.1574339999999985</v>
          </cell>
        </row>
        <row r="92">
          <cell r="X92">
            <v>0</v>
          </cell>
          <cell r="Y92">
            <v>0</v>
          </cell>
        </row>
        <row r="93">
          <cell r="B93" t="str">
            <v>11 Direct Payroll</v>
          </cell>
          <cell r="X93">
            <v>0</v>
          </cell>
          <cell r="Y93">
            <v>0</v>
          </cell>
        </row>
        <row r="94">
          <cell r="A94">
            <v>66</v>
          </cell>
          <cell r="B94" t="str">
            <v>Salaries</v>
          </cell>
          <cell r="E94">
            <v>30.818469663563214</v>
          </cell>
          <cell r="F94">
            <v>30.818469663563214</v>
          </cell>
          <cell r="G94">
            <v>31.918469663563215</v>
          </cell>
          <cell r="H94">
            <v>30.818469663563214</v>
          </cell>
          <cell r="I94">
            <v>30.818469663563214</v>
          </cell>
          <cell r="J94">
            <v>31.918469663563215</v>
          </cell>
          <cell r="K94">
            <v>31.471262427263216</v>
          </cell>
          <cell r="L94">
            <v>31.471262427263216</v>
          </cell>
          <cell r="M94">
            <v>32.571262427263214</v>
          </cell>
          <cell r="N94">
            <v>31.471262427263216</v>
          </cell>
          <cell r="O94">
            <v>32.571262427263214</v>
          </cell>
          <cell r="P94">
            <v>32.571262427263214</v>
          </cell>
          <cell r="T94">
            <v>0</v>
          </cell>
          <cell r="U94">
            <v>379.23839254495857</v>
          </cell>
          <cell r="V94">
            <v>474.64974999999987</v>
          </cell>
          <cell r="W94">
            <v>588.10900000000004</v>
          </cell>
          <cell r="X94">
            <v>-95.411357455041298</v>
          </cell>
          <cell r="Y94">
            <v>-208.87060745504147</v>
          </cell>
        </row>
        <row r="95">
          <cell r="A95">
            <v>67</v>
          </cell>
          <cell r="B95" t="str">
            <v>Bonus/Commission</v>
          </cell>
          <cell r="E95">
            <v>1.6555266666666666</v>
          </cell>
          <cell r="F95">
            <v>1.6555266666666666</v>
          </cell>
          <cell r="G95">
            <v>1.6555266666666666</v>
          </cell>
          <cell r="H95">
            <v>1.6555266666666666</v>
          </cell>
          <cell r="I95">
            <v>1.6555266666666666</v>
          </cell>
          <cell r="J95">
            <v>1.6555266666666666</v>
          </cell>
          <cell r="K95">
            <v>1.6555266666666666</v>
          </cell>
          <cell r="L95">
            <v>1.6555266666666666</v>
          </cell>
          <cell r="M95">
            <v>1.6555266666666666</v>
          </cell>
          <cell r="N95">
            <v>1.6555266666666666</v>
          </cell>
          <cell r="O95">
            <v>1.6555266666666666</v>
          </cell>
          <cell r="P95">
            <v>1.6555266666666666</v>
          </cell>
          <cell r="T95">
            <v>0</v>
          </cell>
          <cell r="U95">
            <v>19.866319999999998</v>
          </cell>
          <cell r="V95">
            <v>25.927974999999996</v>
          </cell>
          <cell r="W95">
            <v>50.03</v>
          </cell>
          <cell r="X95">
            <v>-6.0616549999999982</v>
          </cell>
          <cell r="Y95">
            <v>-30.163680000000003</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T97">
            <v>0</v>
          </cell>
          <cell r="U97">
            <v>6.6360000000000001</v>
          </cell>
          <cell r="V97">
            <v>11.432999999999998</v>
          </cell>
          <cell r="W97">
            <v>22.122</v>
          </cell>
          <cell r="X97">
            <v>-4.7969999999999979</v>
          </cell>
          <cell r="Y97">
            <v>-15.486000000000001</v>
          </cell>
        </row>
        <row r="98">
          <cell r="A98">
            <v>70</v>
          </cell>
          <cell r="B98" t="str">
            <v>Miscellaneous</v>
          </cell>
          <cell r="E98">
            <v>0.47099999999999997</v>
          </cell>
          <cell r="F98">
            <v>0.47099999999999997</v>
          </cell>
          <cell r="G98">
            <v>0.47099999999999997</v>
          </cell>
          <cell r="H98">
            <v>0.47099999999999997</v>
          </cell>
          <cell r="I98">
            <v>0.47099999999999997</v>
          </cell>
          <cell r="J98">
            <v>0.47099999999999997</v>
          </cell>
          <cell r="K98">
            <v>0.47099999999999997</v>
          </cell>
          <cell r="L98">
            <v>0.47099999999999997</v>
          </cell>
          <cell r="M98">
            <v>0.47099999999999997</v>
          </cell>
          <cell r="N98">
            <v>0.47099999999999997</v>
          </cell>
          <cell r="O98">
            <v>0.47099999999999997</v>
          </cell>
          <cell r="P98">
            <v>0.47099999999999997</v>
          </cell>
          <cell r="T98">
            <v>0</v>
          </cell>
          <cell r="U98">
            <v>5.6520000000000001</v>
          </cell>
          <cell r="V98">
            <v>6.2537400000000014</v>
          </cell>
          <cell r="W98">
            <v>10.64</v>
          </cell>
          <cell r="X98">
            <v>-0.60174000000000127</v>
          </cell>
          <cell r="Y98">
            <v>-4.9880000000000004</v>
          </cell>
        </row>
        <row r="99">
          <cell r="C99">
            <v>0</v>
          </cell>
          <cell r="E99">
            <v>33.497996330229874</v>
          </cell>
          <cell r="F99">
            <v>33.497996330229874</v>
          </cell>
          <cell r="G99">
            <v>34.597996330229876</v>
          </cell>
          <cell r="H99">
            <v>33.497996330229874</v>
          </cell>
          <cell r="I99">
            <v>33.497996330229874</v>
          </cell>
          <cell r="J99">
            <v>34.597996330229876</v>
          </cell>
          <cell r="K99">
            <v>34.150789093929873</v>
          </cell>
          <cell r="L99">
            <v>34.150789093929873</v>
          </cell>
          <cell r="M99">
            <v>35.250789093929875</v>
          </cell>
          <cell r="N99">
            <v>34.150789093929873</v>
          </cell>
          <cell r="O99">
            <v>35.250789093929875</v>
          </cell>
          <cell r="P99">
            <v>35.250789093929875</v>
          </cell>
          <cell r="R99">
            <v>0</v>
          </cell>
          <cell r="S99">
            <v>0</v>
          </cell>
          <cell r="T99">
            <v>0</v>
          </cell>
          <cell r="U99">
            <v>411.39271254495856</v>
          </cell>
          <cell r="V99">
            <v>518.26446499999986</v>
          </cell>
          <cell r="W99">
            <v>670.90099999999995</v>
          </cell>
          <cell r="X99">
            <v>-106.8717524550413</v>
          </cell>
          <cell r="Y99">
            <v>-259.5082874550414</v>
          </cell>
        </row>
        <row r="100">
          <cell r="X100">
            <v>0</v>
          </cell>
          <cell r="Y100">
            <v>0</v>
          </cell>
        </row>
        <row r="101">
          <cell r="B101" t="str">
            <v>16 Other Overhead Costs</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T102">
            <v>0</v>
          </cell>
          <cell r="U102">
            <v>15.6</v>
          </cell>
          <cell r="V102">
            <v>13.756609999999998</v>
          </cell>
          <cell r="W102">
            <v>15.471</v>
          </cell>
          <cell r="X102">
            <v>1.8433900000000047</v>
          </cell>
          <cell r="Y102">
            <v>0.12900000000000311</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T103">
            <v>0</v>
          </cell>
          <cell r="U103">
            <v>0</v>
          </cell>
          <cell r="V103">
            <v>0</v>
          </cell>
          <cell r="W103">
            <v>0</v>
          </cell>
          <cell r="X103">
            <v>0</v>
          </cell>
          <cell r="Y103">
            <v>0</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23.907093333333329</v>
          </cell>
          <cell r="W104">
            <v>24.76</v>
          </cell>
          <cell r="X104">
            <v>9.2906666666671356E-2</v>
          </cell>
          <cell r="Y104">
            <v>-0.76000000000000156</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9.5634599999999992</v>
          </cell>
          <cell r="W105">
            <v>11.818</v>
          </cell>
          <cell r="X105">
            <v>2.4365400000000008</v>
          </cell>
          <cell r="Y105">
            <v>0.18200000000000038</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3.0898899999999991</v>
          </cell>
          <cell r="W106">
            <v>0</v>
          </cell>
          <cell r="X106">
            <v>2.9101100000000009</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0.35499999999999998</v>
          </cell>
          <cell r="F108">
            <v>0.35499999999999998</v>
          </cell>
          <cell r="G108">
            <v>0.35499999999999998</v>
          </cell>
          <cell r="H108">
            <v>0.35499999999999998</v>
          </cell>
          <cell r="I108">
            <v>0.35499999999999998</v>
          </cell>
          <cell r="J108">
            <v>0.35499999999999998</v>
          </cell>
          <cell r="K108">
            <v>0.35499999999999998</v>
          </cell>
          <cell r="L108">
            <v>0.35499999999999998</v>
          </cell>
          <cell r="M108">
            <v>0.35499999999999998</v>
          </cell>
          <cell r="N108">
            <v>0.35499999999999998</v>
          </cell>
          <cell r="O108">
            <v>0.35499999999999998</v>
          </cell>
          <cell r="P108">
            <v>0.35499999999999998</v>
          </cell>
          <cell r="T108">
            <v>0</v>
          </cell>
          <cell r="U108">
            <v>4.26</v>
          </cell>
          <cell r="V108">
            <v>6.9903329400000018</v>
          </cell>
          <cell r="W108">
            <v>13.173325999999999</v>
          </cell>
          <cell r="X108">
            <v>-2.730332940000002</v>
          </cell>
          <cell r="Y108">
            <v>-8.9133259999999996</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4.9004799999999999</v>
          </cell>
          <cell r="F111">
            <v>4.9004799999999999</v>
          </cell>
          <cell r="G111">
            <v>4.7423999999999999</v>
          </cell>
          <cell r="H111">
            <v>4.9004799999999999</v>
          </cell>
          <cell r="I111">
            <v>6.1924000000000001</v>
          </cell>
          <cell r="J111">
            <v>4.9004799999999999</v>
          </cell>
          <cell r="K111">
            <v>4.9004799999999999</v>
          </cell>
          <cell r="L111">
            <v>6.92624</v>
          </cell>
          <cell r="M111">
            <v>4.9004799999999999</v>
          </cell>
          <cell r="N111">
            <v>4.7423999999999999</v>
          </cell>
          <cell r="O111">
            <v>4.9004799999999999</v>
          </cell>
          <cell r="P111">
            <v>4.7423999999999999</v>
          </cell>
          <cell r="T111">
            <v>0</v>
          </cell>
          <cell r="U111">
            <v>61.649200000000008</v>
          </cell>
          <cell r="V111">
            <v>87.973470000000006</v>
          </cell>
          <cell r="W111">
            <v>118.69</v>
          </cell>
          <cell r="X111">
            <v>-26.324269999999999</v>
          </cell>
          <cell r="Y111">
            <v>-57.04079999999999</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53.609690000000001</v>
          </cell>
          <cell r="W112">
            <v>40.445</v>
          </cell>
          <cell r="X112">
            <v>-5.6096900000000005</v>
          </cell>
          <cell r="Y112">
            <v>7.5549999999999997</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6.8279599999999991</v>
          </cell>
          <cell r="W113">
            <v>8.1020000000000003</v>
          </cell>
          <cell r="X113">
            <v>0.37203999999999926</v>
          </cell>
          <cell r="Y113">
            <v>-0.90200000000000191</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1.075</v>
          </cell>
          <cell r="W114">
            <v>1.8140000000000001</v>
          </cell>
          <cell r="X114">
            <v>1.325</v>
          </cell>
          <cell r="Y114">
            <v>0.58599999999999985</v>
          </cell>
        </row>
        <row r="115">
          <cell r="A115">
            <v>84</v>
          </cell>
          <cell r="B115" t="str">
            <v>Freight</v>
          </cell>
          <cell r="E115">
            <v>0.5</v>
          </cell>
          <cell r="F115">
            <v>0.5</v>
          </cell>
          <cell r="G115">
            <v>0.5</v>
          </cell>
          <cell r="H115">
            <v>0.5</v>
          </cell>
          <cell r="I115">
            <v>0.5</v>
          </cell>
          <cell r="J115">
            <v>0.5</v>
          </cell>
          <cell r="K115">
            <v>0.5</v>
          </cell>
          <cell r="L115">
            <v>0.5</v>
          </cell>
          <cell r="M115">
            <v>0.5</v>
          </cell>
          <cell r="N115">
            <v>0.5</v>
          </cell>
          <cell r="O115">
            <v>0.5</v>
          </cell>
          <cell r="P115">
            <v>0.5</v>
          </cell>
          <cell r="T115">
            <v>0</v>
          </cell>
          <cell r="U115">
            <v>6</v>
          </cell>
          <cell r="V115">
            <v>4.5141099999999996</v>
          </cell>
          <cell r="W115">
            <v>5.0839999999999996</v>
          </cell>
          <cell r="X115">
            <v>1.4858900000000004</v>
          </cell>
          <cell r="Y115">
            <v>0.91600000000000037</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0.25</v>
          </cell>
          <cell r="F117">
            <v>0.25</v>
          </cell>
          <cell r="G117">
            <v>0.25</v>
          </cell>
          <cell r="H117">
            <v>0.25</v>
          </cell>
          <cell r="I117">
            <v>0.25</v>
          </cell>
          <cell r="J117">
            <v>0.25</v>
          </cell>
          <cell r="K117">
            <v>0.25</v>
          </cell>
          <cell r="L117">
            <v>0.25</v>
          </cell>
          <cell r="M117">
            <v>0.25</v>
          </cell>
          <cell r="N117">
            <v>0.25</v>
          </cell>
          <cell r="O117">
            <v>0.25</v>
          </cell>
          <cell r="P117">
            <v>0.25</v>
          </cell>
          <cell r="T117">
            <v>0</v>
          </cell>
          <cell r="U117">
            <v>3</v>
          </cell>
          <cell r="V117">
            <v>2.2673299999999994</v>
          </cell>
          <cell r="W117">
            <v>5.5659999999999998</v>
          </cell>
          <cell r="X117">
            <v>0.7326700000000006</v>
          </cell>
          <cell r="Y117">
            <v>-2.5659999999999998</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0.45997996330229879</v>
          </cell>
          <cell r="F119">
            <v>0.45997996330229879</v>
          </cell>
          <cell r="G119">
            <v>0.4709799633022988</v>
          </cell>
          <cell r="H119">
            <v>0.45997996330229879</v>
          </cell>
          <cell r="I119">
            <v>0.45997996330229879</v>
          </cell>
          <cell r="J119">
            <v>0.4709799633022988</v>
          </cell>
          <cell r="K119">
            <v>0.46650789093929884</v>
          </cell>
          <cell r="L119">
            <v>0.46650789093929884</v>
          </cell>
          <cell r="M119">
            <v>0.4775078909392988</v>
          </cell>
          <cell r="N119">
            <v>0.46650789093929884</v>
          </cell>
          <cell r="O119">
            <v>0.4775078909392988</v>
          </cell>
          <cell r="P119">
            <v>0.4775078909392988</v>
          </cell>
          <cell r="T119">
            <v>0</v>
          </cell>
          <cell r="U119">
            <v>5.6139271254495853</v>
          </cell>
          <cell r="V119">
            <v>5.7906599999999999</v>
          </cell>
          <cell r="W119">
            <v>9.5779999999999994</v>
          </cell>
          <cell r="X119">
            <v>-0.17673287455041464</v>
          </cell>
          <cell r="Y119">
            <v>-3.9640728745504141</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15.6</v>
          </cell>
          <cell r="W120">
            <v>15.6</v>
          </cell>
          <cell r="X120">
            <v>0</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2.5874699999999997</v>
          </cell>
          <cell r="W124">
            <v>4.9189999999999969</v>
          </cell>
          <cell r="X124">
            <v>1.0125299999999995</v>
          </cell>
          <cell r="Y124">
            <v>-1.3189999999999977</v>
          </cell>
        </row>
        <row r="125">
          <cell r="C125">
            <v>0</v>
          </cell>
          <cell r="E125">
            <v>17.665459963302297</v>
          </cell>
          <cell r="F125">
            <v>17.665459963302297</v>
          </cell>
          <cell r="G125">
            <v>17.518379963302298</v>
          </cell>
          <cell r="H125">
            <v>17.665459963302297</v>
          </cell>
          <cell r="I125">
            <v>18.957379963302301</v>
          </cell>
          <cell r="J125">
            <v>17.6764599633023</v>
          </cell>
          <cell r="K125">
            <v>17.671987890939299</v>
          </cell>
          <cell r="L125">
            <v>19.697747890939301</v>
          </cell>
          <cell r="M125">
            <v>17.682987890939298</v>
          </cell>
          <cell r="N125">
            <v>17.513907890939297</v>
          </cell>
          <cell r="O125">
            <v>17.682987890939298</v>
          </cell>
          <cell r="P125">
            <v>17.524907890939296</v>
          </cell>
          <cell r="R125">
            <v>0</v>
          </cell>
          <cell r="S125">
            <v>0</v>
          </cell>
          <cell r="T125">
            <v>0</v>
          </cell>
          <cell r="U125">
            <v>214.92312712544958</v>
          </cell>
          <cell r="V125">
            <v>237.55307627333329</v>
          </cell>
          <cell r="W125">
            <v>275.02032600000001</v>
          </cell>
          <cell r="X125">
            <v>-22.629949147883707</v>
          </cell>
          <cell r="Y125">
            <v>-60.097198874550429</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2" refreshError="1">
        <row r="11">
          <cell r="A11">
            <v>1</v>
          </cell>
          <cell r="B11" t="str">
            <v>Net Film Revenue</v>
          </cell>
          <cell r="E11">
            <v>317.76</v>
          </cell>
          <cell r="F11">
            <v>331</v>
          </cell>
          <cell r="G11">
            <v>423.68</v>
          </cell>
          <cell r="H11">
            <v>297.89999999999998</v>
          </cell>
          <cell r="I11">
            <v>344.24</v>
          </cell>
          <cell r="J11">
            <v>496.5</v>
          </cell>
          <cell r="K11">
            <v>344.24</v>
          </cell>
          <cell r="L11">
            <v>357.48</v>
          </cell>
          <cell r="M11">
            <v>397.2</v>
          </cell>
          <cell r="N11">
            <v>337.62</v>
          </cell>
          <cell r="O11">
            <v>390.58</v>
          </cell>
          <cell r="P11">
            <v>430.3</v>
          </cell>
          <cell r="Q11">
            <v>0</v>
          </cell>
          <cell r="T11">
            <v>0</v>
          </cell>
          <cell r="U11">
            <v>4468.5</v>
          </cell>
          <cell r="V11">
            <v>4654.9493000000002</v>
          </cell>
          <cell r="W11">
            <v>6780.2759999999998</v>
          </cell>
          <cell r="X11">
            <v>-186.44930000000113</v>
          </cell>
          <cell r="Y11">
            <v>-2311.7760000000007</v>
          </cell>
        </row>
        <row r="12">
          <cell r="A12">
            <v>2</v>
          </cell>
          <cell r="B12" t="str">
            <v>Concession Sales</v>
          </cell>
          <cell r="E12">
            <v>57.6</v>
          </cell>
          <cell r="F12">
            <v>60</v>
          </cell>
          <cell r="G12">
            <v>76.8</v>
          </cell>
          <cell r="H12">
            <v>54</v>
          </cell>
          <cell r="I12">
            <v>62.4</v>
          </cell>
          <cell r="J12">
            <v>90</v>
          </cell>
          <cell r="K12">
            <v>62.4</v>
          </cell>
          <cell r="L12">
            <v>64.8</v>
          </cell>
          <cell r="M12">
            <v>72</v>
          </cell>
          <cell r="N12">
            <v>61.2</v>
          </cell>
          <cell r="O12">
            <v>70.8</v>
          </cell>
          <cell r="P12">
            <v>78</v>
          </cell>
          <cell r="T12">
            <v>0</v>
          </cell>
          <cell r="U12">
            <v>810</v>
          </cell>
          <cell r="V12">
            <v>791.82263</v>
          </cell>
          <cell r="W12">
            <v>1057.2180000000001</v>
          </cell>
          <cell r="X12">
            <v>18.177369999999883</v>
          </cell>
          <cell r="Y12">
            <v>-247.21800000000019</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12</v>
          </cell>
          <cell r="F14">
            <v>12</v>
          </cell>
          <cell r="G14">
            <v>16</v>
          </cell>
          <cell r="H14">
            <v>10</v>
          </cell>
          <cell r="I14">
            <v>12</v>
          </cell>
          <cell r="J14">
            <v>15</v>
          </cell>
          <cell r="K14">
            <v>10</v>
          </cell>
          <cell r="L14">
            <v>15</v>
          </cell>
          <cell r="M14">
            <v>12</v>
          </cell>
          <cell r="N14">
            <v>10</v>
          </cell>
          <cell r="O14">
            <v>12</v>
          </cell>
          <cell r="P14">
            <v>15</v>
          </cell>
          <cell r="T14">
            <v>0</v>
          </cell>
          <cell r="U14">
            <v>151</v>
          </cell>
          <cell r="V14">
            <v>168.21816999999999</v>
          </cell>
          <cell r="W14">
            <v>200.64500000000001</v>
          </cell>
          <cell r="X14">
            <v>-17.218169999999986</v>
          </cell>
          <cell r="Y14">
            <v>-49.645000000000003</v>
          </cell>
        </row>
        <row r="15">
          <cell r="A15">
            <v>5</v>
          </cell>
          <cell r="B15" t="str">
            <v>Screen Advertising</v>
          </cell>
          <cell r="E15">
            <v>19.5</v>
          </cell>
          <cell r="F15">
            <v>19.5</v>
          </cell>
          <cell r="G15">
            <v>19.5</v>
          </cell>
          <cell r="H15">
            <v>19.5</v>
          </cell>
          <cell r="I15">
            <v>19.5</v>
          </cell>
          <cell r="J15">
            <v>19.5</v>
          </cell>
          <cell r="K15">
            <v>19.5</v>
          </cell>
          <cell r="L15">
            <v>19.5</v>
          </cell>
          <cell r="M15">
            <v>19.5</v>
          </cell>
          <cell r="N15">
            <v>19.5</v>
          </cell>
          <cell r="O15">
            <v>19.5</v>
          </cell>
          <cell r="P15">
            <v>19.5</v>
          </cell>
          <cell r="T15">
            <v>0</v>
          </cell>
          <cell r="U15">
            <v>234</v>
          </cell>
          <cell r="V15">
            <v>288.80450999999999</v>
          </cell>
          <cell r="W15">
            <v>260.94299999999998</v>
          </cell>
          <cell r="X15">
            <v>-54.804509999999993</v>
          </cell>
          <cell r="Y15">
            <v>-26.942999999999984</v>
          </cell>
        </row>
        <row r="16">
          <cell r="A16">
            <v>6</v>
          </cell>
          <cell r="B16" t="str">
            <v>Other Income</v>
          </cell>
          <cell r="C16">
            <v>0</v>
          </cell>
          <cell r="E16">
            <v>6.4376250000000006</v>
          </cell>
          <cell r="F16">
            <v>6.4376250000000006</v>
          </cell>
          <cell r="G16">
            <v>6.4376250000000006</v>
          </cell>
          <cell r="H16">
            <v>6.4376250000000006</v>
          </cell>
          <cell r="I16">
            <v>6.4376250000000006</v>
          </cell>
          <cell r="J16">
            <v>6.4376250000000006</v>
          </cell>
          <cell r="K16">
            <v>6.4376250000000006</v>
          </cell>
          <cell r="L16">
            <v>6.4376250000000006</v>
          </cell>
          <cell r="M16">
            <v>6.4376250000000006</v>
          </cell>
          <cell r="N16">
            <v>6.4376250000000006</v>
          </cell>
          <cell r="O16">
            <v>6.4376250000000006</v>
          </cell>
          <cell r="P16">
            <v>6.4376250000000006</v>
          </cell>
          <cell r="R16">
            <v>0</v>
          </cell>
          <cell r="S16">
            <v>0</v>
          </cell>
          <cell r="T16">
            <v>0</v>
          </cell>
          <cell r="U16">
            <v>77.251499999999979</v>
          </cell>
          <cell r="V16">
            <v>121.23273</v>
          </cell>
          <cell r="W16">
            <v>86.550999999999988</v>
          </cell>
          <cell r="X16">
            <v>-43.981230000000025</v>
          </cell>
          <cell r="Y16">
            <v>-9.299500000000009</v>
          </cell>
        </row>
        <row r="17">
          <cell r="B17" t="str">
            <v>TOTAL REVENUE</v>
          </cell>
          <cell r="C17">
            <v>0</v>
          </cell>
          <cell r="E17">
            <v>413.29762500000004</v>
          </cell>
          <cell r="F17">
            <v>428.93762500000003</v>
          </cell>
          <cell r="G17">
            <v>542.41762500000004</v>
          </cell>
          <cell r="H17">
            <v>387.837625</v>
          </cell>
          <cell r="I17">
            <v>444.57762500000001</v>
          </cell>
          <cell r="J17">
            <v>627.43762500000003</v>
          </cell>
          <cell r="K17">
            <v>442.57762500000001</v>
          </cell>
          <cell r="L17">
            <v>463.21762500000006</v>
          </cell>
          <cell r="M17">
            <v>507.13762500000001</v>
          </cell>
          <cell r="N17">
            <v>434.75762500000002</v>
          </cell>
          <cell r="O17">
            <v>499.31762500000002</v>
          </cell>
          <cell r="P17">
            <v>549.23762499999998</v>
          </cell>
          <cell r="R17">
            <v>0</v>
          </cell>
          <cell r="S17">
            <v>0</v>
          </cell>
          <cell r="T17">
            <v>0</v>
          </cell>
          <cell r="U17">
            <v>5740.7515000000003</v>
          </cell>
          <cell r="V17">
            <v>6025.0273399999996</v>
          </cell>
          <cell r="W17">
            <v>8385.6329999999998</v>
          </cell>
          <cell r="X17">
            <v>-284.27583999999933</v>
          </cell>
          <cell r="Y17">
            <v>-2644.8814999999995</v>
          </cell>
        </row>
        <row r="19">
          <cell r="A19">
            <v>7</v>
          </cell>
          <cell r="B19" t="str">
            <v>Film Hire</v>
          </cell>
          <cell r="E19">
            <v>147.75839999999999</v>
          </cell>
          <cell r="F19">
            <v>153.91499999999999</v>
          </cell>
          <cell r="G19">
            <v>197.0112</v>
          </cell>
          <cell r="H19">
            <v>138.52349999999998</v>
          </cell>
          <cell r="I19">
            <v>160.07160000000002</v>
          </cell>
          <cell r="J19">
            <v>230.8725</v>
          </cell>
          <cell r="K19">
            <v>160.07160000000002</v>
          </cell>
          <cell r="L19">
            <v>166.22820000000002</v>
          </cell>
          <cell r="M19">
            <v>184.69800000000001</v>
          </cell>
          <cell r="N19">
            <v>156.9933</v>
          </cell>
          <cell r="O19">
            <v>181.61969999999999</v>
          </cell>
          <cell r="P19">
            <v>200.08950000000002</v>
          </cell>
          <cell r="U19">
            <v>2077.8525</v>
          </cell>
          <cell r="V19">
            <v>2163.2345749999999</v>
          </cell>
          <cell r="W19">
            <v>3170.377</v>
          </cell>
          <cell r="X19">
            <v>-85.382074999999986</v>
          </cell>
          <cell r="Y19">
            <v>-1092.5245</v>
          </cell>
        </row>
        <row r="20">
          <cell r="A20">
            <v>8</v>
          </cell>
          <cell r="B20" t="str">
            <v>Concession Cost</v>
          </cell>
          <cell r="E20">
            <v>12.671999999999999</v>
          </cell>
          <cell r="F20">
            <v>13.2</v>
          </cell>
          <cell r="G20">
            <v>16.896000000000001</v>
          </cell>
          <cell r="H20">
            <v>11.88</v>
          </cell>
          <cell r="I20">
            <v>13.728</v>
          </cell>
          <cell r="J20">
            <v>19.8</v>
          </cell>
          <cell r="K20">
            <v>13.728</v>
          </cell>
          <cell r="L20">
            <v>14.256</v>
          </cell>
          <cell r="M20">
            <v>15.84</v>
          </cell>
          <cell r="N20">
            <v>13.463999999999999</v>
          </cell>
          <cell r="O20">
            <v>15.575999999999999</v>
          </cell>
          <cell r="P20">
            <v>17.16</v>
          </cell>
          <cell r="T20">
            <v>0</v>
          </cell>
          <cell r="U20">
            <v>178.2</v>
          </cell>
          <cell r="V20">
            <v>166.74259999999998</v>
          </cell>
          <cell r="W20">
            <v>267.28199999999998</v>
          </cell>
          <cell r="X20">
            <v>11.457400000000007</v>
          </cell>
          <cell r="Y20">
            <v>-89.081999999999994</v>
          </cell>
        </row>
        <row r="21">
          <cell r="A21">
            <v>9</v>
          </cell>
          <cell r="B21" t="str">
            <v>Less Concession Rebates</v>
          </cell>
          <cell r="E21">
            <v>-1.44</v>
          </cell>
          <cell r="F21">
            <v>-1.5</v>
          </cell>
          <cell r="G21">
            <v>-1.92</v>
          </cell>
          <cell r="H21">
            <v>-1.35</v>
          </cell>
          <cell r="I21">
            <v>-1.56</v>
          </cell>
          <cell r="J21">
            <v>-2.25</v>
          </cell>
          <cell r="K21">
            <v>-1.56</v>
          </cell>
          <cell r="L21">
            <v>-1.62</v>
          </cell>
          <cell r="M21">
            <v>-1.8</v>
          </cell>
          <cell r="N21">
            <v>-1.53</v>
          </cell>
          <cell r="O21">
            <v>-1.77</v>
          </cell>
          <cell r="P21">
            <v>-1.95</v>
          </cell>
          <cell r="U21">
            <v>-20.25</v>
          </cell>
          <cell r="V21">
            <v>-25.43</v>
          </cell>
          <cell r="W21">
            <v>-48.585000000000001</v>
          </cell>
          <cell r="X21">
            <v>5.18</v>
          </cell>
          <cell r="Y21">
            <v>28.335000000000001</v>
          </cell>
        </row>
        <row r="22">
          <cell r="A22">
            <v>10</v>
          </cell>
          <cell r="B22" t="str">
            <v>Advertising Cost</v>
          </cell>
          <cell r="E22">
            <v>7.3084799999999994</v>
          </cell>
          <cell r="F22">
            <v>7.6129999999999995</v>
          </cell>
          <cell r="G22">
            <v>9.7446400000000004</v>
          </cell>
          <cell r="H22">
            <v>6.8516999999999992</v>
          </cell>
          <cell r="I22">
            <v>7.9175199999999997</v>
          </cell>
          <cell r="J22">
            <v>11.419499999999999</v>
          </cell>
          <cell r="K22">
            <v>7.9175199999999997</v>
          </cell>
          <cell r="L22">
            <v>8.2220399999999998</v>
          </cell>
          <cell r="M22">
            <v>9.1356000000000002</v>
          </cell>
          <cell r="N22">
            <v>7.7652599999999996</v>
          </cell>
          <cell r="O22">
            <v>8.9833400000000001</v>
          </cell>
          <cell r="P22">
            <v>9.8969000000000005</v>
          </cell>
          <cell r="T22">
            <v>0</v>
          </cell>
          <cell r="U22">
            <v>102.77549999999998</v>
          </cell>
          <cell r="V22">
            <v>114.00804500000001</v>
          </cell>
          <cell r="W22">
            <v>147.23500000000001</v>
          </cell>
          <cell r="X22">
            <v>-11.23254500000003</v>
          </cell>
          <cell r="Y22">
            <v>-44.459500000000034</v>
          </cell>
        </row>
        <row r="23">
          <cell r="A23">
            <v>11</v>
          </cell>
          <cell r="B23" t="str">
            <v>Other Cost</v>
          </cell>
          <cell r="C23">
            <v>0</v>
          </cell>
          <cell r="E23">
            <v>0.63551999999999997</v>
          </cell>
          <cell r="F23">
            <v>0.66200000000000003</v>
          </cell>
          <cell r="G23">
            <v>0.84736</v>
          </cell>
          <cell r="H23">
            <v>0.5958</v>
          </cell>
          <cell r="I23">
            <v>0.68847999999999998</v>
          </cell>
          <cell r="J23">
            <v>0.99299999999999999</v>
          </cell>
          <cell r="K23">
            <v>0.68847999999999998</v>
          </cell>
          <cell r="L23">
            <v>0.71496000000000004</v>
          </cell>
          <cell r="M23">
            <v>0.7944</v>
          </cell>
          <cell r="N23">
            <v>0.67524000000000006</v>
          </cell>
          <cell r="O23">
            <v>0.78115999999999997</v>
          </cell>
          <cell r="P23">
            <v>0.86060000000000003</v>
          </cell>
          <cell r="R23">
            <v>0</v>
          </cell>
          <cell r="S23">
            <v>0</v>
          </cell>
          <cell r="T23">
            <v>0</v>
          </cell>
          <cell r="U23">
            <v>8.9370000000000012</v>
          </cell>
          <cell r="V23">
            <v>9.3098986000000004</v>
          </cell>
          <cell r="W23">
            <v>13.560551999999999</v>
          </cell>
          <cell r="X23">
            <v>-0.37289859999999919</v>
          </cell>
          <cell r="Y23">
            <v>-4.6235519999999983</v>
          </cell>
        </row>
        <row r="24">
          <cell r="A24">
            <v>12</v>
          </cell>
          <cell r="B24" t="str">
            <v>Direct Payroll</v>
          </cell>
          <cell r="C24">
            <v>0</v>
          </cell>
          <cell r="E24">
            <v>31.82965695689655</v>
          </cell>
          <cell r="F24">
            <v>31.82965695689655</v>
          </cell>
          <cell r="G24">
            <v>31.82965695689655</v>
          </cell>
          <cell r="H24">
            <v>31.82965695689655</v>
          </cell>
          <cell r="I24">
            <v>31.82965695689655</v>
          </cell>
          <cell r="J24">
            <v>31.82965695689655</v>
          </cell>
          <cell r="K24">
            <v>32.483311881896547</v>
          </cell>
          <cell r="L24">
            <v>32.483311881896547</v>
          </cell>
          <cell r="M24">
            <v>32.483311881896547</v>
          </cell>
          <cell r="N24">
            <v>32.483311881896547</v>
          </cell>
          <cell r="O24">
            <v>32.483311881896547</v>
          </cell>
          <cell r="P24">
            <v>32.483311881896547</v>
          </cell>
          <cell r="R24">
            <v>0</v>
          </cell>
          <cell r="S24">
            <v>0</v>
          </cell>
          <cell r="T24">
            <v>0</v>
          </cell>
          <cell r="U24">
            <v>385.87781303275858</v>
          </cell>
          <cell r="V24">
            <v>467.71003666666684</v>
          </cell>
          <cell r="W24">
            <v>659.72299999999996</v>
          </cell>
          <cell r="X24">
            <v>-81.832223633908256</v>
          </cell>
          <cell r="Y24">
            <v>-273.84518696724137</v>
          </cell>
        </row>
        <row r="25">
          <cell r="B25" t="str">
            <v>TOTAL COST</v>
          </cell>
          <cell r="C25">
            <v>0</v>
          </cell>
          <cell r="E25">
            <v>198.76405695689655</v>
          </cell>
          <cell r="F25">
            <v>205.71965695689656</v>
          </cell>
          <cell r="G25">
            <v>254.40885695689656</v>
          </cell>
          <cell r="H25">
            <v>188.33065695689652</v>
          </cell>
          <cell r="I25">
            <v>212.67525695689656</v>
          </cell>
          <cell r="J25">
            <v>292.66465695689652</v>
          </cell>
          <cell r="K25">
            <v>213.32891188189657</v>
          </cell>
          <cell r="L25">
            <v>220.28451188189655</v>
          </cell>
          <cell r="M25">
            <v>241.15131188189656</v>
          </cell>
          <cell r="N25">
            <v>209.85111188189657</v>
          </cell>
          <cell r="O25">
            <v>237.67351188189653</v>
          </cell>
          <cell r="P25">
            <v>258.54031188189657</v>
          </cell>
          <cell r="R25">
            <v>0</v>
          </cell>
          <cell r="S25">
            <v>0</v>
          </cell>
          <cell r="T25">
            <v>0</v>
          </cell>
          <cell r="U25">
            <v>2733.392813032759</v>
          </cell>
          <cell r="V25">
            <v>2895.575155266667</v>
          </cell>
          <cell r="W25">
            <v>4209.5925520000001</v>
          </cell>
          <cell r="X25">
            <v>-162.182342233908</v>
          </cell>
          <cell r="Y25">
            <v>-1476.199738967241</v>
          </cell>
        </row>
        <row r="27">
          <cell r="B27" t="str">
            <v>GROSS MARGIN</v>
          </cell>
          <cell r="C27">
            <v>0</v>
          </cell>
          <cell r="E27">
            <v>214.53356804310349</v>
          </cell>
          <cell r="F27">
            <v>223.21796804310347</v>
          </cell>
          <cell r="G27">
            <v>288.00876804310349</v>
          </cell>
          <cell r="H27">
            <v>199.50696804310348</v>
          </cell>
          <cell r="I27">
            <v>231.90236804310345</v>
          </cell>
          <cell r="J27">
            <v>334.7729680431035</v>
          </cell>
          <cell r="K27">
            <v>229.24871311810344</v>
          </cell>
          <cell r="L27">
            <v>242.93311311810351</v>
          </cell>
          <cell r="M27">
            <v>265.98631311810345</v>
          </cell>
          <cell r="N27">
            <v>224.90651311810345</v>
          </cell>
          <cell r="O27">
            <v>261.64411311810352</v>
          </cell>
          <cell r="P27">
            <v>290.69731311810341</v>
          </cell>
          <cell r="R27">
            <v>0</v>
          </cell>
          <cell r="S27">
            <v>0</v>
          </cell>
          <cell r="T27">
            <v>0</v>
          </cell>
          <cell r="U27">
            <v>3007.3586869672413</v>
          </cell>
          <cell r="V27">
            <v>3129.4521847333326</v>
          </cell>
          <cell r="W27">
            <v>4176.0404479999997</v>
          </cell>
          <cell r="X27">
            <v>-122.09349776609133</v>
          </cell>
          <cell r="Y27">
            <v>-1168.6817610327585</v>
          </cell>
        </row>
        <row r="28">
          <cell r="X28">
            <v>0</v>
          </cell>
          <cell r="Y28">
            <v>0</v>
          </cell>
        </row>
        <row r="29">
          <cell r="A29">
            <v>13</v>
          </cell>
          <cell r="B29" t="str">
            <v>Direct Rent</v>
          </cell>
          <cell r="E29">
            <v>95.525500000000008</v>
          </cell>
          <cell r="F29">
            <v>95.525500000000008</v>
          </cell>
          <cell r="G29">
            <v>95.525500000000008</v>
          </cell>
          <cell r="H29">
            <v>95.525500000000008</v>
          </cell>
          <cell r="I29">
            <v>95.525500000000008</v>
          </cell>
          <cell r="J29">
            <v>95.525500000000008</v>
          </cell>
          <cell r="K29">
            <v>95.525500000000008</v>
          </cell>
          <cell r="L29">
            <v>95.525500000000008</v>
          </cell>
          <cell r="M29">
            <v>95.525500000000008</v>
          </cell>
          <cell r="N29">
            <v>95.525500000000008</v>
          </cell>
          <cell r="O29">
            <v>95.525500000000008</v>
          </cell>
          <cell r="P29">
            <v>95.525500000000008</v>
          </cell>
          <cell r="T29">
            <v>0</v>
          </cell>
          <cell r="U29">
            <v>1146.3059999999998</v>
          </cell>
          <cell r="V29">
            <v>1146.59656</v>
          </cell>
          <cell r="W29">
            <v>1157.9059999999999</v>
          </cell>
          <cell r="X29">
            <v>-0.29056000000014137</v>
          </cell>
          <cell r="Y29">
            <v>-11.600000000000136</v>
          </cell>
        </row>
        <row r="30">
          <cell r="A30">
            <v>14</v>
          </cell>
          <cell r="B30" t="str">
            <v>Light, Heat and Power</v>
          </cell>
          <cell r="E30">
            <v>13.4</v>
          </cell>
          <cell r="F30">
            <v>13.4</v>
          </cell>
          <cell r="G30">
            <v>13.4</v>
          </cell>
          <cell r="H30">
            <v>13.4</v>
          </cell>
          <cell r="I30">
            <v>13.4</v>
          </cell>
          <cell r="J30">
            <v>13.4</v>
          </cell>
          <cell r="K30">
            <v>13.4</v>
          </cell>
          <cell r="L30">
            <v>13.4</v>
          </cell>
          <cell r="M30">
            <v>13.4</v>
          </cell>
          <cell r="N30">
            <v>13.4</v>
          </cell>
          <cell r="O30">
            <v>13.4</v>
          </cell>
          <cell r="P30">
            <v>13.4</v>
          </cell>
          <cell r="T30">
            <v>0</v>
          </cell>
          <cell r="U30">
            <v>160.80000000000001</v>
          </cell>
          <cell r="V30">
            <v>162.47427999999999</v>
          </cell>
          <cell r="W30">
            <v>187.61699999999999</v>
          </cell>
          <cell r="X30">
            <v>-1.6742799999999534</v>
          </cell>
          <cell r="Y30">
            <v>-26.81699999999995</v>
          </cell>
        </row>
        <row r="31">
          <cell r="A31">
            <v>15</v>
          </cell>
          <cell r="B31" t="str">
            <v>Repair &amp; Maintenance</v>
          </cell>
          <cell r="E31">
            <v>10.536</v>
          </cell>
          <cell r="F31">
            <v>10.536</v>
          </cell>
          <cell r="G31">
            <v>15.536</v>
          </cell>
          <cell r="H31">
            <v>15.536</v>
          </cell>
          <cell r="I31">
            <v>10.536</v>
          </cell>
          <cell r="J31">
            <v>10.536</v>
          </cell>
          <cell r="K31">
            <v>10.536</v>
          </cell>
          <cell r="L31">
            <v>10.536</v>
          </cell>
          <cell r="M31">
            <v>52.536000000000001</v>
          </cell>
          <cell r="N31">
            <v>10.536</v>
          </cell>
          <cell r="O31">
            <v>10.536</v>
          </cell>
          <cell r="P31">
            <v>10.536</v>
          </cell>
          <cell r="T31">
            <v>0</v>
          </cell>
          <cell r="U31">
            <v>178.43200000000002</v>
          </cell>
          <cell r="V31">
            <v>146.07933666666668</v>
          </cell>
          <cell r="W31">
            <v>222.77800000000002</v>
          </cell>
          <cell r="X31">
            <v>32.352663333333339</v>
          </cell>
          <cell r="Y31">
            <v>-44.346000000000004</v>
          </cell>
        </row>
        <row r="32">
          <cell r="A32">
            <v>16</v>
          </cell>
          <cell r="B32" t="str">
            <v>Common Area Maintenance</v>
          </cell>
          <cell r="E32">
            <v>23.380500000000001</v>
          </cell>
          <cell r="F32">
            <v>23.380500000000001</v>
          </cell>
          <cell r="G32">
            <v>23.380500000000001</v>
          </cell>
          <cell r="H32">
            <v>23.380500000000001</v>
          </cell>
          <cell r="I32">
            <v>23.380500000000001</v>
          </cell>
          <cell r="J32">
            <v>23.380500000000001</v>
          </cell>
          <cell r="K32">
            <v>23.380500000000001</v>
          </cell>
          <cell r="L32">
            <v>23.380500000000001</v>
          </cell>
          <cell r="M32">
            <v>23.380500000000001</v>
          </cell>
          <cell r="N32">
            <v>23.380500000000001</v>
          </cell>
          <cell r="O32">
            <v>23.380500000000001</v>
          </cell>
          <cell r="P32">
            <v>23.380500000000001</v>
          </cell>
          <cell r="T32">
            <v>0</v>
          </cell>
          <cell r="U32">
            <v>280.56600000000003</v>
          </cell>
          <cell r="V32">
            <v>280.56414000000007</v>
          </cell>
          <cell r="W32">
            <v>276.94799999999998</v>
          </cell>
          <cell r="X32">
            <v>1.8599999999651118E-3</v>
          </cell>
          <cell r="Y32">
            <v>3.6180000000000518</v>
          </cell>
        </row>
        <row r="33">
          <cell r="A33">
            <v>17</v>
          </cell>
          <cell r="B33" t="str">
            <v>Other Overhead Costs</v>
          </cell>
          <cell r="C33">
            <v>0</v>
          </cell>
          <cell r="E33">
            <v>17.224726569568965</v>
          </cell>
          <cell r="F33">
            <v>17.413206569568967</v>
          </cell>
          <cell r="G33">
            <v>17.255126569568965</v>
          </cell>
          <cell r="H33">
            <v>17.413206569568967</v>
          </cell>
          <cell r="I33">
            <v>20.255126569568969</v>
          </cell>
          <cell r="J33">
            <v>17.413206569568967</v>
          </cell>
          <cell r="K33">
            <v>17.419743118818968</v>
          </cell>
          <cell r="L33">
            <v>19.445503118818966</v>
          </cell>
          <cell r="M33">
            <v>17.419743118818968</v>
          </cell>
          <cell r="N33">
            <v>17.261663118818966</v>
          </cell>
          <cell r="O33">
            <v>17.419743118818968</v>
          </cell>
          <cell r="P33">
            <v>17.261663118818966</v>
          </cell>
          <cell r="R33">
            <v>0</v>
          </cell>
          <cell r="S33">
            <v>0</v>
          </cell>
          <cell r="T33">
            <v>0</v>
          </cell>
          <cell r="U33">
            <v>213.20265813032759</v>
          </cell>
          <cell r="V33">
            <v>253.71766661333336</v>
          </cell>
          <cell r="W33">
            <v>305.630448</v>
          </cell>
          <cell r="X33">
            <v>-40.515008483005772</v>
          </cell>
          <cell r="Y33">
            <v>-92.427789869672409</v>
          </cell>
        </row>
        <row r="35">
          <cell r="B35" t="str">
            <v>Total Overhead Expenses</v>
          </cell>
          <cell r="C35">
            <v>0</v>
          </cell>
          <cell r="E35">
            <v>160.06672656956897</v>
          </cell>
          <cell r="F35">
            <v>160.25520656956897</v>
          </cell>
          <cell r="G35">
            <v>165.09712656956899</v>
          </cell>
          <cell r="H35">
            <v>165.25520656956897</v>
          </cell>
          <cell r="I35">
            <v>163.09712656956899</v>
          </cell>
          <cell r="J35">
            <v>160.25520656956897</v>
          </cell>
          <cell r="K35">
            <v>160.26174311881897</v>
          </cell>
          <cell r="L35">
            <v>162.28750311881899</v>
          </cell>
          <cell r="M35">
            <v>202.26174311881897</v>
          </cell>
          <cell r="N35">
            <v>160.10366311881899</v>
          </cell>
          <cell r="O35">
            <v>160.26174311881897</v>
          </cell>
          <cell r="P35">
            <v>160.10366311881899</v>
          </cell>
          <cell r="R35">
            <v>0</v>
          </cell>
          <cell r="S35">
            <v>0</v>
          </cell>
          <cell r="T35">
            <v>0</v>
          </cell>
          <cell r="U35">
            <v>1979.3066581303276</v>
          </cell>
          <cell r="V35">
            <v>1989.4319832799999</v>
          </cell>
          <cell r="W35">
            <v>2150.8794479999997</v>
          </cell>
          <cell r="X35">
            <v>-10.125325149672335</v>
          </cell>
          <cell r="Y35">
            <v>-171.57278986967208</v>
          </cell>
        </row>
        <row r="37">
          <cell r="B37" t="str">
            <v>E.B.I.T.D.</v>
          </cell>
          <cell r="C37">
            <v>0</v>
          </cell>
          <cell r="E37">
            <v>54.466841473534515</v>
          </cell>
          <cell r="F37">
            <v>62.962761473534499</v>
          </cell>
          <cell r="G37">
            <v>122.9116414735345</v>
          </cell>
          <cell r="H37">
            <v>34.251761473534515</v>
          </cell>
          <cell r="I37">
            <v>68.805241473534466</v>
          </cell>
          <cell r="J37">
            <v>174.51776147353453</v>
          </cell>
          <cell r="K37">
            <v>68.986969999284469</v>
          </cell>
          <cell r="L37">
            <v>80.645609999284517</v>
          </cell>
          <cell r="M37">
            <v>63.724569999284483</v>
          </cell>
          <cell r="N37">
            <v>64.802849999284462</v>
          </cell>
          <cell r="O37">
            <v>101.38236999928455</v>
          </cell>
          <cell r="P37">
            <v>130.59364999928442</v>
          </cell>
          <cell r="R37">
            <v>0</v>
          </cell>
          <cell r="S37">
            <v>0</v>
          </cell>
          <cell r="T37">
            <v>0</v>
          </cell>
          <cell r="U37">
            <v>1028.0520288369137</v>
          </cell>
          <cell r="V37">
            <v>1140.0202014533327</v>
          </cell>
          <cell r="W37">
            <v>2025.1610000000001</v>
          </cell>
          <cell r="X37">
            <v>-111.968172616419</v>
          </cell>
          <cell r="Y37">
            <v>-997.10897116308638</v>
          </cell>
        </row>
        <row r="39">
          <cell r="A39">
            <v>18</v>
          </cell>
          <cell r="B39" t="str">
            <v>Depreciation</v>
          </cell>
          <cell r="E39">
            <v>32.664836111111114</v>
          </cell>
          <cell r="F39">
            <v>32.664836111111114</v>
          </cell>
          <cell r="G39">
            <v>32.664836111111114</v>
          </cell>
          <cell r="H39">
            <v>32.664836111111114</v>
          </cell>
          <cell r="I39">
            <v>32.664836111111114</v>
          </cell>
          <cell r="J39">
            <v>32.664836111111114</v>
          </cell>
          <cell r="K39">
            <v>33.641502777777781</v>
          </cell>
          <cell r="L39">
            <v>33.641502777777781</v>
          </cell>
          <cell r="M39">
            <v>33.641502777777781</v>
          </cell>
          <cell r="N39">
            <v>33.641502777777781</v>
          </cell>
          <cell r="O39">
            <v>33.641502777777781</v>
          </cell>
          <cell r="P39">
            <v>33.641502777777781</v>
          </cell>
          <cell r="T39">
            <v>0</v>
          </cell>
          <cell r="U39">
            <v>397.83803333333333</v>
          </cell>
          <cell r="V39">
            <v>392.34369657407404</v>
          </cell>
          <cell r="W39">
            <v>383.59</v>
          </cell>
          <cell r="X39">
            <v>5.4943367592592836</v>
          </cell>
          <cell r="Y39">
            <v>14.248033333333296</v>
          </cell>
        </row>
        <row r="40">
          <cell r="A40">
            <v>19</v>
          </cell>
          <cell r="B40" t="str">
            <v>Fixed Assets Written Off</v>
          </cell>
          <cell r="E40">
            <v>5.8293400000000002</v>
          </cell>
          <cell r="F40">
            <v>0</v>
          </cell>
          <cell r="G40">
            <v>0</v>
          </cell>
          <cell r="H40">
            <v>0</v>
          </cell>
          <cell r="I40">
            <v>0</v>
          </cell>
          <cell r="J40">
            <v>0</v>
          </cell>
          <cell r="K40">
            <v>0</v>
          </cell>
          <cell r="L40">
            <v>0</v>
          </cell>
          <cell r="M40">
            <v>0</v>
          </cell>
          <cell r="N40">
            <v>0</v>
          </cell>
          <cell r="O40">
            <v>0</v>
          </cell>
          <cell r="P40">
            <v>0</v>
          </cell>
          <cell r="T40">
            <v>0</v>
          </cell>
          <cell r="U40">
            <v>5.8293400000000002</v>
          </cell>
          <cell r="V40">
            <v>22.727</v>
          </cell>
          <cell r="W40">
            <v>183.446</v>
          </cell>
          <cell r="X40">
            <v>-16.897660000000002</v>
          </cell>
          <cell r="Y40">
            <v>-177.61666</v>
          </cell>
        </row>
        <row r="41">
          <cell r="A41">
            <v>20</v>
          </cell>
          <cell r="B41" t="str">
            <v>External Interest</v>
          </cell>
          <cell r="T41">
            <v>0</v>
          </cell>
          <cell r="U41">
            <v>0</v>
          </cell>
          <cell r="V41">
            <v>175.00614948356167</v>
          </cell>
          <cell r="W41">
            <v>197.39400000000001</v>
          </cell>
          <cell r="X41">
            <v>-175.00614948356167</v>
          </cell>
          <cell r="Y41">
            <v>-197.39400000000001</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2.7230799999999999</v>
          </cell>
          <cell r="W43">
            <v>0.90700000000000003</v>
          </cell>
          <cell r="X43">
            <v>-2.7230799999999999</v>
          </cell>
          <cell r="Y43">
            <v>-0.90700000000000003</v>
          </cell>
        </row>
        <row r="44">
          <cell r="B44" t="str">
            <v>E.B.T.</v>
          </cell>
          <cell r="C44">
            <v>0</v>
          </cell>
          <cell r="E44">
            <v>15.972665362423401</v>
          </cell>
          <cell r="F44">
            <v>30.297925362423385</v>
          </cell>
          <cell r="G44">
            <v>90.246805362423387</v>
          </cell>
          <cell r="H44">
            <v>1.5869253624234005</v>
          </cell>
          <cell r="I44">
            <v>36.140405362423351</v>
          </cell>
          <cell r="J44">
            <v>141.85292536242343</v>
          </cell>
          <cell r="K44">
            <v>35.345467221506688</v>
          </cell>
          <cell r="L44">
            <v>47.004107221506736</v>
          </cell>
          <cell r="M44">
            <v>30.083067221506703</v>
          </cell>
          <cell r="N44">
            <v>31.161347221506681</v>
          </cell>
          <cell r="O44">
            <v>67.740867221506761</v>
          </cell>
          <cell r="P44">
            <v>96.952147221506635</v>
          </cell>
          <cell r="Q44">
            <v>0</v>
          </cell>
          <cell r="R44">
            <v>0</v>
          </cell>
          <cell r="S44">
            <v>0</v>
          </cell>
          <cell r="T44">
            <v>0</v>
          </cell>
          <cell r="U44">
            <v>624.38465550358035</v>
          </cell>
          <cell r="V44">
            <v>552.66643539569691</v>
          </cell>
          <cell r="W44">
            <v>1261.6379999999999</v>
          </cell>
          <cell r="X44">
            <v>71.71822010788344</v>
          </cell>
          <cell r="Y44">
            <v>-637.25334449641957</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15.972665362423401</v>
          </cell>
          <cell r="F50">
            <v>30.297925362423385</v>
          </cell>
          <cell r="G50">
            <v>90.246805362423387</v>
          </cell>
          <cell r="H50">
            <v>1.5869253624234005</v>
          </cell>
          <cell r="I50">
            <v>36.140405362423351</v>
          </cell>
          <cell r="J50">
            <v>141.85292536242343</v>
          </cell>
          <cell r="K50">
            <v>35.345467221506688</v>
          </cell>
          <cell r="L50">
            <v>47.004107221506736</v>
          </cell>
          <cell r="M50">
            <v>30.083067221506703</v>
          </cell>
          <cell r="N50">
            <v>31.161347221506681</v>
          </cell>
          <cell r="O50">
            <v>67.740867221506761</v>
          </cell>
          <cell r="P50">
            <v>96.952147221506635</v>
          </cell>
          <cell r="Q50">
            <v>0</v>
          </cell>
          <cell r="R50">
            <v>0</v>
          </cell>
          <cell r="S50">
            <v>0</v>
          </cell>
          <cell r="T50">
            <v>0</v>
          </cell>
          <cell r="U50">
            <v>624.38465550358035</v>
          </cell>
          <cell r="V50">
            <v>552.66643539569691</v>
          </cell>
          <cell r="W50">
            <v>1261.6379999999999</v>
          </cell>
          <cell r="X50">
            <v>71.71822010788344</v>
          </cell>
          <cell r="Y50">
            <v>-637.25334449641957</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47.04</v>
          </cell>
          <cell r="F54">
            <v>49</v>
          </cell>
          <cell r="G54">
            <v>62.72</v>
          </cell>
          <cell r="H54">
            <v>44.1</v>
          </cell>
          <cell r="I54">
            <v>50.96</v>
          </cell>
          <cell r="J54">
            <v>73.5</v>
          </cell>
          <cell r="K54">
            <v>50.96</v>
          </cell>
          <cell r="L54">
            <v>52.92</v>
          </cell>
          <cell r="M54">
            <v>58.8</v>
          </cell>
          <cell r="N54">
            <v>49.98</v>
          </cell>
          <cell r="O54">
            <v>57.82</v>
          </cell>
          <cell r="P54">
            <v>63.7</v>
          </cell>
          <cell r="T54">
            <v>0</v>
          </cell>
          <cell r="U54">
            <v>661.5</v>
          </cell>
          <cell r="V54">
            <v>701</v>
          </cell>
          <cell r="W54">
            <v>1003.141</v>
          </cell>
          <cell r="X54">
            <v>-39.499999999999886</v>
          </cell>
          <cell r="Y54">
            <v>-341.64099999999985</v>
          </cell>
        </row>
        <row r="55">
          <cell r="A55">
            <v>28</v>
          </cell>
          <cell r="B55" t="str">
            <v>Admissions</v>
          </cell>
          <cell r="E55">
            <v>48</v>
          </cell>
          <cell r="F55">
            <v>50</v>
          </cell>
          <cell r="G55">
            <v>64</v>
          </cell>
          <cell r="H55">
            <v>45</v>
          </cell>
          <cell r="I55">
            <v>52</v>
          </cell>
          <cell r="J55">
            <v>75</v>
          </cell>
          <cell r="K55">
            <v>52</v>
          </cell>
          <cell r="L55">
            <v>54</v>
          </cell>
          <cell r="M55">
            <v>60</v>
          </cell>
          <cell r="N55">
            <v>51</v>
          </cell>
          <cell r="O55">
            <v>59</v>
          </cell>
          <cell r="P55">
            <v>65</v>
          </cell>
          <cell r="T55">
            <v>0</v>
          </cell>
          <cell r="U55">
            <v>675</v>
          </cell>
          <cell r="V55">
            <v>701</v>
          </cell>
          <cell r="W55">
            <v>1003.141</v>
          </cell>
          <cell r="X55">
            <v>-26</v>
          </cell>
          <cell r="Y55">
            <v>-328.14099999999996</v>
          </cell>
        </row>
        <row r="56">
          <cell r="B56" t="str">
            <v>Utilisation Rate</v>
          </cell>
          <cell r="E56">
            <v>0.20748322843903452</v>
          </cell>
          <cell r="F56">
            <v>0.21612836295732762</v>
          </cell>
          <cell r="G56">
            <v>0.22131544366830347</v>
          </cell>
          <cell r="H56">
            <v>0.19451552666159486</v>
          </cell>
          <cell r="I56">
            <v>0.22477349747562073</v>
          </cell>
          <cell r="J56">
            <v>0.25935403554879316</v>
          </cell>
          <cell r="K56">
            <v>0.22477349747562073</v>
          </cell>
          <cell r="L56">
            <v>0.23341863199391383</v>
          </cell>
          <cell r="M56">
            <v>0.20748322843903452</v>
          </cell>
          <cell r="N56">
            <v>0.22045093021647416</v>
          </cell>
          <cell r="O56">
            <v>0.20402517463171727</v>
          </cell>
          <cell r="P56">
            <v>0.2809668718445259</v>
          </cell>
          <cell r="U56">
            <v>0.22444099230184023</v>
          </cell>
          <cell r="V56">
            <v>0.23308612682013333</v>
          </cell>
          <cell r="W56">
            <v>0.31687209390478116</v>
          </cell>
          <cell r="X56">
            <v>-8.6451345182931016E-3</v>
          </cell>
          <cell r="Y56">
            <v>-9.2431101602940935E-2</v>
          </cell>
        </row>
        <row r="57">
          <cell r="B57" t="str">
            <v>Ave. Admission Price (S$)</v>
          </cell>
          <cell r="C57" t="str">
            <v>N.A.</v>
          </cell>
          <cell r="E57">
            <v>6.62</v>
          </cell>
          <cell r="F57">
            <v>6.62</v>
          </cell>
          <cell r="G57">
            <v>6.62</v>
          </cell>
          <cell r="H57">
            <v>6.62</v>
          </cell>
          <cell r="I57">
            <v>6.62</v>
          </cell>
          <cell r="J57">
            <v>6.62</v>
          </cell>
          <cell r="K57">
            <v>6.62</v>
          </cell>
          <cell r="L57">
            <v>6.62</v>
          </cell>
          <cell r="M57">
            <v>6.62</v>
          </cell>
          <cell r="N57">
            <v>6.62</v>
          </cell>
          <cell r="O57">
            <v>6.62</v>
          </cell>
          <cell r="P57">
            <v>6.62</v>
          </cell>
          <cell r="Q57">
            <v>0</v>
          </cell>
          <cell r="R57" t="str">
            <v>N.A.</v>
          </cell>
          <cell r="S57" t="str">
            <v>N.A.</v>
          </cell>
          <cell r="U57">
            <v>6.62</v>
          </cell>
          <cell r="V57">
            <v>6.6404412268188304</v>
          </cell>
          <cell r="W57">
            <v>6.7590458370259014</v>
          </cell>
          <cell r="X57">
            <v>-2.0441226818832092E-2</v>
          </cell>
          <cell r="Y57">
            <v>-0.13904583702590312</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2.3E-2</v>
          </cell>
          <cell r="V58">
            <v>2.4491790920257713E-2</v>
          </cell>
          <cell r="W58">
            <v>2.1715192714868835E-2</v>
          </cell>
          <cell r="X58">
            <v>-1.4917909202577136E-3</v>
          </cell>
          <cell r="Y58">
            <v>1.2848072851311641E-3</v>
          </cell>
        </row>
        <row r="59">
          <cell r="B59" t="str">
            <v>Concession Cost %</v>
          </cell>
          <cell r="C59" t="str">
            <v>N.A.</v>
          </cell>
          <cell r="E59">
            <v>0.19500000000000001</v>
          </cell>
          <cell r="F59">
            <v>0.19500000000000001</v>
          </cell>
          <cell r="G59">
            <v>0.19500000000000001</v>
          </cell>
          <cell r="H59">
            <v>0.19500000000000001</v>
          </cell>
          <cell r="I59">
            <v>0.19500000000000001</v>
          </cell>
          <cell r="J59">
            <v>0.19500000000000001</v>
          </cell>
          <cell r="K59">
            <v>0.19500000000000001</v>
          </cell>
          <cell r="L59">
            <v>0.19500000000000001</v>
          </cell>
          <cell r="M59">
            <v>0.19500000000000001</v>
          </cell>
          <cell r="N59">
            <v>0.19500000000000001</v>
          </cell>
          <cell r="O59">
            <v>0.19500000000000001</v>
          </cell>
          <cell r="P59">
            <v>0.19500000000000001</v>
          </cell>
          <cell r="R59" t="str">
            <v>N.A.</v>
          </cell>
          <cell r="S59" t="str">
            <v>N.A.</v>
          </cell>
          <cell r="U59">
            <v>0.19500000000000001</v>
          </cell>
          <cell r="V59">
            <v>0.17846496759002703</v>
          </cell>
          <cell r="W59">
            <v>0.20686083664863819</v>
          </cell>
          <cell r="X59">
            <v>1.6535032409972977E-2</v>
          </cell>
          <cell r="Y59">
            <v>-1.1860836648638184E-2</v>
          </cell>
        </row>
        <row r="60">
          <cell r="B60" t="str">
            <v>Concess. Rev per Patron (S$)</v>
          </cell>
          <cell r="C60" t="str">
            <v>N.A.</v>
          </cell>
          <cell r="E60">
            <v>1.2</v>
          </cell>
          <cell r="F60">
            <v>1.2</v>
          </cell>
          <cell r="G60">
            <v>1.2</v>
          </cell>
          <cell r="H60">
            <v>1.2</v>
          </cell>
          <cell r="I60">
            <v>1.2</v>
          </cell>
          <cell r="J60">
            <v>1.2</v>
          </cell>
          <cell r="K60">
            <v>1.2</v>
          </cell>
          <cell r="L60">
            <v>1.2</v>
          </cell>
          <cell r="M60">
            <v>1.2</v>
          </cell>
          <cell r="N60">
            <v>1.2</v>
          </cell>
          <cell r="O60">
            <v>1.2</v>
          </cell>
          <cell r="P60">
            <v>1.2</v>
          </cell>
          <cell r="R60" t="str">
            <v>N.A.</v>
          </cell>
          <cell r="S60" t="str">
            <v>N.A.</v>
          </cell>
          <cell r="U60">
            <v>1.2</v>
          </cell>
          <cell r="V60">
            <v>1.1295615263908703</v>
          </cell>
          <cell r="W60">
            <v>1.0539076759897164</v>
          </cell>
          <cell r="X60">
            <v>7.0438473609129471E-2</v>
          </cell>
          <cell r="Y60">
            <v>0.14609232401028338</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0.46471710766001251</v>
          </cell>
          <cell r="W61">
            <v>0.46758819257505152</v>
          </cell>
          <cell r="X61">
            <v>2.8289233998757268E-4</v>
          </cell>
          <cell r="Y61">
            <v>-2.5881925750514401E-3</v>
          </cell>
        </row>
        <row r="62">
          <cell r="B62" t="str">
            <v>Direct Payroll : Net Box</v>
          </cell>
          <cell r="C62" t="str">
            <v>N.A.</v>
          </cell>
          <cell r="E62">
            <v>0.10016886001037434</v>
          </cell>
          <cell r="F62">
            <v>9.6162105609959359E-2</v>
          </cell>
          <cell r="G62">
            <v>7.5126645007780754E-2</v>
          </cell>
          <cell r="H62">
            <v>0.10684678401106597</v>
          </cell>
          <cell r="I62">
            <v>9.246356308649939E-2</v>
          </cell>
          <cell r="J62">
            <v>6.4108070406639572E-2</v>
          </cell>
          <cell r="K62">
            <v>9.4362397983664151E-2</v>
          </cell>
          <cell r="L62">
            <v>9.0867494354639547E-2</v>
          </cell>
          <cell r="M62">
            <v>8.1780744919175599E-2</v>
          </cell>
          <cell r="N62">
            <v>9.6212641081383055E-2</v>
          </cell>
          <cell r="O62">
            <v>8.3166859239839588E-2</v>
          </cell>
          <cell r="P62">
            <v>7.5489918386931323E-2</v>
          </cell>
          <cell r="R62" t="str">
            <v>N.A.</v>
          </cell>
          <cell r="S62" t="str">
            <v>N.A.</v>
          </cell>
          <cell r="U62">
            <v>8.6355110894653392E-2</v>
          </cell>
          <cell r="V62">
            <v>0.10047586053550933</v>
          </cell>
          <cell r="W62">
            <v>9.7300316388300417E-2</v>
          </cell>
          <cell r="X62">
            <v>-1.412074964085594E-2</v>
          </cell>
          <cell r="Y62">
            <v>-1.0945205493647026E-2</v>
          </cell>
        </row>
        <row r="63">
          <cell r="B63" t="str">
            <v>Direct Payroll : Net Box &amp; Conc.</v>
          </cell>
          <cell r="C63" t="str">
            <v>N.A.</v>
          </cell>
          <cell r="E63">
            <v>8.4797679446122515E-2</v>
          </cell>
          <cell r="F63">
            <v>8.1405772268277624E-2</v>
          </cell>
          <cell r="G63">
            <v>6.3598259584591893E-2</v>
          </cell>
          <cell r="H63">
            <v>9.0450858075864032E-2</v>
          </cell>
          <cell r="I63">
            <v>7.8274781027190016E-2</v>
          </cell>
          <cell r="J63">
            <v>5.4270514845518411E-2</v>
          </cell>
          <cell r="K63">
            <v>7.988223461021185E-2</v>
          </cell>
          <cell r="L63">
            <v>7.6923633328352142E-2</v>
          </cell>
          <cell r="M63">
            <v>6.9231269995516945E-2</v>
          </cell>
          <cell r="N63">
            <v>8.144855293590228E-2</v>
          </cell>
          <cell r="O63">
            <v>7.0404681351373163E-2</v>
          </cell>
          <cell r="P63">
            <v>6.3905787688169485E-2</v>
          </cell>
          <cell r="Q63">
            <v>0</v>
          </cell>
          <cell r="R63" t="str">
            <v>N.A.</v>
          </cell>
          <cell r="S63" t="str">
            <v>N.A.</v>
          </cell>
          <cell r="T63" t="str">
            <v>N.A.</v>
          </cell>
          <cell r="U63">
            <v>7.3103687227954656E-2</v>
          </cell>
          <cell r="V63">
            <v>8.5869216239914573E-2</v>
          </cell>
          <cell r="W63">
            <v>8.4175247853459284E-2</v>
          </cell>
          <cell r="X63">
            <v>-1.2765529011959917E-2</v>
          </cell>
          <cell r="Y63">
            <v>-1.1071560625504628E-2</v>
          </cell>
        </row>
        <row r="64">
          <cell r="B64" t="str">
            <v>Direct Payroll of Admissions (S$)</v>
          </cell>
          <cell r="C64" t="str">
            <v>N.A.</v>
          </cell>
          <cell r="E64">
            <v>0.66311785326867811</v>
          </cell>
          <cell r="F64">
            <v>0.63659313913793103</v>
          </cell>
          <cell r="G64">
            <v>0.49733838995150859</v>
          </cell>
          <cell r="H64">
            <v>0.70732571015325663</v>
          </cell>
          <cell r="I64">
            <v>0.61210878763262599</v>
          </cell>
          <cell r="J64">
            <v>0.42439542609195402</v>
          </cell>
          <cell r="K64">
            <v>0.62467907465185668</v>
          </cell>
          <cell r="L64">
            <v>0.60154281262771381</v>
          </cell>
          <cell r="M64">
            <v>0.54138853136494247</v>
          </cell>
          <cell r="N64">
            <v>0.63692768395875587</v>
          </cell>
          <cell r="O64">
            <v>0.55056460816773811</v>
          </cell>
          <cell r="P64">
            <v>0.49974325972148537</v>
          </cell>
          <cell r="Q64">
            <v>0</v>
          </cell>
          <cell r="R64" t="str">
            <v>N.A.</v>
          </cell>
          <cell r="S64" t="str">
            <v>N.A.</v>
          </cell>
          <cell r="T64" t="str">
            <v>N.A.</v>
          </cell>
          <cell r="U64">
            <v>0.57167083412260533</v>
          </cell>
          <cell r="V64">
            <v>0.66720404660009536</v>
          </cell>
          <cell r="W64">
            <v>0.65765729842564502</v>
          </cell>
          <cell r="X64">
            <v>-9.5533212477490026E-2</v>
          </cell>
          <cell r="Y64">
            <v>-8.5986464303039689E-2</v>
          </cell>
        </row>
        <row r="65">
          <cell r="B65" t="str">
            <v>Gross Margin :Total Rev</v>
          </cell>
          <cell r="C65" t="str">
            <v>N.A.</v>
          </cell>
          <cell r="E65">
            <v>0.51907766961666779</v>
          </cell>
          <cell r="F65">
            <v>0.52039726765191896</v>
          </cell>
          <cell r="G65">
            <v>0.53097236293364081</v>
          </cell>
          <cell r="H65">
            <v>0.51440849258269739</v>
          </cell>
          <cell r="I65">
            <v>0.52162402019917997</v>
          </cell>
          <cell r="J65">
            <v>0.53355577463672743</v>
          </cell>
          <cell r="K65">
            <v>0.5179853209210552</v>
          </cell>
          <cell r="L65">
            <v>0.52444704175084766</v>
          </cell>
          <cell r="M65">
            <v>0.52448546510053051</v>
          </cell>
          <cell r="N65">
            <v>0.51731470636795263</v>
          </cell>
          <cell r="O65">
            <v>0.52400335982152346</v>
          </cell>
          <cell r="P65">
            <v>0.5292742155421406</v>
          </cell>
          <cell r="Q65">
            <v>0</v>
          </cell>
          <cell r="R65" t="str">
            <v>N.A.</v>
          </cell>
          <cell r="S65" t="str">
            <v>N.A.</v>
          </cell>
          <cell r="T65" t="str">
            <v>N.A.</v>
          </cell>
          <cell r="U65">
            <v>0.52386149913774205</v>
          </cell>
          <cell r="V65">
            <v>0.51940879404097984</v>
          </cell>
          <cell r="W65">
            <v>0.49799942926192931</v>
          </cell>
          <cell r="X65">
            <v>4.4527050967622106E-3</v>
          </cell>
          <cell r="Y65">
            <v>2.5862069875812743E-2</v>
          </cell>
        </row>
        <row r="66">
          <cell r="B66" t="str">
            <v>G&amp;A % of total revenue</v>
          </cell>
          <cell r="C66" t="str">
            <v>N.A.</v>
          </cell>
          <cell r="E66">
            <v>4.1676326036398016E-2</v>
          </cell>
          <cell r="F66">
            <v>4.0596127629440218E-2</v>
          </cell>
          <cell r="G66">
            <v>3.1811515286895339E-2</v>
          </cell>
          <cell r="H66">
            <v>4.4898187919671192E-2</v>
          </cell>
          <cell r="I66">
            <v>4.5560382328213141E-2</v>
          </cell>
          <cell r="J66">
            <v>2.7752888694822796E-2</v>
          </cell>
          <cell r="K66">
            <v>3.9359746482481951E-2</v>
          </cell>
          <cell r="L66">
            <v>4.1979195240722897E-2</v>
          </cell>
          <cell r="M66">
            <v>3.4349143625103676E-2</v>
          </cell>
          <cell r="N66">
            <v>3.9704106670513176E-2</v>
          </cell>
          <cell r="O66">
            <v>3.4887098405186411E-2</v>
          </cell>
          <cell r="P66">
            <v>3.1428406090749823E-2</v>
          </cell>
          <cell r="Q66">
            <v>0</v>
          </cell>
          <cell r="R66" t="e">
            <v>#DIV/0!</v>
          </cell>
          <cell r="S66" t="e">
            <v>#DIV/0!</v>
          </cell>
          <cell r="T66" t="e">
            <v>#DIV/0!</v>
          </cell>
          <cell r="U66">
            <v>3.7138457940624599E-2</v>
          </cell>
          <cell r="V66">
            <v>4.2110624947526522E-2</v>
          </cell>
          <cell r="W66">
            <v>3.6446914383207567E-2</v>
          </cell>
          <cell r="X66">
            <v>-4.972167006901923E-3</v>
          </cell>
          <cell r="Y66">
            <v>6.91543557417032E-4</v>
          </cell>
        </row>
        <row r="67">
          <cell r="B67" t="str">
            <v>E.B.I.T.D. : Total Rev</v>
          </cell>
          <cell r="C67" t="str">
            <v>N.A.</v>
          </cell>
          <cell r="E67">
            <v>0.13178600160969836</v>
          </cell>
          <cell r="F67">
            <v>0.14678768614325799</v>
          </cell>
          <cell r="G67">
            <v>0.22659964538124014</v>
          </cell>
          <cell r="H67">
            <v>8.8314694773449359E-2</v>
          </cell>
          <cell r="I67">
            <v>0.15476541689099729</v>
          </cell>
          <cell r="J67">
            <v>0.27814360267848859</v>
          </cell>
          <cell r="K67">
            <v>0.15587541281438361</v>
          </cell>
          <cell r="L67">
            <v>0.17409875109843781</v>
          </cell>
          <cell r="M67">
            <v>0.12565537806287688</v>
          </cell>
          <cell r="N67">
            <v>0.14905512007819174</v>
          </cell>
          <cell r="O67">
            <v>0.20304184135155362</v>
          </cell>
          <cell r="P67">
            <v>0.23777258522535566</v>
          </cell>
          <cell r="Q67">
            <v>0</v>
          </cell>
          <cell r="R67" t="str">
            <v>N.A.</v>
          </cell>
          <cell r="S67" t="str">
            <v>N.A.</v>
          </cell>
          <cell r="T67" t="str">
            <v>N.A.</v>
          </cell>
          <cell r="U67">
            <v>0.17907969519964653</v>
          </cell>
          <cell r="V67">
            <v>0.18921411258746798</v>
          </cell>
          <cell r="W67">
            <v>0.24150365273557764</v>
          </cell>
          <cell r="X67">
            <v>-1.0134417387821448E-2</v>
          </cell>
          <cell r="Y67">
            <v>-6.2423957535931107E-2</v>
          </cell>
        </row>
        <row r="68">
          <cell r="B68" t="str">
            <v>No of Concession Transactions</v>
          </cell>
          <cell r="E68">
            <v>15</v>
          </cell>
          <cell r="F68">
            <v>12</v>
          </cell>
          <cell r="G68">
            <v>18</v>
          </cell>
          <cell r="H68">
            <v>12</v>
          </cell>
          <cell r="I68">
            <v>14</v>
          </cell>
          <cell r="J68">
            <v>17.253</v>
          </cell>
          <cell r="K68">
            <v>13</v>
          </cell>
          <cell r="L68">
            <v>15</v>
          </cell>
          <cell r="M68">
            <v>16</v>
          </cell>
          <cell r="N68">
            <v>15</v>
          </cell>
          <cell r="O68">
            <v>13</v>
          </cell>
          <cell r="P68">
            <v>17</v>
          </cell>
          <cell r="U68">
            <v>177.25299999999999</v>
          </cell>
          <cell r="V68">
            <v>188</v>
          </cell>
          <cell r="W68">
            <v>0</v>
          </cell>
          <cell r="X68">
            <v>-10.747000000000014</v>
          </cell>
          <cell r="Y68">
            <v>177.25299999999999</v>
          </cell>
        </row>
        <row r="69">
          <cell r="B69" t="str">
            <v>Strike Rate %(No of Trans/Adm)</v>
          </cell>
          <cell r="E69">
            <v>0.3125</v>
          </cell>
          <cell r="F69">
            <v>0.24</v>
          </cell>
          <cell r="G69">
            <v>0.28125</v>
          </cell>
          <cell r="H69">
            <v>0.26666666666666666</v>
          </cell>
          <cell r="I69">
            <v>0.26923076923076922</v>
          </cell>
          <cell r="J69">
            <v>0.23003999999999999</v>
          </cell>
          <cell r="K69">
            <v>0.25</v>
          </cell>
          <cell r="L69">
            <v>0.27777777777777779</v>
          </cell>
          <cell r="M69">
            <v>0.26666666666666666</v>
          </cell>
          <cell r="N69">
            <v>0.29411764705882354</v>
          </cell>
          <cell r="O69">
            <v>0.22033898305084745</v>
          </cell>
          <cell r="P69">
            <v>0.26153846153846155</v>
          </cell>
          <cell r="U69">
            <v>0.26259703703703702</v>
          </cell>
          <cell r="V69">
            <v>0.26818830242510699</v>
          </cell>
          <cell r="W69">
            <v>0</v>
          </cell>
          <cell r="X69">
            <v>-5.591265388069977E-3</v>
          </cell>
          <cell r="Y69">
            <v>0.26259703703703702</v>
          </cell>
        </row>
        <row r="70">
          <cell r="B70" t="str">
            <v>Ave Sales (Total Sale/No of Trans) (S$)</v>
          </cell>
          <cell r="E70">
            <v>3.84</v>
          </cell>
          <cell r="F70">
            <v>5</v>
          </cell>
          <cell r="G70">
            <v>4.2666666666666666</v>
          </cell>
          <cell r="H70">
            <v>4.5</v>
          </cell>
          <cell r="I70">
            <v>4.4571428571428573</v>
          </cell>
          <cell r="J70">
            <v>5.2164840897235267</v>
          </cell>
          <cell r="K70">
            <v>4.8</v>
          </cell>
          <cell r="L70">
            <v>4.32</v>
          </cell>
          <cell r="M70">
            <v>4.5</v>
          </cell>
          <cell r="N70">
            <v>4.08</v>
          </cell>
          <cell r="O70">
            <v>5.4461538461538463</v>
          </cell>
          <cell r="P70">
            <v>4.5882352941176467</v>
          </cell>
          <cell r="U70">
            <v>4.5697392991938077</v>
          </cell>
          <cell r="V70">
            <v>4.2118225000000002</v>
          </cell>
          <cell r="W70" t="str">
            <v>N.A.</v>
          </cell>
          <cell r="X70">
            <v>0.35791679919380748</v>
          </cell>
          <cell r="Y70" t="str">
            <v>N.A.</v>
          </cell>
        </row>
        <row r="71">
          <cell r="B71" t="str">
            <v xml:space="preserve">Total Concession Combo Sales </v>
          </cell>
          <cell r="E71">
            <v>26</v>
          </cell>
          <cell r="F71">
            <v>28</v>
          </cell>
          <cell r="G71">
            <v>32</v>
          </cell>
          <cell r="H71">
            <v>27</v>
          </cell>
          <cell r="I71">
            <v>26</v>
          </cell>
          <cell r="J71">
            <v>38</v>
          </cell>
          <cell r="K71">
            <v>28</v>
          </cell>
          <cell r="L71">
            <v>30</v>
          </cell>
          <cell r="M71">
            <v>37</v>
          </cell>
          <cell r="N71">
            <v>28</v>
          </cell>
          <cell r="O71">
            <v>35</v>
          </cell>
          <cell r="P71">
            <v>31</v>
          </cell>
          <cell r="U71">
            <v>366</v>
          </cell>
          <cell r="V71">
            <v>381</v>
          </cell>
          <cell r="W71">
            <v>0</v>
          </cell>
          <cell r="X71">
            <v>-15</v>
          </cell>
          <cell r="Y71">
            <v>366</v>
          </cell>
        </row>
        <row r="72">
          <cell r="B72" t="str">
            <v>Combo Sales as % of Total Sales</v>
          </cell>
          <cell r="E72">
            <v>0.45138888888888895</v>
          </cell>
          <cell r="F72">
            <v>0.46666666666666667</v>
          </cell>
          <cell r="G72">
            <v>0.41666666666666669</v>
          </cell>
          <cell r="H72">
            <v>0.5</v>
          </cell>
          <cell r="I72">
            <v>0.41666666666666669</v>
          </cell>
          <cell r="J72">
            <v>0.42222222222222222</v>
          </cell>
          <cell r="K72">
            <v>0.44871794871794873</v>
          </cell>
          <cell r="L72">
            <v>0.46296296296296297</v>
          </cell>
          <cell r="M72">
            <v>0.51388888888888884</v>
          </cell>
          <cell r="N72">
            <v>0.45751633986928109</v>
          </cell>
          <cell r="O72">
            <v>0.4943502824858757</v>
          </cell>
          <cell r="P72">
            <v>0.39743589743589741</v>
          </cell>
          <cell r="U72">
            <v>0.45185185185185189</v>
          </cell>
          <cell r="V72">
            <v>0.48116836468793522</v>
          </cell>
          <cell r="W72">
            <v>0</v>
          </cell>
          <cell r="X72">
            <v>-2.931651283608333E-2</v>
          </cell>
          <cell r="Y72">
            <v>0.45185185185185189</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U73">
            <v>76.131</v>
          </cell>
          <cell r="V73">
            <v>58</v>
          </cell>
          <cell r="W73">
            <v>0</v>
          </cell>
          <cell r="X73">
            <v>18.131</v>
          </cell>
          <cell r="Y73">
            <v>76.131</v>
          </cell>
        </row>
        <row r="74">
          <cell r="B74" t="str">
            <v>Admissions/labour hour paid</v>
          </cell>
          <cell r="E74">
            <v>9.9979171006040399</v>
          </cell>
          <cell r="F74">
            <v>7.1428571428571432</v>
          </cell>
          <cell r="G74">
            <v>9.0014064697608998</v>
          </cell>
          <cell r="H74">
            <v>9</v>
          </cell>
          <cell r="I74">
            <v>8.6666666666666661</v>
          </cell>
          <cell r="J74">
            <v>10.548523206751055</v>
          </cell>
          <cell r="K74">
            <v>8.6666666666666661</v>
          </cell>
          <cell r="L74">
            <v>9</v>
          </cell>
          <cell r="M74">
            <v>8.4388185654008439</v>
          </cell>
          <cell r="N74">
            <v>8.5</v>
          </cell>
          <cell r="O74">
            <v>8.4285714285714288</v>
          </cell>
          <cell r="P74">
            <v>9.2857142857142865</v>
          </cell>
          <cell r="U74">
            <v>8.8662962525121181</v>
          </cell>
          <cell r="V74">
            <v>12.086206896551724</v>
          </cell>
          <cell r="W74" t="str">
            <v>N.A.</v>
          </cell>
          <cell r="X74">
            <v>-3.2199106440396061</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47.228229999999996</v>
          </cell>
          <cell r="W77">
            <v>3.8690000000000002</v>
          </cell>
          <cell r="X77">
            <v>-20.040729999999996</v>
          </cell>
          <cell r="Y77">
            <v>23.3185</v>
          </cell>
        </row>
        <row r="78">
          <cell r="A78">
            <v>53</v>
          </cell>
          <cell r="B78" t="str">
            <v>Auditorium Rentals</v>
          </cell>
          <cell r="E78">
            <v>1</v>
          </cell>
          <cell r="F78">
            <v>1</v>
          </cell>
          <cell r="G78">
            <v>1</v>
          </cell>
          <cell r="H78">
            <v>1</v>
          </cell>
          <cell r="I78">
            <v>1</v>
          </cell>
          <cell r="J78">
            <v>1</v>
          </cell>
          <cell r="K78">
            <v>1</v>
          </cell>
          <cell r="L78">
            <v>1</v>
          </cell>
          <cell r="M78">
            <v>1</v>
          </cell>
          <cell r="N78">
            <v>1</v>
          </cell>
          <cell r="O78">
            <v>1</v>
          </cell>
          <cell r="P78">
            <v>1</v>
          </cell>
          <cell r="T78">
            <v>0</v>
          </cell>
          <cell r="U78">
            <v>12</v>
          </cell>
          <cell r="V78">
            <v>23.534500000000001</v>
          </cell>
          <cell r="W78">
            <v>29.521999999999998</v>
          </cell>
          <cell r="X78">
            <v>-11.534500000000001</v>
          </cell>
          <cell r="Y78">
            <v>-17.521999999999998</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3.1720000000000002</v>
          </cell>
          <cell r="F82">
            <v>3.1720000000000002</v>
          </cell>
          <cell r="G82">
            <v>3.1720000000000002</v>
          </cell>
          <cell r="H82">
            <v>3.1720000000000002</v>
          </cell>
          <cell r="I82">
            <v>3.1720000000000002</v>
          </cell>
          <cell r="J82">
            <v>3.1720000000000002</v>
          </cell>
          <cell r="K82">
            <v>3.1720000000000002</v>
          </cell>
          <cell r="L82">
            <v>3.1720000000000002</v>
          </cell>
          <cell r="M82">
            <v>3.1720000000000002</v>
          </cell>
          <cell r="N82">
            <v>3.1720000000000002</v>
          </cell>
          <cell r="O82">
            <v>3.1720000000000002</v>
          </cell>
          <cell r="P82">
            <v>3.1720000000000002</v>
          </cell>
          <cell r="T82">
            <v>0</v>
          </cell>
          <cell r="U82">
            <v>38.064</v>
          </cell>
          <cell r="V82">
            <v>50.47</v>
          </cell>
          <cell r="W82">
            <v>53.16</v>
          </cell>
          <cell r="X82">
            <v>-12.405999999999999</v>
          </cell>
          <cell r="Y82">
            <v>-15.095999999999997</v>
          </cell>
        </row>
        <row r="83">
          <cell r="C83">
            <v>0</v>
          </cell>
          <cell r="E83">
            <v>6.4376250000000006</v>
          </cell>
          <cell r="F83">
            <v>6.4376250000000006</v>
          </cell>
          <cell r="G83">
            <v>6.4376250000000006</v>
          </cell>
          <cell r="H83">
            <v>6.4376250000000006</v>
          </cell>
          <cell r="I83">
            <v>6.4376250000000006</v>
          </cell>
          <cell r="J83">
            <v>6.4376250000000006</v>
          </cell>
          <cell r="K83">
            <v>6.4376250000000006</v>
          </cell>
          <cell r="L83">
            <v>6.4376250000000006</v>
          </cell>
          <cell r="M83">
            <v>6.4376250000000006</v>
          </cell>
          <cell r="N83">
            <v>6.4376250000000006</v>
          </cell>
          <cell r="O83">
            <v>6.4376250000000006</v>
          </cell>
          <cell r="P83">
            <v>6.4376250000000006</v>
          </cell>
          <cell r="R83">
            <v>0</v>
          </cell>
          <cell r="S83">
            <v>0</v>
          </cell>
          <cell r="T83">
            <v>0</v>
          </cell>
          <cell r="U83">
            <v>77.251499999999993</v>
          </cell>
          <cell r="V83">
            <v>121.23273</v>
          </cell>
          <cell r="W83">
            <v>86.550999999999988</v>
          </cell>
          <cell r="X83">
            <v>-43.981230000000011</v>
          </cell>
          <cell r="Y83">
            <v>-9.2994999999999948</v>
          </cell>
        </row>
        <row r="84">
          <cell r="X84">
            <v>0</v>
          </cell>
          <cell r="Y84">
            <v>0</v>
          </cell>
        </row>
        <row r="85">
          <cell r="B85" t="str">
            <v>10 Other Cost</v>
          </cell>
          <cell r="X85">
            <v>0</v>
          </cell>
          <cell r="Y85">
            <v>0</v>
          </cell>
        </row>
        <row r="86">
          <cell r="A86">
            <v>61</v>
          </cell>
          <cell r="B86" t="str">
            <v>Authors Rights</v>
          </cell>
          <cell r="E86">
            <v>0.63551999999999997</v>
          </cell>
          <cell r="F86">
            <v>0.66200000000000003</v>
          </cell>
          <cell r="G86">
            <v>0.84736</v>
          </cell>
          <cell r="H86">
            <v>0.5958</v>
          </cell>
          <cell r="I86">
            <v>0.68847999999999998</v>
          </cell>
          <cell r="J86">
            <v>0.99299999999999999</v>
          </cell>
          <cell r="K86">
            <v>0.68847999999999998</v>
          </cell>
          <cell r="L86">
            <v>0.71496000000000004</v>
          </cell>
          <cell r="M86">
            <v>0.7944</v>
          </cell>
          <cell r="N86">
            <v>0.67524000000000006</v>
          </cell>
          <cell r="O86">
            <v>0.78115999999999997</v>
          </cell>
          <cell r="P86">
            <v>0.86060000000000003</v>
          </cell>
          <cell r="U86">
            <v>8.9370000000000012</v>
          </cell>
          <cell r="V86">
            <v>9.3098986000000004</v>
          </cell>
          <cell r="W86">
            <v>13.560551999999999</v>
          </cell>
          <cell r="X86">
            <v>-0.37289859999999919</v>
          </cell>
          <cell r="Y86">
            <v>-4.6235519999999983</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0.63551999999999997</v>
          </cell>
          <cell r="F91">
            <v>0.66200000000000003</v>
          </cell>
          <cell r="G91">
            <v>0.84736</v>
          </cell>
          <cell r="H91">
            <v>0.5958</v>
          </cell>
          <cell r="I91">
            <v>0.68847999999999998</v>
          </cell>
          <cell r="J91">
            <v>0.99299999999999999</v>
          </cell>
          <cell r="K91">
            <v>0.68847999999999998</v>
          </cell>
          <cell r="L91">
            <v>0.71496000000000004</v>
          </cell>
          <cell r="M91">
            <v>0.7944</v>
          </cell>
          <cell r="N91">
            <v>0.67524000000000006</v>
          </cell>
          <cell r="O91">
            <v>0.78115999999999997</v>
          </cell>
          <cell r="P91">
            <v>0.86060000000000003</v>
          </cell>
          <cell r="U91">
            <v>8.9370000000000012</v>
          </cell>
          <cell r="V91">
            <v>9.3098986000000004</v>
          </cell>
          <cell r="W91">
            <v>13.560551999999999</v>
          </cell>
          <cell r="X91">
            <v>-0.37289859999999919</v>
          </cell>
          <cell r="Y91">
            <v>-4.6235519999999983</v>
          </cell>
        </row>
        <row r="92">
          <cell r="X92">
            <v>0</v>
          </cell>
          <cell r="Y92">
            <v>0</v>
          </cell>
        </row>
        <row r="93">
          <cell r="B93" t="str">
            <v>11 Direct Payroll</v>
          </cell>
          <cell r="X93">
            <v>0</v>
          </cell>
          <cell r="Y93">
            <v>0</v>
          </cell>
        </row>
        <row r="94">
          <cell r="A94">
            <v>66</v>
          </cell>
          <cell r="B94" t="str">
            <v>Salaries</v>
          </cell>
          <cell r="E94">
            <v>29.346519456896548</v>
          </cell>
          <cell r="F94">
            <v>29.346519456896548</v>
          </cell>
          <cell r="G94">
            <v>29.346519456896548</v>
          </cell>
          <cell r="H94">
            <v>29.346519456896548</v>
          </cell>
          <cell r="I94">
            <v>29.346519456896548</v>
          </cell>
          <cell r="J94">
            <v>29.346519456896548</v>
          </cell>
          <cell r="K94">
            <v>30.000174381896549</v>
          </cell>
          <cell r="L94">
            <v>30.000174381896549</v>
          </cell>
          <cell r="M94">
            <v>30.000174381896549</v>
          </cell>
          <cell r="N94">
            <v>30.000174381896549</v>
          </cell>
          <cell r="O94">
            <v>30.000174381896549</v>
          </cell>
          <cell r="P94">
            <v>30.000174381896549</v>
          </cell>
          <cell r="T94">
            <v>0</v>
          </cell>
          <cell r="U94">
            <v>356.08016303275861</v>
          </cell>
          <cell r="V94">
            <v>423.9189550000001</v>
          </cell>
          <cell r="W94">
            <v>579.53499999999997</v>
          </cell>
          <cell r="X94">
            <v>-67.838791967241491</v>
          </cell>
          <cell r="Y94">
            <v>-223.45483696724136</v>
          </cell>
        </row>
        <row r="95">
          <cell r="A95">
            <v>67</v>
          </cell>
          <cell r="B95" t="str">
            <v>Bonus/Commission</v>
          </cell>
          <cell r="E95">
            <v>1.3021374999999997</v>
          </cell>
          <cell r="F95">
            <v>1.3021374999999997</v>
          </cell>
          <cell r="G95">
            <v>1.3021374999999997</v>
          </cell>
          <cell r="H95">
            <v>1.3021374999999997</v>
          </cell>
          <cell r="I95">
            <v>1.3021374999999997</v>
          </cell>
          <cell r="J95">
            <v>1.3021374999999997</v>
          </cell>
          <cell r="K95">
            <v>1.3021374999999997</v>
          </cell>
          <cell r="L95">
            <v>1.3021374999999997</v>
          </cell>
          <cell r="M95">
            <v>1.3021374999999997</v>
          </cell>
          <cell r="N95">
            <v>1.3021374999999997</v>
          </cell>
          <cell r="O95">
            <v>1.3021374999999997</v>
          </cell>
          <cell r="P95">
            <v>1.3021374999999997</v>
          </cell>
          <cell r="T95">
            <v>0</v>
          </cell>
          <cell r="U95">
            <v>15.62565</v>
          </cell>
          <cell r="V95">
            <v>20.073341666666664</v>
          </cell>
          <cell r="W95">
            <v>44.957999999999998</v>
          </cell>
          <cell r="X95">
            <v>-4.4476916666666639</v>
          </cell>
          <cell r="Y95">
            <v>-29.332349999999998</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T97">
            <v>0</v>
          </cell>
          <cell r="U97">
            <v>6.6360000000000001</v>
          </cell>
          <cell r="V97">
            <v>11.695999999999998</v>
          </cell>
          <cell r="W97">
            <v>24.59</v>
          </cell>
          <cell r="X97">
            <v>-5.0599999999999996</v>
          </cell>
          <cell r="Y97">
            <v>-17.954000000000001</v>
          </cell>
        </row>
        <row r="98">
          <cell r="A98">
            <v>70</v>
          </cell>
          <cell r="B98" t="str">
            <v>Miscellaneous</v>
          </cell>
          <cell r="E98">
            <v>0.628</v>
          </cell>
          <cell r="F98">
            <v>0.628</v>
          </cell>
          <cell r="G98">
            <v>0.628</v>
          </cell>
          <cell r="H98">
            <v>0.628</v>
          </cell>
          <cell r="I98">
            <v>0.628</v>
          </cell>
          <cell r="J98">
            <v>0.628</v>
          </cell>
          <cell r="K98">
            <v>0.628</v>
          </cell>
          <cell r="L98">
            <v>0.628</v>
          </cell>
          <cell r="M98">
            <v>0.628</v>
          </cell>
          <cell r="N98">
            <v>0.628</v>
          </cell>
          <cell r="O98">
            <v>0.628</v>
          </cell>
          <cell r="P98">
            <v>0.628</v>
          </cell>
          <cell r="T98">
            <v>0</v>
          </cell>
          <cell r="U98">
            <v>7.5360000000000005</v>
          </cell>
          <cell r="V98">
            <v>12.021739999999998</v>
          </cell>
          <cell r="W98">
            <v>10.64</v>
          </cell>
          <cell r="X98">
            <v>-4.4857399999999972</v>
          </cell>
          <cell r="Y98">
            <v>-3.1040000000000001</v>
          </cell>
        </row>
        <row r="99">
          <cell r="C99">
            <v>0</v>
          </cell>
          <cell r="E99">
            <v>31.82965695689655</v>
          </cell>
          <cell r="F99">
            <v>31.82965695689655</v>
          </cell>
          <cell r="G99">
            <v>31.82965695689655</v>
          </cell>
          <cell r="H99">
            <v>31.82965695689655</v>
          </cell>
          <cell r="I99">
            <v>31.82965695689655</v>
          </cell>
          <cell r="J99">
            <v>31.82965695689655</v>
          </cell>
          <cell r="K99">
            <v>32.483311881896547</v>
          </cell>
          <cell r="L99">
            <v>32.483311881896547</v>
          </cell>
          <cell r="M99">
            <v>32.483311881896547</v>
          </cell>
          <cell r="N99">
            <v>32.483311881896547</v>
          </cell>
          <cell r="O99">
            <v>32.483311881896547</v>
          </cell>
          <cell r="P99">
            <v>32.483311881896547</v>
          </cell>
          <cell r="R99">
            <v>0</v>
          </cell>
          <cell r="S99">
            <v>0</v>
          </cell>
          <cell r="T99">
            <v>0</v>
          </cell>
          <cell r="U99">
            <v>385.87781303275864</v>
          </cell>
          <cell r="V99">
            <v>467.71003666666684</v>
          </cell>
          <cell r="W99">
            <v>659.72299999999996</v>
          </cell>
          <cell r="X99">
            <v>-81.8322236339082</v>
          </cell>
          <cell r="Y99">
            <v>-273.84518696724132</v>
          </cell>
        </row>
        <row r="100">
          <cell r="X100">
            <v>0</v>
          </cell>
          <cell r="Y100">
            <v>0</v>
          </cell>
        </row>
        <row r="101">
          <cell r="B101" t="str">
            <v>16 Other Overhead Costs</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T102">
            <v>0</v>
          </cell>
          <cell r="U102">
            <v>15.6</v>
          </cell>
          <cell r="V102">
            <v>13.375180000000002</v>
          </cell>
          <cell r="W102">
            <v>15.44</v>
          </cell>
          <cell r="X102">
            <v>2.2248200000000011</v>
          </cell>
          <cell r="Y102">
            <v>0.16000000000000369</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T103">
            <v>0</v>
          </cell>
          <cell r="U103">
            <v>0</v>
          </cell>
          <cell r="V103">
            <v>0</v>
          </cell>
          <cell r="W103">
            <v>0</v>
          </cell>
          <cell r="X103">
            <v>0</v>
          </cell>
          <cell r="Y103">
            <v>0</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27.455693333333336</v>
          </cell>
          <cell r="W104">
            <v>29.145</v>
          </cell>
          <cell r="X104">
            <v>-3.4556933333333362</v>
          </cell>
          <cell r="Y104">
            <v>-5.1449999999999996</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9.746789999999999</v>
          </cell>
          <cell r="W105">
            <v>11.818</v>
          </cell>
          <cell r="X105">
            <v>2.253210000000001</v>
          </cell>
          <cell r="Y105">
            <v>0.18200000000000038</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3.2664300000000011</v>
          </cell>
          <cell r="W106">
            <v>0</v>
          </cell>
          <cell r="X106">
            <v>2.7335699999999989</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0.57099999999999995</v>
          </cell>
          <cell r="F108">
            <v>0.57099999999999995</v>
          </cell>
          <cell r="G108">
            <v>0.57099999999999995</v>
          </cell>
          <cell r="H108">
            <v>0.57099999999999995</v>
          </cell>
          <cell r="I108">
            <v>0.57099999999999995</v>
          </cell>
          <cell r="J108">
            <v>0.57099999999999995</v>
          </cell>
          <cell r="K108">
            <v>0.57099999999999995</v>
          </cell>
          <cell r="L108">
            <v>0.57099999999999995</v>
          </cell>
          <cell r="M108">
            <v>0.57099999999999995</v>
          </cell>
          <cell r="N108">
            <v>0.57099999999999995</v>
          </cell>
          <cell r="O108">
            <v>0.57099999999999995</v>
          </cell>
          <cell r="P108">
            <v>0.57099999999999995</v>
          </cell>
          <cell r="T108">
            <v>0</v>
          </cell>
          <cell r="U108">
            <v>6.8519999999999976</v>
          </cell>
          <cell r="V108">
            <v>8.6278332800000008</v>
          </cell>
          <cell r="W108">
            <v>18.860448000000002</v>
          </cell>
          <cell r="X108">
            <v>-1.7758332800000032</v>
          </cell>
          <cell r="Y108">
            <v>-12.008448000000005</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4.7119999999999997</v>
          </cell>
          <cell r="F111">
            <v>4.9004799999999999</v>
          </cell>
          <cell r="G111">
            <v>4.7423999999999999</v>
          </cell>
          <cell r="H111">
            <v>4.9004799999999999</v>
          </cell>
          <cell r="I111">
            <v>7.7423999999999999</v>
          </cell>
          <cell r="J111">
            <v>4.9004799999999999</v>
          </cell>
          <cell r="K111">
            <v>4.9004799999999999</v>
          </cell>
          <cell r="L111">
            <v>6.92624</v>
          </cell>
          <cell r="M111">
            <v>4.9004799999999999</v>
          </cell>
          <cell r="N111">
            <v>4.7423999999999999</v>
          </cell>
          <cell r="O111">
            <v>4.9004799999999999</v>
          </cell>
          <cell r="P111">
            <v>4.7423999999999999</v>
          </cell>
          <cell r="T111">
            <v>0</v>
          </cell>
          <cell r="U111">
            <v>63.010720000000006</v>
          </cell>
          <cell r="V111">
            <v>96.328870000000009</v>
          </cell>
          <cell r="W111">
            <v>133.678</v>
          </cell>
          <cell r="X111">
            <v>-33.318150000000003</v>
          </cell>
          <cell r="Y111">
            <v>-70.667279999999991</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53.842350000000003</v>
          </cell>
          <cell r="W112">
            <v>39.466000000000001</v>
          </cell>
          <cell r="X112">
            <v>-5.8423500000000033</v>
          </cell>
          <cell r="Y112">
            <v>8.5339999999999989</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8.3141499999999979</v>
          </cell>
          <cell r="W113">
            <v>8.1039999999999992</v>
          </cell>
          <cell r="X113">
            <v>-1.1141499999999995</v>
          </cell>
          <cell r="Y113">
            <v>-0.9040000000000008</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0.96699999999999919</v>
          </cell>
          <cell r="W114">
            <v>6.101</v>
          </cell>
          <cell r="X114">
            <v>1.4330000000000007</v>
          </cell>
          <cell r="Y114">
            <v>-3.7010000000000001</v>
          </cell>
        </row>
        <row r="115">
          <cell r="A115">
            <v>84</v>
          </cell>
          <cell r="B115" t="str">
            <v>Freight</v>
          </cell>
          <cell r="E115">
            <v>0</v>
          </cell>
          <cell r="F115">
            <v>0</v>
          </cell>
          <cell r="G115">
            <v>0</v>
          </cell>
          <cell r="H115">
            <v>0</v>
          </cell>
          <cell r="I115">
            <v>0</v>
          </cell>
          <cell r="J115">
            <v>0</v>
          </cell>
          <cell r="K115">
            <v>0</v>
          </cell>
          <cell r="L115">
            <v>0</v>
          </cell>
          <cell r="M115">
            <v>0</v>
          </cell>
          <cell r="N115">
            <v>0</v>
          </cell>
          <cell r="O115">
            <v>0</v>
          </cell>
          <cell r="P115">
            <v>0</v>
          </cell>
          <cell r="T115">
            <v>0</v>
          </cell>
          <cell r="U115">
            <v>0</v>
          </cell>
          <cell r="V115">
            <v>5.4541099999999982</v>
          </cell>
          <cell r="W115">
            <v>4.351</v>
          </cell>
          <cell r="X115">
            <v>-5.4541099999999982</v>
          </cell>
          <cell r="Y115">
            <v>-4.351</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0.3</v>
          </cell>
          <cell r="F117">
            <v>0.3</v>
          </cell>
          <cell r="G117">
            <v>0.3</v>
          </cell>
          <cell r="H117">
            <v>0.3</v>
          </cell>
          <cell r="I117">
            <v>0.3</v>
          </cell>
          <cell r="J117">
            <v>0.3</v>
          </cell>
          <cell r="K117">
            <v>0.3</v>
          </cell>
          <cell r="L117">
            <v>0.3</v>
          </cell>
          <cell r="M117">
            <v>0.3</v>
          </cell>
          <cell r="N117">
            <v>0.3</v>
          </cell>
          <cell r="O117">
            <v>0.3</v>
          </cell>
          <cell r="P117">
            <v>0.3</v>
          </cell>
          <cell r="T117">
            <v>0</v>
          </cell>
          <cell r="U117">
            <v>3.6</v>
          </cell>
          <cell r="V117">
            <v>1.7220299999999997</v>
          </cell>
          <cell r="W117">
            <v>6.7359999999999998</v>
          </cell>
          <cell r="X117">
            <v>1.8779699999999995</v>
          </cell>
          <cell r="Y117">
            <v>-3.1360000000000006</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0.4417265695689655</v>
          </cell>
          <cell r="F119">
            <v>0.4417265695689655</v>
          </cell>
          <cell r="G119">
            <v>0.4417265695689655</v>
          </cell>
          <cell r="H119">
            <v>0.4417265695689655</v>
          </cell>
          <cell r="I119">
            <v>0.4417265695689655</v>
          </cell>
          <cell r="J119">
            <v>0.4417265695689655</v>
          </cell>
          <cell r="K119">
            <v>0.44826311881896552</v>
          </cell>
          <cell r="L119">
            <v>0.44826311881896552</v>
          </cell>
          <cell r="M119">
            <v>0.44826311881896552</v>
          </cell>
          <cell r="N119">
            <v>0.44826311881896552</v>
          </cell>
          <cell r="O119">
            <v>0.44826311881896552</v>
          </cell>
          <cell r="P119">
            <v>0.44826311881896552</v>
          </cell>
          <cell r="T119">
            <v>0</v>
          </cell>
          <cell r="U119">
            <v>5.3399381303275852</v>
          </cell>
          <cell r="V119">
            <v>6.2772299999999994</v>
          </cell>
          <cell r="W119">
            <v>9.3019999999999996</v>
          </cell>
          <cell r="X119">
            <v>-0.93729186967241418</v>
          </cell>
          <cell r="Y119">
            <v>-3.9620618696724144</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15.6</v>
          </cell>
          <cell r="W120">
            <v>15.6</v>
          </cell>
          <cell r="X120">
            <v>0</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2.74</v>
          </cell>
          <cell r="W124">
            <v>7.0289999999999981</v>
          </cell>
          <cell r="X124">
            <v>0.86000000000000076</v>
          </cell>
          <cell r="Y124">
            <v>-3.4289999999999989</v>
          </cell>
        </row>
        <row r="125">
          <cell r="C125">
            <v>0</v>
          </cell>
          <cell r="E125">
            <v>17.224726569568965</v>
          </cell>
          <cell r="F125">
            <v>17.413206569568967</v>
          </cell>
          <cell r="G125">
            <v>17.255126569568965</v>
          </cell>
          <cell r="H125">
            <v>17.413206569568967</v>
          </cell>
          <cell r="I125">
            <v>20.255126569568969</v>
          </cell>
          <cell r="J125">
            <v>17.413206569568967</v>
          </cell>
          <cell r="K125">
            <v>17.419743118818968</v>
          </cell>
          <cell r="L125">
            <v>19.445503118818966</v>
          </cell>
          <cell r="M125">
            <v>17.419743118818968</v>
          </cell>
          <cell r="N125">
            <v>17.261663118818966</v>
          </cell>
          <cell r="O125">
            <v>17.419743118818968</v>
          </cell>
          <cell r="P125">
            <v>17.261663118818966</v>
          </cell>
          <cell r="R125">
            <v>0</v>
          </cell>
          <cell r="S125">
            <v>0</v>
          </cell>
          <cell r="T125">
            <v>0</v>
          </cell>
          <cell r="U125">
            <v>213.20265813032756</v>
          </cell>
          <cell r="V125">
            <v>253.71766661333336</v>
          </cell>
          <cell r="W125">
            <v>305.630448</v>
          </cell>
          <cell r="X125">
            <v>-40.515008483005801</v>
          </cell>
          <cell r="Y125">
            <v>-92.427789869672438</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3" refreshError="1">
        <row r="11">
          <cell r="A11">
            <v>1</v>
          </cell>
          <cell r="B11" t="str">
            <v>Net Film Revenue</v>
          </cell>
          <cell r="E11">
            <v>291.27999999999997</v>
          </cell>
          <cell r="F11">
            <v>297.89999999999998</v>
          </cell>
          <cell r="G11">
            <v>397.2</v>
          </cell>
          <cell r="H11">
            <v>317.76</v>
          </cell>
          <cell r="I11">
            <v>344.24</v>
          </cell>
          <cell r="J11">
            <v>470.02</v>
          </cell>
          <cell r="K11">
            <v>317.76</v>
          </cell>
          <cell r="L11">
            <v>364.1</v>
          </cell>
          <cell r="M11">
            <v>430.3</v>
          </cell>
          <cell r="N11">
            <v>331</v>
          </cell>
          <cell r="O11">
            <v>436.92</v>
          </cell>
          <cell r="P11">
            <v>430.3</v>
          </cell>
          <cell r="Q11">
            <v>0</v>
          </cell>
          <cell r="T11">
            <v>0</v>
          </cell>
          <cell r="U11">
            <v>4428.78</v>
          </cell>
          <cell r="V11">
            <v>4165.1659399999999</v>
          </cell>
          <cell r="W11">
            <v>5826.2250000000004</v>
          </cell>
          <cell r="X11">
            <v>263.61405999999988</v>
          </cell>
          <cell r="Y11">
            <v>-1397.4449999999999</v>
          </cell>
        </row>
        <row r="12">
          <cell r="A12">
            <v>2</v>
          </cell>
          <cell r="B12" t="str">
            <v>Concession Sales</v>
          </cell>
          <cell r="E12">
            <v>47.08</v>
          </cell>
          <cell r="F12">
            <v>48.15</v>
          </cell>
          <cell r="G12">
            <v>64.2</v>
          </cell>
          <cell r="H12">
            <v>51.36</v>
          </cell>
          <cell r="I12">
            <v>55.64</v>
          </cell>
          <cell r="J12">
            <v>75.97</v>
          </cell>
          <cell r="K12">
            <v>51.36</v>
          </cell>
          <cell r="L12">
            <v>58.85</v>
          </cell>
          <cell r="M12">
            <v>69.55</v>
          </cell>
          <cell r="N12">
            <v>53.5</v>
          </cell>
          <cell r="O12">
            <v>70.62</v>
          </cell>
          <cell r="P12">
            <v>69.55</v>
          </cell>
          <cell r="T12">
            <v>0</v>
          </cell>
          <cell r="U12">
            <v>715.83</v>
          </cell>
          <cell r="V12">
            <v>655.6629999999999</v>
          </cell>
          <cell r="W12">
            <v>781</v>
          </cell>
          <cell r="X12">
            <v>60.16700000000003</v>
          </cell>
          <cell r="Y12">
            <v>-65.170000000000073</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11</v>
          </cell>
          <cell r="F14">
            <v>11</v>
          </cell>
          <cell r="G14">
            <v>13</v>
          </cell>
          <cell r="H14">
            <v>11</v>
          </cell>
          <cell r="I14">
            <v>11</v>
          </cell>
          <cell r="J14">
            <v>14</v>
          </cell>
          <cell r="K14">
            <v>11</v>
          </cell>
          <cell r="L14">
            <v>13</v>
          </cell>
          <cell r="M14">
            <v>13</v>
          </cell>
          <cell r="N14">
            <v>11</v>
          </cell>
          <cell r="O14">
            <v>12</v>
          </cell>
          <cell r="P14">
            <v>13</v>
          </cell>
          <cell r="T14">
            <v>0</v>
          </cell>
          <cell r="U14">
            <v>144</v>
          </cell>
          <cell r="V14">
            <v>131.45067</v>
          </cell>
          <cell r="W14">
            <v>209.11</v>
          </cell>
          <cell r="X14">
            <v>12.549329999999998</v>
          </cell>
          <cell r="Y14">
            <v>-65.11</v>
          </cell>
        </row>
        <row r="15">
          <cell r="A15">
            <v>5</v>
          </cell>
          <cell r="B15" t="str">
            <v>Screen Advertising</v>
          </cell>
          <cell r="E15">
            <v>19.5</v>
          </cell>
          <cell r="F15">
            <v>19.5</v>
          </cell>
          <cell r="G15">
            <v>19.5</v>
          </cell>
          <cell r="H15">
            <v>19.5</v>
          </cell>
          <cell r="I15">
            <v>19.5</v>
          </cell>
          <cell r="J15">
            <v>19.5</v>
          </cell>
          <cell r="K15">
            <v>19.5</v>
          </cell>
          <cell r="L15">
            <v>19.5</v>
          </cell>
          <cell r="M15">
            <v>19.5</v>
          </cell>
          <cell r="N15">
            <v>19.5</v>
          </cell>
          <cell r="O15">
            <v>19.5</v>
          </cell>
          <cell r="P15">
            <v>19.5</v>
          </cell>
          <cell r="T15">
            <v>0</v>
          </cell>
          <cell r="U15">
            <v>234</v>
          </cell>
          <cell r="V15">
            <v>242.03953999999999</v>
          </cell>
          <cell r="W15">
            <v>135.60499999999999</v>
          </cell>
          <cell r="X15">
            <v>-8.0395399999999881</v>
          </cell>
          <cell r="Y15">
            <v>98.394999999999996</v>
          </cell>
        </row>
        <row r="16">
          <cell r="A16">
            <v>6</v>
          </cell>
          <cell r="B16" t="str">
            <v>Other Income</v>
          </cell>
          <cell r="C16">
            <v>0</v>
          </cell>
          <cell r="E16">
            <v>9.4376250000000006</v>
          </cell>
          <cell r="F16">
            <v>9.4376250000000006</v>
          </cell>
          <cell r="G16">
            <v>9.4376250000000006</v>
          </cell>
          <cell r="H16">
            <v>9.4376250000000006</v>
          </cell>
          <cell r="I16">
            <v>9.4376250000000006</v>
          </cell>
          <cell r="J16">
            <v>9.4376250000000006</v>
          </cell>
          <cell r="K16">
            <v>9.4376250000000006</v>
          </cell>
          <cell r="L16">
            <v>9.4376250000000006</v>
          </cell>
          <cell r="M16">
            <v>9.4376250000000006</v>
          </cell>
          <cell r="N16">
            <v>9.4376250000000006</v>
          </cell>
          <cell r="O16">
            <v>9.4376250000000006</v>
          </cell>
          <cell r="P16">
            <v>9.4376250000000006</v>
          </cell>
          <cell r="R16">
            <v>0</v>
          </cell>
          <cell r="S16">
            <v>0</v>
          </cell>
          <cell r="T16">
            <v>0</v>
          </cell>
          <cell r="U16">
            <v>113.25149999999998</v>
          </cell>
          <cell r="V16">
            <v>129.18393</v>
          </cell>
          <cell r="W16">
            <v>57.073</v>
          </cell>
          <cell r="X16">
            <v>-15.932430000000025</v>
          </cell>
          <cell r="Y16">
            <v>56.178499999999978</v>
          </cell>
        </row>
        <row r="17">
          <cell r="B17" t="str">
            <v>TOTAL REVENUE</v>
          </cell>
          <cell r="C17">
            <v>0</v>
          </cell>
          <cell r="E17">
            <v>378.29762500000004</v>
          </cell>
          <cell r="F17">
            <v>385.98762499999998</v>
          </cell>
          <cell r="G17">
            <v>503.337625</v>
          </cell>
          <cell r="H17">
            <v>409.05762500000003</v>
          </cell>
          <cell r="I17">
            <v>439.81762500000002</v>
          </cell>
          <cell r="J17">
            <v>588.92762500000003</v>
          </cell>
          <cell r="K17">
            <v>409.05762500000003</v>
          </cell>
          <cell r="L17">
            <v>464.88762500000007</v>
          </cell>
          <cell r="M17">
            <v>541.78762500000005</v>
          </cell>
          <cell r="N17">
            <v>424.43762500000003</v>
          </cell>
          <cell r="O17">
            <v>548.47762499999999</v>
          </cell>
          <cell r="P17">
            <v>541.78762500000005</v>
          </cell>
          <cell r="R17">
            <v>0</v>
          </cell>
          <cell r="S17">
            <v>0</v>
          </cell>
          <cell r="T17">
            <v>0</v>
          </cell>
          <cell r="U17">
            <v>5635.8615</v>
          </cell>
          <cell r="V17">
            <v>5323.5030799999995</v>
          </cell>
          <cell r="W17">
            <v>7009.0129999999999</v>
          </cell>
          <cell r="X17">
            <v>312.35842000000048</v>
          </cell>
          <cell r="Y17">
            <v>-1373.1514999999999</v>
          </cell>
        </row>
        <row r="19">
          <cell r="A19">
            <v>7</v>
          </cell>
          <cell r="B19" t="str">
            <v>Film Hire</v>
          </cell>
          <cell r="E19">
            <v>135.44520000000003</v>
          </cell>
          <cell r="F19">
            <v>138.52349999999998</v>
          </cell>
          <cell r="G19">
            <v>184.69800000000001</v>
          </cell>
          <cell r="H19">
            <v>147.75839999999999</v>
          </cell>
          <cell r="I19">
            <v>160.07160000000002</v>
          </cell>
          <cell r="J19">
            <v>218.55930000000001</v>
          </cell>
          <cell r="K19">
            <v>147.75839999999999</v>
          </cell>
          <cell r="L19">
            <v>169.30650000000003</v>
          </cell>
          <cell r="M19">
            <v>200.08950000000002</v>
          </cell>
          <cell r="N19">
            <v>153.91499999999999</v>
          </cell>
          <cell r="O19">
            <v>203.16780000000003</v>
          </cell>
          <cell r="P19">
            <v>200.08950000000002</v>
          </cell>
          <cell r="U19">
            <v>2059.3826999999997</v>
          </cell>
          <cell r="V19">
            <v>1947.7115999999999</v>
          </cell>
          <cell r="W19">
            <v>2722.3969999999999</v>
          </cell>
          <cell r="X19">
            <v>111.6710999999998</v>
          </cell>
          <cell r="Y19">
            <v>-663.01430000000028</v>
          </cell>
        </row>
        <row r="20">
          <cell r="A20">
            <v>8</v>
          </cell>
          <cell r="B20" t="str">
            <v>Concession Cost</v>
          </cell>
          <cell r="E20">
            <v>10.357600000000001</v>
          </cell>
          <cell r="F20">
            <v>10.593000000000002</v>
          </cell>
          <cell r="G20">
            <v>14.124000000000001</v>
          </cell>
          <cell r="H20">
            <v>11.299200000000001</v>
          </cell>
          <cell r="I20">
            <v>12.2408</v>
          </cell>
          <cell r="J20">
            <v>16.7134</v>
          </cell>
          <cell r="K20">
            <v>11.299200000000001</v>
          </cell>
          <cell r="L20">
            <v>12.947000000000001</v>
          </cell>
          <cell r="M20">
            <v>15.301</v>
          </cell>
          <cell r="N20">
            <v>11.77</v>
          </cell>
          <cell r="O20">
            <v>15.5364</v>
          </cell>
          <cell r="P20">
            <v>15.301</v>
          </cell>
          <cell r="T20">
            <v>0</v>
          </cell>
          <cell r="U20">
            <v>157.48259999999999</v>
          </cell>
          <cell r="V20">
            <v>138.25742000000002</v>
          </cell>
          <cell r="W20">
            <v>207.95099999999999</v>
          </cell>
          <cell r="X20">
            <v>19.225179999999966</v>
          </cell>
          <cell r="Y20">
            <v>-50.468400000000003</v>
          </cell>
        </row>
        <row r="21">
          <cell r="A21">
            <v>9</v>
          </cell>
          <cell r="B21" t="str">
            <v>Less Concession Rebates</v>
          </cell>
          <cell r="E21">
            <v>-1.1770000000000003</v>
          </cell>
          <cell r="F21">
            <v>-1.2037500000000001</v>
          </cell>
          <cell r="G21">
            <v>-1.605</v>
          </cell>
          <cell r="H21">
            <v>-1.284</v>
          </cell>
          <cell r="I21">
            <v>-1.391</v>
          </cell>
          <cell r="J21">
            <v>-1.8992500000000001</v>
          </cell>
          <cell r="K21">
            <v>-1.284</v>
          </cell>
          <cell r="L21">
            <v>-1.4712499999999999</v>
          </cell>
          <cell r="M21">
            <v>-1.73875</v>
          </cell>
          <cell r="N21">
            <v>-1.3374999999999999</v>
          </cell>
          <cell r="O21">
            <v>-1.7655000000000003</v>
          </cell>
          <cell r="P21">
            <v>-1.73875</v>
          </cell>
          <cell r="U21">
            <v>-17.89575</v>
          </cell>
          <cell r="V21">
            <v>-22.54</v>
          </cell>
          <cell r="W21">
            <v>-37.252000000000002</v>
          </cell>
          <cell r="X21">
            <v>4.6442499999999995</v>
          </cell>
          <cell r="Y21">
            <v>19.356249999999999</v>
          </cell>
        </row>
        <row r="22">
          <cell r="A22">
            <v>10</v>
          </cell>
          <cell r="B22" t="str">
            <v>Advertising Cost</v>
          </cell>
          <cell r="E22">
            <v>6.6994400000000009</v>
          </cell>
          <cell r="F22">
            <v>6.8516999999999992</v>
          </cell>
          <cell r="G22">
            <v>9.1356000000000002</v>
          </cell>
          <cell r="H22">
            <v>7.3084799999999994</v>
          </cell>
          <cell r="I22">
            <v>7.9175199999999997</v>
          </cell>
          <cell r="J22">
            <v>10.810459999999999</v>
          </cell>
          <cell r="K22">
            <v>7.3084799999999994</v>
          </cell>
          <cell r="L22">
            <v>8.3742999999999999</v>
          </cell>
          <cell r="M22">
            <v>9.8969000000000005</v>
          </cell>
          <cell r="N22">
            <v>7.6129999999999995</v>
          </cell>
          <cell r="O22">
            <v>10.049160000000001</v>
          </cell>
          <cell r="P22">
            <v>9.8969000000000005</v>
          </cell>
          <cell r="T22">
            <v>0</v>
          </cell>
          <cell r="U22">
            <v>101.86194</v>
          </cell>
          <cell r="V22">
            <v>105.82353999999998</v>
          </cell>
          <cell r="W22">
            <v>137.756</v>
          </cell>
          <cell r="X22">
            <v>-3.9615999999999758</v>
          </cell>
          <cell r="Y22">
            <v>-35.894059999999996</v>
          </cell>
        </row>
        <row r="23">
          <cell r="A23">
            <v>11</v>
          </cell>
          <cell r="B23" t="str">
            <v>Other Cost</v>
          </cell>
          <cell r="C23">
            <v>0</v>
          </cell>
          <cell r="E23">
            <v>0.58256000000000008</v>
          </cell>
          <cell r="F23">
            <v>0.5958</v>
          </cell>
          <cell r="G23">
            <v>0.7944</v>
          </cell>
          <cell r="H23">
            <v>0.63551999999999997</v>
          </cell>
          <cell r="I23">
            <v>0.68847999999999998</v>
          </cell>
          <cell r="J23">
            <v>0.94003999999999999</v>
          </cell>
          <cell r="K23">
            <v>0.63551999999999997</v>
          </cell>
          <cell r="L23">
            <v>0.72820000000000007</v>
          </cell>
          <cell r="M23">
            <v>0.86060000000000003</v>
          </cell>
          <cell r="N23">
            <v>0.66200000000000003</v>
          </cell>
          <cell r="O23">
            <v>0.87384000000000006</v>
          </cell>
          <cell r="P23">
            <v>0.86060000000000003</v>
          </cell>
          <cell r="R23">
            <v>0</v>
          </cell>
          <cell r="S23">
            <v>0</v>
          </cell>
          <cell r="T23">
            <v>0</v>
          </cell>
          <cell r="U23">
            <v>8.8575599999999994</v>
          </cell>
          <cell r="V23">
            <v>8.3303318799999992</v>
          </cell>
          <cell r="W23">
            <v>11.652450000000002</v>
          </cell>
          <cell r="X23">
            <v>0.52722812000000019</v>
          </cell>
          <cell r="Y23">
            <v>-2.7948900000000023</v>
          </cell>
        </row>
        <row r="24">
          <cell r="A24">
            <v>12</v>
          </cell>
          <cell r="B24" t="str">
            <v>Direct Payroll</v>
          </cell>
          <cell r="C24">
            <v>0</v>
          </cell>
          <cell r="E24">
            <v>28.146414076896551</v>
          </cell>
          <cell r="F24">
            <v>28.146414076896551</v>
          </cell>
          <cell r="G24">
            <v>29.246414076896553</v>
          </cell>
          <cell r="H24">
            <v>28.146414076896551</v>
          </cell>
          <cell r="I24">
            <v>28.146414076896551</v>
          </cell>
          <cell r="J24">
            <v>29.246414076896553</v>
          </cell>
          <cell r="K24">
            <v>28.681991757996553</v>
          </cell>
          <cell r="L24">
            <v>28.681991757996553</v>
          </cell>
          <cell r="M24">
            <v>29.781991757996554</v>
          </cell>
          <cell r="N24">
            <v>28.681991757996553</v>
          </cell>
          <cell r="O24">
            <v>29.781991757996554</v>
          </cell>
          <cell r="P24">
            <v>29.781991757996554</v>
          </cell>
          <cell r="R24">
            <v>0</v>
          </cell>
          <cell r="S24">
            <v>0</v>
          </cell>
          <cell r="T24">
            <v>0</v>
          </cell>
          <cell r="U24">
            <v>346.4704350093586</v>
          </cell>
          <cell r="V24">
            <v>437.46495666666669</v>
          </cell>
          <cell r="W24">
            <v>559.02800000000002</v>
          </cell>
          <cell r="X24">
            <v>-90.994521657308098</v>
          </cell>
          <cell r="Y24">
            <v>-212.55756499064142</v>
          </cell>
        </row>
        <row r="25">
          <cell r="B25" t="str">
            <v>TOTAL COST</v>
          </cell>
          <cell r="C25">
            <v>0</v>
          </cell>
          <cell r="E25">
            <v>180.05421407689659</v>
          </cell>
          <cell r="F25">
            <v>183.5066640768965</v>
          </cell>
          <cell r="G25">
            <v>236.39341407689656</v>
          </cell>
          <cell r="H25">
            <v>193.86401407689658</v>
          </cell>
          <cell r="I25">
            <v>207.67381407689658</v>
          </cell>
          <cell r="J25">
            <v>274.37036407689658</v>
          </cell>
          <cell r="K25">
            <v>194.39959175799657</v>
          </cell>
          <cell r="L25">
            <v>218.56674175799657</v>
          </cell>
          <cell r="M25">
            <v>254.19124175799655</v>
          </cell>
          <cell r="N25">
            <v>201.30449175799657</v>
          </cell>
          <cell r="O25">
            <v>257.64369175799658</v>
          </cell>
          <cell r="P25">
            <v>254.19124175799655</v>
          </cell>
          <cell r="R25">
            <v>0</v>
          </cell>
          <cell r="S25">
            <v>0</v>
          </cell>
          <cell r="T25">
            <v>0</v>
          </cell>
          <cell r="U25">
            <v>2656.1594850093588</v>
          </cell>
          <cell r="V25">
            <v>2615.0478485466665</v>
          </cell>
          <cell r="W25">
            <v>3601.5324499999997</v>
          </cell>
          <cell r="X25">
            <v>41.111636462692331</v>
          </cell>
          <cell r="Y25">
            <v>-945.37296499064087</v>
          </cell>
        </row>
        <row r="27">
          <cell r="B27" t="str">
            <v>GROSS MARGIN</v>
          </cell>
          <cell r="C27">
            <v>0</v>
          </cell>
          <cell r="E27">
            <v>198.24341092310345</v>
          </cell>
          <cell r="F27">
            <v>202.48096092310348</v>
          </cell>
          <cell r="G27">
            <v>266.94421092310347</v>
          </cell>
          <cell r="H27">
            <v>215.19361092310345</v>
          </cell>
          <cell r="I27">
            <v>232.14381092310344</v>
          </cell>
          <cell r="J27">
            <v>314.55726092310346</v>
          </cell>
          <cell r="K27">
            <v>214.65803324200346</v>
          </cell>
          <cell r="L27">
            <v>246.3208832420035</v>
          </cell>
          <cell r="M27">
            <v>287.59638324200353</v>
          </cell>
          <cell r="N27">
            <v>223.13313324200345</v>
          </cell>
          <cell r="O27">
            <v>290.83393324200341</v>
          </cell>
          <cell r="P27">
            <v>287.59638324200353</v>
          </cell>
          <cell r="R27">
            <v>0</v>
          </cell>
          <cell r="S27">
            <v>0</v>
          </cell>
          <cell r="T27">
            <v>0</v>
          </cell>
          <cell r="U27">
            <v>2979.7020149906416</v>
          </cell>
          <cell r="V27">
            <v>2708.455231453333</v>
          </cell>
          <cell r="W27">
            <v>3407.4805500000002</v>
          </cell>
          <cell r="X27">
            <v>271.2467835373086</v>
          </cell>
          <cell r="Y27">
            <v>-427.77853500935862</v>
          </cell>
        </row>
        <row r="28">
          <cell r="X28">
            <v>0</v>
          </cell>
          <cell r="Y28">
            <v>0</v>
          </cell>
        </row>
        <row r="29">
          <cell r="A29">
            <v>13</v>
          </cell>
          <cell r="B29" t="str">
            <v>Direct Rent</v>
          </cell>
          <cell r="E29">
            <v>0.15</v>
          </cell>
          <cell r="F29">
            <v>0</v>
          </cell>
          <cell r="G29">
            <v>0</v>
          </cell>
          <cell r="H29">
            <v>0</v>
          </cell>
          <cell r="I29">
            <v>0</v>
          </cell>
          <cell r="J29">
            <v>0</v>
          </cell>
          <cell r="K29">
            <v>0</v>
          </cell>
          <cell r="L29">
            <v>0</v>
          </cell>
          <cell r="M29">
            <v>0</v>
          </cell>
          <cell r="N29">
            <v>0</v>
          </cell>
          <cell r="O29">
            <v>0</v>
          </cell>
          <cell r="P29">
            <v>0</v>
          </cell>
          <cell r="T29">
            <v>0</v>
          </cell>
          <cell r="U29">
            <v>0.15</v>
          </cell>
          <cell r="V29">
            <v>0.15</v>
          </cell>
          <cell r="W29">
            <v>1.8</v>
          </cell>
          <cell r="X29">
            <v>0</v>
          </cell>
          <cell r="Y29">
            <v>-1.65</v>
          </cell>
        </row>
        <row r="30">
          <cell r="A30">
            <v>14</v>
          </cell>
          <cell r="B30" t="str">
            <v>Light, Heat and Power</v>
          </cell>
          <cell r="E30">
            <v>15.3</v>
          </cell>
          <cell r="F30">
            <v>15.3</v>
          </cell>
          <cell r="G30">
            <v>15.3</v>
          </cell>
          <cell r="H30">
            <v>15.3</v>
          </cell>
          <cell r="I30">
            <v>15.3</v>
          </cell>
          <cell r="J30">
            <v>15.3</v>
          </cell>
          <cell r="K30">
            <v>15.3</v>
          </cell>
          <cell r="L30">
            <v>15.3</v>
          </cell>
          <cell r="M30">
            <v>15.3</v>
          </cell>
          <cell r="N30">
            <v>15.3</v>
          </cell>
          <cell r="O30">
            <v>15.3</v>
          </cell>
          <cell r="P30">
            <v>15.3</v>
          </cell>
          <cell r="Q30">
            <v>0</v>
          </cell>
          <cell r="R30">
            <v>19</v>
          </cell>
          <cell r="S30">
            <v>19</v>
          </cell>
          <cell r="T30">
            <v>0</v>
          </cell>
          <cell r="U30">
            <v>183.6</v>
          </cell>
          <cell r="V30">
            <v>195.09496000000001</v>
          </cell>
          <cell r="W30">
            <v>238.048</v>
          </cell>
          <cell r="X30">
            <v>-11.494959999999992</v>
          </cell>
          <cell r="Y30">
            <v>-54.447999999999979</v>
          </cell>
        </row>
        <row r="31">
          <cell r="A31">
            <v>15</v>
          </cell>
          <cell r="B31" t="str">
            <v>Repair &amp; Maintenance</v>
          </cell>
          <cell r="E31">
            <v>13.007</v>
          </cell>
          <cell r="F31">
            <v>13.007</v>
          </cell>
          <cell r="G31">
            <v>13.007</v>
          </cell>
          <cell r="H31">
            <v>18.006999999999998</v>
          </cell>
          <cell r="I31">
            <v>13.007</v>
          </cell>
          <cell r="J31">
            <v>13.007</v>
          </cell>
          <cell r="K31">
            <v>13.007</v>
          </cell>
          <cell r="L31">
            <v>13.007</v>
          </cell>
          <cell r="M31">
            <v>13.007</v>
          </cell>
          <cell r="N31">
            <v>13.007</v>
          </cell>
          <cell r="O31">
            <v>13.007</v>
          </cell>
          <cell r="P31">
            <v>13.007</v>
          </cell>
          <cell r="Q31">
            <v>0</v>
          </cell>
          <cell r="R31">
            <v>10.95</v>
          </cell>
          <cell r="S31">
            <v>10.95</v>
          </cell>
          <cell r="T31">
            <v>0</v>
          </cell>
          <cell r="U31">
            <v>161.08400000000003</v>
          </cell>
          <cell r="V31">
            <v>167.58857666666665</v>
          </cell>
          <cell r="W31">
            <v>234.62100000000001</v>
          </cell>
          <cell r="X31">
            <v>-6.5045766666666225</v>
          </cell>
          <cell r="Y31">
            <v>-73.536999999999978</v>
          </cell>
        </row>
        <row r="32">
          <cell r="A32">
            <v>16</v>
          </cell>
          <cell r="B32" t="str">
            <v>Common Area Maintenance</v>
          </cell>
          <cell r="E32">
            <v>18.853999999999999</v>
          </cell>
          <cell r="F32">
            <v>18.853999999999999</v>
          </cell>
          <cell r="G32">
            <v>18.853999999999999</v>
          </cell>
          <cell r="H32">
            <v>18.853999999999999</v>
          </cell>
          <cell r="I32">
            <v>18.853999999999999</v>
          </cell>
          <cell r="J32">
            <v>18.853999999999999</v>
          </cell>
          <cell r="K32">
            <v>18.853999999999999</v>
          </cell>
          <cell r="L32">
            <v>18.853999999999999</v>
          </cell>
          <cell r="M32">
            <v>18.853999999999999</v>
          </cell>
          <cell r="N32">
            <v>18.853999999999999</v>
          </cell>
          <cell r="O32">
            <v>18.853999999999999</v>
          </cell>
          <cell r="P32">
            <v>18.853999999999999</v>
          </cell>
          <cell r="T32">
            <v>0</v>
          </cell>
          <cell r="U32">
            <v>226.24799999999993</v>
          </cell>
          <cell r="V32">
            <v>228.36</v>
          </cell>
          <cell r="W32">
            <v>226.24799999999999</v>
          </cell>
          <cell r="X32">
            <v>-2.11200000000008</v>
          </cell>
          <cell r="Y32">
            <v>0</v>
          </cell>
        </row>
        <row r="33">
          <cell r="A33">
            <v>17</v>
          </cell>
          <cell r="B33" t="str">
            <v>Other Overhead Costs</v>
          </cell>
          <cell r="C33">
            <v>0</v>
          </cell>
          <cell r="E33">
            <v>21.498704140768968</v>
          </cell>
          <cell r="F33">
            <v>21.687184140768967</v>
          </cell>
          <cell r="G33">
            <v>21.540104140768971</v>
          </cell>
          <cell r="H33">
            <v>21.687184140768967</v>
          </cell>
          <cell r="I33">
            <v>21.529104140768968</v>
          </cell>
          <cell r="J33">
            <v>21.698184140768969</v>
          </cell>
          <cell r="K33">
            <v>21.692539917579968</v>
          </cell>
          <cell r="L33">
            <v>44.319299917579961</v>
          </cell>
          <cell r="M33">
            <v>23.203539917579967</v>
          </cell>
          <cell r="N33">
            <v>21.534459917579969</v>
          </cell>
          <cell r="O33">
            <v>21.703539917579967</v>
          </cell>
          <cell r="P33">
            <v>21.545459917579969</v>
          </cell>
          <cell r="R33">
            <v>0</v>
          </cell>
          <cell r="S33">
            <v>0</v>
          </cell>
          <cell r="T33">
            <v>0</v>
          </cell>
          <cell r="U33">
            <v>283.63930435009365</v>
          </cell>
          <cell r="V33">
            <v>303.58615905333329</v>
          </cell>
          <cell r="W33">
            <v>397.10354999999998</v>
          </cell>
          <cell r="X33">
            <v>-19.946854703239637</v>
          </cell>
          <cell r="Y33">
            <v>-113.46424564990633</v>
          </cell>
        </row>
        <row r="35">
          <cell r="B35" t="str">
            <v>Total Overhead Expenses</v>
          </cell>
          <cell r="C35">
            <v>0</v>
          </cell>
          <cell r="E35">
            <v>68.809704140768972</v>
          </cell>
          <cell r="F35">
            <v>68.848184140768964</v>
          </cell>
          <cell r="G35">
            <v>68.701104140768976</v>
          </cell>
          <cell r="H35">
            <v>73.848184140768964</v>
          </cell>
          <cell r="I35">
            <v>68.690104140768966</v>
          </cell>
          <cell r="J35">
            <v>68.859184140768974</v>
          </cell>
          <cell r="K35">
            <v>68.853539917579965</v>
          </cell>
          <cell r="L35">
            <v>91.48029991757997</v>
          </cell>
          <cell r="M35">
            <v>70.364539917579975</v>
          </cell>
          <cell r="N35">
            <v>68.695459917579967</v>
          </cell>
          <cell r="O35">
            <v>68.864539917579975</v>
          </cell>
          <cell r="P35">
            <v>68.706459917579963</v>
          </cell>
          <cell r="R35">
            <v>0</v>
          </cell>
          <cell r="S35">
            <v>0</v>
          </cell>
          <cell r="T35">
            <v>0</v>
          </cell>
          <cell r="U35">
            <v>854.72130435009365</v>
          </cell>
          <cell r="V35">
            <v>894.77969571999995</v>
          </cell>
          <cell r="W35">
            <v>1097.8205500000001</v>
          </cell>
          <cell r="X35">
            <v>-40.058391369906303</v>
          </cell>
          <cell r="Y35">
            <v>-243.09924564990649</v>
          </cell>
        </row>
        <row r="37">
          <cell r="B37" t="str">
            <v>E.B.I.T.D.</v>
          </cell>
          <cell r="C37">
            <v>0</v>
          </cell>
          <cell r="E37">
            <v>129.43370678233447</v>
          </cell>
          <cell r="F37">
            <v>133.63277678233453</v>
          </cell>
          <cell r="G37">
            <v>198.24310678233451</v>
          </cell>
          <cell r="H37">
            <v>141.34542678233447</v>
          </cell>
          <cell r="I37">
            <v>163.45370678233448</v>
          </cell>
          <cell r="J37">
            <v>245.69807678233448</v>
          </cell>
          <cell r="K37">
            <v>145.8044933244235</v>
          </cell>
          <cell r="L37">
            <v>154.84058332442353</v>
          </cell>
          <cell r="M37">
            <v>217.23184332442355</v>
          </cell>
          <cell r="N37">
            <v>154.43767332442349</v>
          </cell>
          <cell r="O37">
            <v>221.96939332442344</v>
          </cell>
          <cell r="P37">
            <v>218.88992332442356</v>
          </cell>
          <cell r="R37">
            <v>0</v>
          </cell>
          <cell r="S37">
            <v>0</v>
          </cell>
          <cell r="T37">
            <v>0</v>
          </cell>
          <cell r="U37">
            <v>2124.9807106405478</v>
          </cell>
          <cell r="V37">
            <v>1813.6755357333332</v>
          </cell>
          <cell r="W37">
            <v>2309.66</v>
          </cell>
          <cell r="X37">
            <v>311.30517490721491</v>
          </cell>
          <cell r="Y37">
            <v>-184.67928935945213</v>
          </cell>
        </row>
        <row r="39">
          <cell r="A39">
            <v>18</v>
          </cell>
          <cell r="B39" t="str">
            <v>Depreciation</v>
          </cell>
          <cell r="E39">
            <v>28.535173611111112</v>
          </cell>
          <cell r="F39">
            <v>28.535173611111112</v>
          </cell>
          <cell r="G39">
            <v>28.535173611111112</v>
          </cell>
          <cell r="H39">
            <v>32.851840277777775</v>
          </cell>
          <cell r="I39">
            <v>32.851840277777775</v>
          </cell>
          <cell r="J39">
            <v>32.851840277777775</v>
          </cell>
          <cell r="K39">
            <v>32.851840277777775</v>
          </cell>
          <cell r="L39">
            <v>32.851840277777775</v>
          </cell>
          <cell r="M39">
            <v>32.851840277777775</v>
          </cell>
          <cell r="N39">
            <v>32.851840277777775</v>
          </cell>
          <cell r="O39">
            <v>32.851840277777775</v>
          </cell>
          <cell r="P39">
            <v>32.851840277777775</v>
          </cell>
          <cell r="Q39">
            <v>0</v>
          </cell>
          <cell r="R39" t="e">
            <v>#REF!</v>
          </cell>
          <cell r="S39" t="e">
            <v>#REF!</v>
          </cell>
          <cell r="T39">
            <v>0</v>
          </cell>
          <cell r="U39">
            <v>381.27208333333334</v>
          </cell>
          <cell r="V39">
            <v>336.86984990740746</v>
          </cell>
          <cell r="W39">
            <v>304.35500000000002</v>
          </cell>
          <cell r="X39">
            <v>44.402233425925886</v>
          </cell>
          <cell r="Y39">
            <v>76.917083333333323</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2.63</v>
          </cell>
          <cell r="W40">
            <v>25.629000000000001</v>
          </cell>
          <cell r="X40">
            <v>-2.63</v>
          </cell>
          <cell r="Y40">
            <v>-25.629000000000001</v>
          </cell>
        </row>
        <row r="41">
          <cell r="A41">
            <v>20</v>
          </cell>
          <cell r="B41" t="str">
            <v>External Interest</v>
          </cell>
          <cell r="T41">
            <v>0</v>
          </cell>
          <cell r="U41">
            <v>0</v>
          </cell>
          <cell r="V41">
            <v>691.80187095890415</v>
          </cell>
          <cell r="W41">
            <v>828.08799999999997</v>
          </cell>
          <cell r="X41">
            <v>-691.80187095890415</v>
          </cell>
          <cell r="Y41">
            <v>-828.08799999999997</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10.766209999999997</v>
          </cell>
          <cell r="W43">
            <v>19.210999999999999</v>
          </cell>
          <cell r="X43">
            <v>-10.766209999999997</v>
          </cell>
          <cell r="Y43">
            <v>-19.210999999999999</v>
          </cell>
        </row>
        <row r="44">
          <cell r="B44" t="str">
            <v>E.B.T.</v>
          </cell>
          <cell r="C44">
            <v>0</v>
          </cell>
          <cell r="E44">
            <v>100.89853317122336</v>
          </cell>
          <cell r="F44">
            <v>105.09760317122343</v>
          </cell>
          <cell r="G44">
            <v>169.7079331712234</v>
          </cell>
          <cell r="H44">
            <v>108.4935865045567</v>
          </cell>
          <cell r="I44">
            <v>130.60186650455671</v>
          </cell>
          <cell r="J44">
            <v>212.84623650455671</v>
          </cell>
          <cell r="K44">
            <v>112.95265304664574</v>
          </cell>
          <cell r="L44">
            <v>121.98874304664577</v>
          </cell>
          <cell r="M44">
            <v>184.38000304664578</v>
          </cell>
          <cell r="N44">
            <v>121.58583304664572</v>
          </cell>
          <cell r="O44">
            <v>189.11755304664567</v>
          </cell>
          <cell r="P44">
            <v>186.0380830466458</v>
          </cell>
          <cell r="Q44">
            <v>0</v>
          </cell>
          <cell r="R44">
            <v>0</v>
          </cell>
          <cell r="S44">
            <v>0</v>
          </cell>
          <cell r="T44">
            <v>0</v>
          </cell>
          <cell r="U44">
            <v>1743.7086273072146</v>
          </cell>
          <cell r="V44">
            <v>793.14002486702134</v>
          </cell>
          <cell r="W44">
            <v>1170.799</v>
          </cell>
          <cell r="X44">
            <v>950.56860244019322</v>
          </cell>
          <cell r="Y44">
            <v>572.90962730721458</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100.89853317122336</v>
          </cell>
          <cell r="F50">
            <v>105.09760317122343</v>
          </cell>
          <cell r="G50">
            <v>169.7079331712234</v>
          </cell>
          <cell r="H50">
            <v>108.4935865045567</v>
          </cell>
          <cell r="I50">
            <v>130.60186650455671</v>
          </cell>
          <cell r="J50">
            <v>212.84623650455671</v>
          </cell>
          <cell r="K50">
            <v>112.95265304664574</v>
          </cell>
          <cell r="L50">
            <v>121.98874304664577</v>
          </cell>
          <cell r="M50">
            <v>184.38000304664578</v>
          </cell>
          <cell r="N50">
            <v>121.58583304664572</v>
          </cell>
          <cell r="O50">
            <v>189.11755304664567</v>
          </cell>
          <cell r="P50">
            <v>186.0380830466458</v>
          </cell>
          <cell r="Q50">
            <v>0</v>
          </cell>
          <cell r="R50">
            <v>0</v>
          </cell>
          <cell r="S50">
            <v>0</v>
          </cell>
          <cell r="T50">
            <v>0</v>
          </cell>
          <cell r="U50">
            <v>1743.7086273072146</v>
          </cell>
          <cell r="V50">
            <v>793.14002486702134</v>
          </cell>
          <cell r="W50">
            <v>1170.799</v>
          </cell>
          <cell r="X50">
            <v>950.56860244019322</v>
          </cell>
          <cell r="Y50">
            <v>572.90962730721458</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43.12</v>
          </cell>
          <cell r="F54">
            <v>44.1</v>
          </cell>
          <cell r="G54">
            <v>58.8</v>
          </cell>
          <cell r="H54">
            <v>47.04</v>
          </cell>
          <cell r="I54">
            <v>50.96</v>
          </cell>
          <cell r="J54">
            <v>69.58</v>
          </cell>
          <cell r="K54">
            <v>47.04</v>
          </cell>
          <cell r="L54">
            <v>53.9</v>
          </cell>
          <cell r="M54">
            <v>63.7</v>
          </cell>
          <cell r="N54">
            <v>49</v>
          </cell>
          <cell r="O54">
            <v>64.680000000000007</v>
          </cell>
          <cell r="P54">
            <v>63.7</v>
          </cell>
          <cell r="T54">
            <v>0</v>
          </cell>
          <cell r="U54">
            <v>655.62</v>
          </cell>
          <cell r="V54">
            <v>627.029</v>
          </cell>
          <cell r="W54">
            <v>859.61300000000006</v>
          </cell>
          <cell r="X54">
            <v>28.591000000000008</v>
          </cell>
          <cell r="Y54">
            <v>-203.99300000000005</v>
          </cell>
        </row>
        <row r="55">
          <cell r="A55">
            <v>28</v>
          </cell>
          <cell r="B55" t="str">
            <v>Admissions</v>
          </cell>
          <cell r="E55">
            <v>44</v>
          </cell>
          <cell r="F55">
            <v>45</v>
          </cell>
          <cell r="G55">
            <v>60</v>
          </cell>
          <cell r="H55">
            <v>48</v>
          </cell>
          <cell r="I55">
            <v>52</v>
          </cell>
          <cell r="J55">
            <v>71</v>
          </cell>
          <cell r="K55">
            <v>48</v>
          </cell>
          <cell r="L55">
            <v>55</v>
          </cell>
          <cell r="M55">
            <v>65</v>
          </cell>
          <cell r="N55">
            <v>50</v>
          </cell>
          <cell r="O55">
            <v>66</v>
          </cell>
          <cell r="P55">
            <v>65</v>
          </cell>
          <cell r="T55">
            <v>0</v>
          </cell>
          <cell r="U55">
            <v>669</v>
          </cell>
          <cell r="V55">
            <v>627.029</v>
          </cell>
          <cell r="W55">
            <v>859.61300000000006</v>
          </cell>
          <cell r="X55">
            <v>41.971000000000004</v>
          </cell>
          <cell r="Y55">
            <v>-190.61300000000006</v>
          </cell>
        </row>
        <row r="56">
          <cell r="B56" t="str">
            <v>Utilisation Rate</v>
          </cell>
          <cell r="E56">
            <v>0.20299697349966783</v>
          </cell>
          <cell r="F56">
            <v>0.20761054107920573</v>
          </cell>
          <cell r="G56">
            <v>0.22145124381781944</v>
          </cell>
          <cell r="H56">
            <v>0.22145124381781944</v>
          </cell>
          <cell r="I56">
            <v>0.23990551413597105</v>
          </cell>
          <cell r="J56">
            <v>0.26205063851775301</v>
          </cell>
          <cell r="K56">
            <v>0.22145124381781944</v>
          </cell>
          <cell r="L56">
            <v>0.25374621687458476</v>
          </cell>
          <cell r="M56">
            <v>0.23990551413597105</v>
          </cell>
          <cell r="N56">
            <v>0.23067837897689525</v>
          </cell>
          <cell r="O56">
            <v>0.2435963681996014</v>
          </cell>
          <cell r="P56">
            <v>0.29988189266996385</v>
          </cell>
          <cell r="Q56">
            <v>0</v>
          </cell>
          <cell r="R56" t="e">
            <v>#DIV/0!</v>
          </cell>
          <cell r="S56" t="e">
            <v>#DIV/0!</v>
          </cell>
          <cell r="T56" t="e">
            <v>#DIV/0!</v>
          </cell>
          <cell r="U56">
            <v>0.2374212854392968</v>
          </cell>
          <cell r="V56">
            <v>0.22252620506385176</v>
          </cell>
          <cell r="W56">
            <v>0.28884243675030963</v>
          </cell>
          <cell r="X56">
            <v>1.4895080375445041E-2</v>
          </cell>
          <cell r="Y56">
            <v>-5.1421151311012825E-2</v>
          </cell>
        </row>
        <row r="57">
          <cell r="B57" t="str">
            <v>Ave. Admission Price (S$)</v>
          </cell>
          <cell r="C57" t="str">
            <v>N.A.</v>
          </cell>
          <cell r="E57">
            <v>6.62</v>
          </cell>
          <cell r="F57">
            <v>6.62</v>
          </cell>
          <cell r="G57">
            <v>6.62</v>
          </cell>
          <cell r="H57">
            <v>6.62</v>
          </cell>
          <cell r="I57">
            <v>6.62</v>
          </cell>
          <cell r="J57">
            <v>6.62</v>
          </cell>
          <cell r="K57">
            <v>6.62</v>
          </cell>
          <cell r="L57">
            <v>6.62</v>
          </cell>
          <cell r="M57">
            <v>6.62</v>
          </cell>
          <cell r="N57">
            <v>6.62</v>
          </cell>
          <cell r="O57">
            <v>6.62</v>
          </cell>
          <cell r="P57">
            <v>6.62</v>
          </cell>
          <cell r="R57" t="str">
            <v>N.A.</v>
          </cell>
          <cell r="S57" t="str">
            <v>N.A.</v>
          </cell>
          <cell r="U57">
            <v>6.62</v>
          </cell>
          <cell r="V57">
            <v>6.6427006406402258</v>
          </cell>
          <cell r="W57">
            <v>6.7777302111531581</v>
          </cell>
          <cell r="X57">
            <v>-2.2700640640226588E-2</v>
          </cell>
          <cell r="Y57">
            <v>-0.15773021115315888</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2.3000000000000003E-2</v>
          </cell>
          <cell r="V58">
            <v>2.5406800479118481E-2</v>
          </cell>
          <cell r="W58">
            <v>2.3644126342528823E-2</v>
          </cell>
          <cell r="X58">
            <v>-2.4068004791184781E-3</v>
          </cell>
          <cell r="Y58">
            <v>-6.4412634252881962E-4</v>
          </cell>
        </row>
        <row r="59">
          <cell r="B59" t="str">
            <v>Concession Cost %</v>
          </cell>
          <cell r="C59" t="str">
            <v>N.A.</v>
          </cell>
          <cell r="E59">
            <v>0.19500000000000001</v>
          </cell>
          <cell r="F59">
            <v>0.19500000000000001</v>
          </cell>
          <cell r="G59">
            <v>0.19500000000000001</v>
          </cell>
          <cell r="H59">
            <v>0.19500000000000001</v>
          </cell>
          <cell r="I59">
            <v>0.19500000000000001</v>
          </cell>
          <cell r="J59">
            <v>0.19500000000000001</v>
          </cell>
          <cell r="K59">
            <v>0.19500000000000001</v>
          </cell>
          <cell r="L59">
            <v>0.19500000000000001</v>
          </cell>
          <cell r="M59">
            <v>0.19500000000000001</v>
          </cell>
          <cell r="N59">
            <v>0.19500000000000001</v>
          </cell>
          <cell r="O59">
            <v>0.19500000000000001</v>
          </cell>
          <cell r="P59">
            <v>0.19500000000000001</v>
          </cell>
          <cell r="Q59">
            <v>0</v>
          </cell>
          <cell r="R59" t="str">
            <v>N.A.</v>
          </cell>
          <cell r="S59" t="str">
            <v>N.A.</v>
          </cell>
          <cell r="U59">
            <v>0.19500000000000001</v>
          </cell>
          <cell r="V59">
            <v>0.17648917202892347</v>
          </cell>
          <cell r="W59">
            <v>0.21856466069142125</v>
          </cell>
          <cell r="X59">
            <v>1.8510827971076532E-2</v>
          </cell>
          <cell r="Y59">
            <v>-2.3564660691421241E-2</v>
          </cell>
        </row>
        <row r="60">
          <cell r="B60" t="str">
            <v>Concess. Rev per Patron (S$)</v>
          </cell>
          <cell r="C60" t="str">
            <v>N.A.</v>
          </cell>
          <cell r="E60">
            <v>1.07</v>
          </cell>
          <cell r="F60">
            <v>1.07</v>
          </cell>
          <cell r="G60">
            <v>1.07</v>
          </cell>
          <cell r="H60">
            <v>1.07</v>
          </cell>
          <cell r="I60">
            <v>1.07</v>
          </cell>
          <cell r="J60">
            <v>1.07</v>
          </cell>
          <cell r="K60">
            <v>1.07</v>
          </cell>
          <cell r="L60">
            <v>1.07</v>
          </cell>
          <cell r="M60">
            <v>1.07</v>
          </cell>
          <cell r="N60">
            <v>1.07</v>
          </cell>
          <cell r="O60">
            <v>1.07</v>
          </cell>
          <cell r="P60">
            <v>1.07</v>
          </cell>
          <cell r="R60" t="str">
            <v>N.A.</v>
          </cell>
          <cell r="S60" t="str">
            <v>N.A.</v>
          </cell>
          <cell r="U60">
            <v>1.07</v>
          </cell>
          <cell r="V60">
            <v>1.045666149412547</v>
          </cell>
          <cell r="W60">
            <v>0.90854838165546581</v>
          </cell>
          <cell r="X60">
            <v>2.4333850587452854E-2</v>
          </cell>
          <cell r="Y60">
            <v>0.16145161834453403</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0.46761920846783839</v>
          </cell>
          <cell r="W61">
            <v>0.46726602559976654</v>
          </cell>
          <cell r="X61">
            <v>-2.6192084678384187E-3</v>
          </cell>
          <cell r="Y61">
            <v>-2.2660255997665746E-3</v>
          </cell>
        </row>
        <row r="62">
          <cell r="B62" t="str">
            <v>Direct Payroll : Net Box</v>
          </cell>
          <cell r="C62" t="str">
            <v>N.A.</v>
          </cell>
          <cell r="E62">
            <v>9.6630095018183704E-2</v>
          </cell>
          <cell r="F62">
            <v>9.4482759573335198E-2</v>
          </cell>
          <cell r="G62">
            <v>7.3631455379900693E-2</v>
          </cell>
          <cell r="H62">
            <v>8.8577587100001742E-2</v>
          </cell>
          <cell r="I62">
            <v>8.176392655384776E-2</v>
          </cell>
          <cell r="J62">
            <v>6.2223765109775231E-2</v>
          </cell>
          <cell r="K62">
            <v>9.026306570366488E-2</v>
          </cell>
          <cell r="L62">
            <v>7.8775039159562077E-2</v>
          </cell>
          <cell r="M62">
            <v>6.9212158396459569E-2</v>
          </cell>
          <cell r="N62">
            <v>8.6652543075518285E-2</v>
          </cell>
          <cell r="O62">
            <v>6.8163489329846547E-2</v>
          </cell>
          <cell r="P62">
            <v>6.9212158396459569E-2</v>
          </cell>
          <cell r="Q62">
            <v>0</v>
          </cell>
          <cell r="R62" t="str">
            <v>N.A.</v>
          </cell>
          <cell r="S62" t="str">
            <v>N.A.</v>
          </cell>
          <cell r="T62" t="str">
            <v>N.A.</v>
          </cell>
          <cell r="U62">
            <v>7.82315750634167E-2</v>
          </cell>
          <cell r="V62">
            <v>0.1050294185077934</v>
          </cell>
          <cell r="W62">
            <v>9.5950293715055632E-2</v>
          </cell>
          <cell r="X62">
            <v>-2.6797843444376704E-2</v>
          </cell>
          <cell r="Y62">
            <v>-1.7718718651638932E-2</v>
          </cell>
        </row>
        <row r="63">
          <cell r="B63" t="str">
            <v>Direct Payroll : Net Box &amp; Conc.</v>
          </cell>
          <cell r="C63" t="str">
            <v>N.A.</v>
          </cell>
          <cell r="E63">
            <v>8.3184815217214061E-2</v>
          </cell>
          <cell r="F63">
            <v>8.133626376794266E-2</v>
          </cell>
          <cell r="G63">
            <v>6.3386246373854691E-2</v>
          </cell>
          <cell r="H63">
            <v>7.6252747282446229E-2</v>
          </cell>
          <cell r="I63">
            <v>7.0387151337642673E-2</v>
          </cell>
          <cell r="J63">
            <v>5.356584200607438E-2</v>
          </cell>
          <cell r="K63">
            <v>7.7703705456210859E-2</v>
          </cell>
          <cell r="L63">
            <v>6.7814142943602204E-2</v>
          </cell>
          <cell r="M63">
            <v>5.958185807341513E-2</v>
          </cell>
          <cell r="N63">
            <v>7.459555723796242E-2</v>
          </cell>
          <cell r="O63">
            <v>5.8679102648060352E-2</v>
          </cell>
          <cell r="P63">
            <v>5.958185807341513E-2</v>
          </cell>
          <cell r="Q63">
            <v>0</v>
          </cell>
          <cell r="R63" t="str">
            <v>N.A.</v>
          </cell>
          <cell r="S63" t="str">
            <v>N.A.</v>
          </cell>
          <cell r="T63" t="str">
            <v>N.A.</v>
          </cell>
          <cell r="U63">
            <v>6.7346297388793053E-2</v>
          </cell>
          <cell r="V63">
            <v>9.0744758237919707E-2</v>
          </cell>
          <cell r="W63">
            <v>8.4608591352648047E-2</v>
          </cell>
          <cell r="X63">
            <v>-2.3398460849126654E-2</v>
          </cell>
          <cell r="Y63">
            <v>-1.7262293963854994E-2</v>
          </cell>
        </row>
        <row r="64">
          <cell r="B64" t="str">
            <v>Direct Payroll of Admissions (S$)</v>
          </cell>
          <cell r="C64" t="str">
            <v>N.A.</v>
          </cell>
          <cell r="E64">
            <v>0.63969122902037612</v>
          </cell>
          <cell r="F64">
            <v>0.62547586837547897</v>
          </cell>
          <cell r="G64">
            <v>0.48744023461494257</v>
          </cell>
          <cell r="H64">
            <v>0.58638362660201149</v>
          </cell>
          <cell r="I64">
            <v>0.5412771937864721</v>
          </cell>
          <cell r="J64">
            <v>0.41192132502671203</v>
          </cell>
          <cell r="K64">
            <v>0.59754149495826148</v>
          </cell>
          <cell r="L64">
            <v>0.52149075923630095</v>
          </cell>
          <cell r="M64">
            <v>0.45818448858456234</v>
          </cell>
          <cell r="N64">
            <v>0.573639835159931</v>
          </cell>
          <cell r="O64">
            <v>0.45124229936358418</v>
          </cell>
          <cell r="P64">
            <v>0.45818448858456234</v>
          </cell>
          <cell r="Q64">
            <v>0</v>
          </cell>
          <cell r="R64" t="str">
            <v>N.A.</v>
          </cell>
          <cell r="S64" t="str">
            <v>N.A.</v>
          </cell>
          <cell r="T64" t="str">
            <v>N.A.</v>
          </cell>
          <cell r="U64">
            <v>0.51789302691981853</v>
          </cell>
          <cell r="V64">
            <v>0.69767898560778963</v>
          </cell>
          <cell r="W64">
            <v>0.65032520448155151</v>
          </cell>
          <cell r="X64">
            <v>-0.17978595868797109</v>
          </cell>
          <cell r="Y64">
            <v>-0.13243217756173298</v>
          </cell>
        </row>
        <row r="65">
          <cell r="B65" t="str">
            <v>Gross Margin :Total Rev</v>
          </cell>
          <cell r="C65" t="str">
            <v>N.A.</v>
          </cell>
          <cell r="E65">
            <v>0.52404085519464583</v>
          </cell>
          <cell r="F65">
            <v>0.52457889271217828</v>
          </cell>
          <cell r="G65">
            <v>0.53034821492453199</v>
          </cell>
          <cell r="H65">
            <v>0.52607162847313615</v>
          </cell>
          <cell r="I65">
            <v>0.52781834498584146</v>
          </cell>
          <cell r="J65">
            <v>0.53411870588190435</v>
          </cell>
          <cell r="K65">
            <v>0.52476233206019185</v>
          </cell>
          <cell r="L65">
            <v>0.52985037672707136</v>
          </cell>
          <cell r="M65">
            <v>0.53082863094557298</v>
          </cell>
          <cell r="N65">
            <v>0.52571478139338712</v>
          </cell>
          <cell r="O65">
            <v>0.53025669596276315</v>
          </cell>
          <cell r="P65">
            <v>0.53082863094557298</v>
          </cell>
          <cell r="Q65">
            <v>0</v>
          </cell>
          <cell r="R65" t="str">
            <v>N.A.</v>
          </cell>
          <cell r="S65" t="str">
            <v>N.A.</v>
          </cell>
          <cell r="T65" t="str">
            <v>N.A.</v>
          </cell>
          <cell r="U65">
            <v>0.52870391066044498</v>
          </cell>
          <cell r="V65">
            <v>0.50877311250721269</v>
          </cell>
          <cell r="W65">
            <v>0.4861569738849108</v>
          </cell>
          <cell r="X65">
            <v>1.9930798153232288E-2</v>
          </cell>
          <cell r="Y65">
            <v>4.2546936775534172E-2</v>
          </cell>
        </row>
        <row r="66">
          <cell r="B66" t="str">
            <v>G&amp;A % of total revenue</v>
          </cell>
          <cell r="C66" t="str">
            <v>N.A.</v>
          </cell>
          <cell r="E66">
            <v>5.6830132467178364E-2</v>
          </cell>
          <cell r="F66">
            <v>5.6186216179259549E-2</v>
          </cell>
          <cell r="G66">
            <v>4.2794544001690658E-2</v>
          </cell>
          <cell r="H66">
            <v>5.3017430345587528E-2</v>
          </cell>
          <cell r="I66">
            <v>4.8950071386450161E-2</v>
          </cell>
          <cell r="J66">
            <v>3.684354956310458E-2</v>
          </cell>
          <cell r="K66">
            <v>5.3030523309716977E-2</v>
          </cell>
          <cell r="L66">
            <v>9.5333361299045016E-2</v>
          </cell>
          <cell r="M66">
            <v>4.2827740699282239E-2</v>
          </cell>
          <cell r="N66">
            <v>5.0736453719389202E-2</v>
          </cell>
          <cell r="O66">
            <v>3.9570511044238074E-2</v>
          </cell>
          <cell r="P66">
            <v>3.9767353338090672E-2</v>
          </cell>
          <cell r="Q66">
            <v>0</v>
          </cell>
          <cell r="R66" t="e">
            <v>#DIV/0!</v>
          </cell>
          <cell r="S66" t="e">
            <v>#DIV/0!</v>
          </cell>
          <cell r="T66" t="e">
            <v>#DIV/0!</v>
          </cell>
          <cell r="U66">
            <v>5.0327586004392348E-2</v>
          </cell>
          <cell r="V66">
            <v>5.7027516372420942E-2</v>
          </cell>
          <cell r="W66">
            <v>5.6656129757499375E-2</v>
          </cell>
          <cell r="X66">
            <v>-6.6999303680285935E-3</v>
          </cell>
          <cell r="Y66">
            <v>-6.3285437531070271E-3</v>
          </cell>
        </row>
        <row r="67">
          <cell r="B67" t="str">
            <v>E.B.I.T.D. : Total Rev</v>
          </cell>
          <cell r="C67" t="str">
            <v>N.A.</v>
          </cell>
          <cell r="E67">
            <v>0.34214781756119789</v>
          </cell>
          <cell r="F67">
            <v>0.34621000293036475</v>
          </cell>
          <cell r="G67">
            <v>0.39385711883218449</v>
          </cell>
          <cell r="H67">
            <v>0.34553915669542762</v>
          </cell>
          <cell r="I67">
            <v>0.37163973768066816</v>
          </cell>
          <cell r="J67">
            <v>0.41719570682787122</v>
          </cell>
          <cell r="K67">
            <v>0.3564399840350696</v>
          </cell>
          <cell r="L67">
            <v>0.33307099392982015</v>
          </cell>
          <cell r="M67">
            <v>0.40095386697771757</v>
          </cell>
          <cell r="N67">
            <v>0.36386423876635227</v>
          </cell>
          <cell r="O67">
            <v>0.40470090885553162</v>
          </cell>
          <cell r="P67">
            <v>0.4040142543389092</v>
          </cell>
          <cell r="Q67">
            <v>0</v>
          </cell>
          <cell r="R67" t="str">
            <v>N.A.</v>
          </cell>
          <cell r="S67" t="str">
            <v>N.A.</v>
          </cell>
          <cell r="T67" t="str">
            <v>N.A.</v>
          </cell>
          <cell r="U67">
            <v>0.37704629729466344</v>
          </cell>
          <cell r="V67">
            <v>0.34069211729155857</v>
          </cell>
          <cell r="W67">
            <v>0.32952713884251605</v>
          </cell>
          <cell r="X67">
            <v>3.6354180003104863E-2</v>
          </cell>
          <cell r="Y67">
            <v>4.7519158452147381E-2</v>
          </cell>
        </row>
        <row r="68">
          <cell r="B68" t="str">
            <v>No of Concession Transactions</v>
          </cell>
          <cell r="E68">
            <v>10</v>
          </cell>
          <cell r="F68">
            <v>12</v>
          </cell>
          <cell r="G68">
            <v>13</v>
          </cell>
          <cell r="H68">
            <v>11</v>
          </cell>
          <cell r="I68">
            <v>13</v>
          </cell>
          <cell r="J68">
            <v>18</v>
          </cell>
          <cell r="K68">
            <v>10</v>
          </cell>
          <cell r="L68">
            <v>13</v>
          </cell>
          <cell r="M68">
            <v>15.744</v>
          </cell>
          <cell r="N68">
            <v>13</v>
          </cell>
          <cell r="O68">
            <v>16</v>
          </cell>
          <cell r="P68">
            <v>15</v>
          </cell>
          <cell r="Q68">
            <v>0</v>
          </cell>
          <cell r="R68">
            <v>20.744</v>
          </cell>
          <cell r="S68">
            <v>21.744</v>
          </cell>
          <cell r="T68">
            <v>22.744</v>
          </cell>
          <cell r="U68">
            <v>159.744</v>
          </cell>
          <cell r="V68">
            <v>149.744</v>
          </cell>
          <cell r="W68">
            <v>0</v>
          </cell>
          <cell r="X68">
            <v>10</v>
          </cell>
          <cell r="Y68">
            <v>159.744</v>
          </cell>
        </row>
        <row r="69">
          <cell r="B69" t="str">
            <v>Strike Rate %(No of Trans/Adm)</v>
          </cell>
          <cell r="E69">
            <v>0.22727272727272727</v>
          </cell>
          <cell r="F69">
            <v>0.26666666666666666</v>
          </cell>
          <cell r="G69">
            <v>0.21666666666666667</v>
          </cell>
          <cell r="H69">
            <v>0.22916666666666666</v>
          </cell>
          <cell r="I69">
            <v>0.25</v>
          </cell>
          <cell r="J69">
            <v>0.25352112676056338</v>
          </cell>
          <cell r="K69">
            <v>0.20833333333333334</v>
          </cell>
          <cell r="L69">
            <v>0.23636363636363636</v>
          </cell>
          <cell r="M69">
            <v>0.24221538461538461</v>
          </cell>
          <cell r="N69">
            <v>0.26</v>
          </cell>
          <cell r="O69">
            <v>0.24242424242424243</v>
          </cell>
          <cell r="P69">
            <v>0.23076923076923078</v>
          </cell>
          <cell r="Q69">
            <v>0</v>
          </cell>
          <cell r="R69" t="e">
            <v>#DIV/0!</v>
          </cell>
          <cell r="S69" t="e">
            <v>#DIV/0!</v>
          </cell>
          <cell r="T69" t="e">
            <v>#DIV/0!</v>
          </cell>
          <cell r="U69">
            <v>0.23878026905829597</v>
          </cell>
          <cell r="V69">
            <v>0.23881511062486743</v>
          </cell>
          <cell r="W69">
            <v>0</v>
          </cell>
          <cell r="X69">
            <v>-3.4841566571464089E-5</v>
          </cell>
          <cell r="Y69">
            <v>0.23878026905829597</v>
          </cell>
        </row>
        <row r="70">
          <cell r="B70" t="str">
            <v>Ave Sales (Total Sale/No of Trans) (S$)</v>
          </cell>
          <cell r="E70">
            <v>4.7080000000000002</v>
          </cell>
          <cell r="F70">
            <v>4.0125000000000002</v>
          </cell>
          <cell r="G70">
            <v>4.9384615384615387</v>
          </cell>
          <cell r="H70">
            <v>4.669090909090909</v>
          </cell>
          <cell r="I70">
            <v>4.28</v>
          </cell>
          <cell r="J70">
            <v>4.2205555555555554</v>
          </cell>
          <cell r="K70">
            <v>5.1360000000000001</v>
          </cell>
          <cell r="L70">
            <v>4.5269230769230768</v>
          </cell>
          <cell r="M70">
            <v>4.4175558943089426</v>
          </cell>
          <cell r="N70">
            <v>4.115384615384615</v>
          </cell>
          <cell r="O70">
            <v>4.4137500000000003</v>
          </cell>
          <cell r="P70">
            <v>4.6366666666666667</v>
          </cell>
          <cell r="Q70">
            <v>0</v>
          </cell>
          <cell r="R70">
            <v>0</v>
          </cell>
          <cell r="S70">
            <v>0</v>
          </cell>
          <cell r="T70">
            <v>0</v>
          </cell>
          <cell r="U70">
            <v>4.481107271634615</v>
          </cell>
          <cell r="V70">
            <v>4.3785594080564154</v>
          </cell>
          <cell r="W70" t="str">
            <v>N.A.</v>
          </cell>
          <cell r="X70">
            <v>0.10254786357819956</v>
          </cell>
          <cell r="Y70" t="str">
            <v>N.A.</v>
          </cell>
        </row>
        <row r="71">
          <cell r="B71" t="str">
            <v xml:space="preserve">Total Concession Combo Sales </v>
          </cell>
          <cell r="E71">
            <v>21</v>
          </cell>
          <cell r="F71">
            <v>21</v>
          </cell>
          <cell r="G71">
            <v>28</v>
          </cell>
          <cell r="H71">
            <v>23</v>
          </cell>
          <cell r="I71">
            <v>24</v>
          </cell>
          <cell r="J71">
            <v>34</v>
          </cell>
          <cell r="K71">
            <v>20</v>
          </cell>
          <cell r="L71">
            <v>24</v>
          </cell>
          <cell r="M71">
            <v>30</v>
          </cell>
          <cell r="N71">
            <v>22</v>
          </cell>
          <cell r="O71">
            <v>30</v>
          </cell>
          <cell r="P71">
            <v>30</v>
          </cell>
          <cell r="Q71">
            <v>0</v>
          </cell>
          <cell r="R71">
            <v>43.881999999999998</v>
          </cell>
          <cell r="S71">
            <v>44.881999999999998</v>
          </cell>
          <cell r="T71">
            <v>45.881999999999998</v>
          </cell>
          <cell r="U71">
            <v>307</v>
          </cell>
          <cell r="V71">
            <v>286</v>
          </cell>
          <cell r="W71">
            <v>0</v>
          </cell>
          <cell r="X71">
            <v>21</v>
          </cell>
          <cell r="Y71">
            <v>307</v>
          </cell>
        </row>
        <row r="72">
          <cell r="B72" t="str">
            <v>Combo Sales as % of Total Sales</v>
          </cell>
          <cell r="E72">
            <v>0.44604927782497872</v>
          </cell>
          <cell r="F72">
            <v>0.43613707165109028</v>
          </cell>
          <cell r="G72">
            <v>0.43613707165109034</v>
          </cell>
          <cell r="H72">
            <v>0.44781931464174457</v>
          </cell>
          <cell r="I72">
            <v>0.43134435657800141</v>
          </cell>
          <cell r="J72">
            <v>0.44754508358562589</v>
          </cell>
          <cell r="K72">
            <v>0.38940809968847351</v>
          </cell>
          <cell r="L72">
            <v>0.4078164825828377</v>
          </cell>
          <cell r="M72">
            <v>0.43134435657800146</v>
          </cell>
          <cell r="N72">
            <v>0.41121495327102803</v>
          </cell>
          <cell r="O72">
            <v>0.42480883602378927</v>
          </cell>
          <cell r="P72">
            <v>0.43134435657800146</v>
          </cell>
          <cell r="Q72">
            <v>0</v>
          </cell>
          <cell r="R72" t="e">
            <v>#DIV/0!</v>
          </cell>
          <cell r="S72" t="e">
            <v>#DIV/0!</v>
          </cell>
          <cell r="T72" t="e">
            <v>#DIV/0!</v>
          </cell>
          <cell r="U72">
            <v>0.42887277705600496</v>
          </cell>
          <cell r="V72">
            <v>0.43619969405014475</v>
          </cell>
          <cell r="W72">
            <v>0</v>
          </cell>
          <cell r="X72">
            <v>-7.3269169941397871E-3</v>
          </cell>
          <cell r="Y72">
            <v>0.42887277705600496</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Q73">
            <v>0</v>
          </cell>
          <cell r="R73">
            <v>4.5860000000000003</v>
          </cell>
          <cell r="S73">
            <v>4.5860000000000003</v>
          </cell>
          <cell r="T73">
            <v>4.5860000000000003</v>
          </cell>
          <cell r="U73">
            <v>69.319999999999993</v>
          </cell>
          <cell r="V73">
            <v>64.545000000000002</v>
          </cell>
          <cell r="W73">
            <v>0</v>
          </cell>
          <cell r="X73">
            <v>4.7749999999999915</v>
          </cell>
          <cell r="Y73">
            <v>69.319999999999993</v>
          </cell>
        </row>
        <row r="74">
          <cell r="B74" t="str">
            <v>Admissions/labour hour paid</v>
          </cell>
          <cell r="E74">
            <v>9.2146596858638734</v>
          </cell>
          <cell r="F74">
            <v>9.4260578131545874</v>
          </cell>
          <cell r="G74">
            <v>8.3507306889352826</v>
          </cell>
          <cell r="H74">
            <v>9.6</v>
          </cell>
          <cell r="I74">
            <v>10.4</v>
          </cell>
          <cell r="J74">
            <v>10.142857142857142</v>
          </cell>
          <cell r="K74">
            <v>9.6</v>
          </cell>
          <cell r="L74">
            <v>9.1666666666666661</v>
          </cell>
          <cell r="M74">
            <v>9.2857142857142865</v>
          </cell>
          <cell r="N74">
            <v>10.902747492368077</v>
          </cell>
          <cell r="O74">
            <v>9.4285714285714288</v>
          </cell>
          <cell r="P74">
            <v>10.833333333333334</v>
          </cell>
          <cell r="Q74">
            <v>0</v>
          </cell>
          <cell r="R74">
            <v>0</v>
          </cell>
          <cell r="S74">
            <v>0</v>
          </cell>
          <cell r="T74">
            <v>0</v>
          </cell>
          <cell r="U74">
            <v>9.6508944027697652</v>
          </cell>
          <cell r="V74">
            <v>9.7146022155085596</v>
          </cell>
          <cell r="W74" t="str">
            <v>N.A.</v>
          </cell>
          <cell r="X74">
            <v>-6.3707812738794445E-2</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45.376930000000002</v>
          </cell>
          <cell r="W77">
            <v>3.8690000000000002</v>
          </cell>
          <cell r="X77">
            <v>-18.189430000000002</v>
          </cell>
          <cell r="Y77">
            <v>23.3185</v>
          </cell>
        </row>
        <row r="78">
          <cell r="A78">
            <v>53</v>
          </cell>
          <cell r="B78" t="str">
            <v>Auditorium Rentals</v>
          </cell>
          <cell r="E78">
            <v>4</v>
          </cell>
          <cell r="F78">
            <v>4</v>
          </cell>
          <cell r="G78">
            <v>4</v>
          </cell>
          <cell r="H78">
            <v>4</v>
          </cell>
          <cell r="I78">
            <v>4</v>
          </cell>
          <cell r="J78">
            <v>4</v>
          </cell>
          <cell r="K78">
            <v>4</v>
          </cell>
          <cell r="L78">
            <v>4</v>
          </cell>
          <cell r="M78">
            <v>4</v>
          </cell>
          <cell r="N78">
            <v>4</v>
          </cell>
          <cell r="O78">
            <v>4</v>
          </cell>
          <cell r="P78">
            <v>4</v>
          </cell>
          <cell r="T78">
            <v>0</v>
          </cell>
          <cell r="U78">
            <v>48</v>
          </cell>
          <cell r="V78">
            <v>32.137</v>
          </cell>
          <cell r="W78">
            <v>0</v>
          </cell>
          <cell r="X78">
            <v>15.863</v>
          </cell>
          <cell r="Y78">
            <v>48</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3.1720000000000002</v>
          </cell>
          <cell r="F82">
            <v>3.1720000000000002</v>
          </cell>
          <cell r="G82">
            <v>3.1720000000000002</v>
          </cell>
          <cell r="H82">
            <v>3.1720000000000002</v>
          </cell>
          <cell r="I82">
            <v>3.1720000000000002</v>
          </cell>
          <cell r="J82">
            <v>3.1720000000000002</v>
          </cell>
          <cell r="K82">
            <v>3.1720000000000002</v>
          </cell>
          <cell r="L82">
            <v>3.1720000000000002</v>
          </cell>
          <cell r="M82">
            <v>3.1720000000000002</v>
          </cell>
          <cell r="N82">
            <v>3.1720000000000002</v>
          </cell>
          <cell r="O82">
            <v>3.1720000000000002</v>
          </cell>
          <cell r="P82">
            <v>3.1720000000000002</v>
          </cell>
          <cell r="T82">
            <v>0</v>
          </cell>
          <cell r="U82">
            <v>38.064</v>
          </cell>
          <cell r="V82">
            <v>51.67</v>
          </cell>
          <cell r="W82">
            <v>53.204000000000001</v>
          </cell>
          <cell r="X82">
            <v>-13.606000000000002</v>
          </cell>
          <cell r="Y82">
            <v>-15.14</v>
          </cell>
        </row>
        <row r="83">
          <cell r="C83">
            <v>0</v>
          </cell>
          <cell r="E83">
            <v>9.4376250000000006</v>
          </cell>
          <cell r="F83">
            <v>9.4376250000000006</v>
          </cell>
          <cell r="G83">
            <v>9.4376250000000006</v>
          </cell>
          <cell r="H83">
            <v>9.4376250000000006</v>
          </cell>
          <cell r="I83">
            <v>9.4376250000000006</v>
          </cell>
          <cell r="J83">
            <v>9.4376250000000006</v>
          </cell>
          <cell r="K83">
            <v>9.4376250000000006</v>
          </cell>
          <cell r="L83">
            <v>9.4376250000000006</v>
          </cell>
          <cell r="M83">
            <v>9.4376250000000006</v>
          </cell>
          <cell r="N83">
            <v>9.4376250000000006</v>
          </cell>
          <cell r="O83">
            <v>9.4376250000000006</v>
          </cell>
          <cell r="P83">
            <v>9.4376250000000006</v>
          </cell>
          <cell r="R83">
            <v>0</v>
          </cell>
          <cell r="S83">
            <v>0</v>
          </cell>
          <cell r="T83">
            <v>0</v>
          </cell>
          <cell r="U83">
            <v>113.25149999999999</v>
          </cell>
          <cell r="V83">
            <v>129.18393</v>
          </cell>
          <cell r="W83">
            <v>57.073</v>
          </cell>
          <cell r="X83">
            <v>-15.932430000000011</v>
          </cell>
          <cell r="Y83">
            <v>56.178499999999993</v>
          </cell>
        </row>
        <row r="84">
          <cell r="X84">
            <v>0</v>
          </cell>
          <cell r="Y84">
            <v>0</v>
          </cell>
        </row>
        <row r="85">
          <cell r="B85" t="str">
            <v>10 Other Cost</v>
          </cell>
          <cell r="X85">
            <v>0</v>
          </cell>
          <cell r="Y85">
            <v>0</v>
          </cell>
        </row>
        <row r="86">
          <cell r="A86">
            <v>61</v>
          </cell>
          <cell r="B86" t="str">
            <v>Authors Rights</v>
          </cell>
          <cell r="E86">
            <v>0.58256000000000008</v>
          </cell>
          <cell r="F86">
            <v>0.5958</v>
          </cell>
          <cell r="G86">
            <v>0.7944</v>
          </cell>
          <cell r="H86">
            <v>0.63551999999999997</v>
          </cell>
          <cell r="I86">
            <v>0.68847999999999998</v>
          </cell>
          <cell r="J86">
            <v>0.94003999999999999</v>
          </cell>
          <cell r="K86">
            <v>0.63551999999999997</v>
          </cell>
          <cell r="L86">
            <v>0.72820000000000007</v>
          </cell>
          <cell r="M86">
            <v>0.86060000000000003</v>
          </cell>
          <cell r="N86">
            <v>0.66200000000000003</v>
          </cell>
          <cell r="O86">
            <v>0.87384000000000006</v>
          </cell>
          <cell r="P86">
            <v>0.86060000000000003</v>
          </cell>
          <cell r="U86">
            <v>8.8575599999999994</v>
          </cell>
          <cell r="V86">
            <v>8.3303318799999992</v>
          </cell>
          <cell r="W86">
            <v>11.652450000000002</v>
          </cell>
          <cell r="X86">
            <v>0.52722812000000019</v>
          </cell>
          <cell r="Y86">
            <v>-2.7948900000000023</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0.58256000000000008</v>
          </cell>
          <cell r="F91">
            <v>0.5958</v>
          </cell>
          <cell r="G91">
            <v>0.7944</v>
          </cell>
          <cell r="H91">
            <v>0.63551999999999997</v>
          </cell>
          <cell r="I91">
            <v>0.68847999999999998</v>
          </cell>
          <cell r="J91">
            <v>0.94003999999999999</v>
          </cell>
          <cell r="K91">
            <v>0.63551999999999997</v>
          </cell>
          <cell r="L91">
            <v>0.72820000000000007</v>
          </cell>
          <cell r="M91">
            <v>0.86060000000000003</v>
          </cell>
          <cell r="N91">
            <v>0.66200000000000003</v>
          </cell>
          <cell r="O91">
            <v>0.87384000000000006</v>
          </cell>
          <cell r="P91">
            <v>0.86060000000000003</v>
          </cell>
          <cell r="U91">
            <v>8.8575599999999994</v>
          </cell>
          <cell r="V91">
            <v>8.3303318799999992</v>
          </cell>
          <cell r="W91">
            <v>11.652450000000002</v>
          </cell>
          <cell r="X91">
            <v>0.52722812000000019</v>
          </cell>
          <cell r="Y91">
            <v>-2.7948900000000023</v>
          </cell>
        </row>
        <row r="92">
          <cell r="X92">
            <v>0</v>
          </cell>
          <cell r="Y92">
            <v>0</v>
          </cell>
        </row>
        <row r="93">
          <cell r="B93" t="str">
            <v>11 Direct Payroll</v>
          </cell>
          <cell r="X93">
            <v>0</v>
          </cell>
          <cell r="Y93">
            <v>0</v>
          </cell>
        </row>
        <row r="94">
          <cell r="A94">
            <v>66</v>
          </cell>
          <cell r="B94" t="str">
            <v>Salaries</v>
          </cell>
          <cell r="E94">
            <v>26.039009076896551</v>
          </cell>
          <cell r="F94">
            <v>26.039009076896551</v>
          </cell>
          <cell r="G94">
            <v>27.139009076896553</v>
          </cell>
          <cell r="H94">
            <v>26.039009076896551</v>
          </cell>
          <cell r="I94">
            <v>26.039009076896551</v>
          </cell>
          <cell r="J94">
            <v>27.139009076896553</v>
          </cell>
          <cell r="K94">
            <v>26.574586757996553</v>
          </cell>
          <cell r="L94">
            <v>26.574586757996553</v>
          </cell>
          <cell r="M94">
            <v>27.674586757996554</v>
          </cell>
          <cell r="N94">
            <v>26.574586757996553</v>
          </cell>
          <cell r="O94">
            <v>27.674586757996554</v>
          </cell>
          <cell r="P94">
            <v>27.674586757996554</v>
          </cell>
          <cell r="T94">
            <v>0</v>
          </cell>
          <cell r="U94">
            <v>321.18157500935865</v>
          </cell>
          <cell r="V94">
            <v>402.18689499999999</v>
          </cell>
          <cell r="W94">
            <v>496.024</v>
          </cell>
          <cell r="X94">
            <v>-81.00531999064134</v>
          </cell>
          <cell r="Y94">
            <v>-174.84242499064135</v>
          </cell>
        </row>
        <row r="95">
          <cell r="A95">
            <v>67</v>
          </cell>
          <cell r="B95" t="str">
            <v>Bonus/Commission</v>
          </cell>
          <cell r="E95">
            <v>1.0834049999999997</v>
          </cell>
          <cell r="F95">
            <v>1.0834049999999997</v>
          </cell>
          <cell r="G95">
            <v>1.0834049999999997</v>
          </cell>
          <cell r="H95">
            <v>1.0834049999999997</v>
          </cell>
          <cell r="I95">
            <v>1.0834049999999997</v>
          </cell>
          <cell r="J95">
            <v>1.0834049999999997</v>
          </cell>
          <cell r="K95">
            <v>1.0834049999999997</v>
          </cell>
          <cell r="L95">
            <v>1.0834049999999997</v>
          </cell>
          <cell r="M95">
            <v>1.0834049999999997</v>
          </cell>
          <cell r="N95">
            <v>1.0834049999999997</v>
          </cell>
          <cell r="O95">
            <v>1.0834049999999997</v>
          </cell>
          <cell r="P95">
            <v>1.0834049999999997</v>
          </cell>
          <cell r="T95">
            <v>0</v>
          </cell>
          <cell r="U95">
            <v>13.000859999999994</v>
          </cell>
          <cell r="V95">
            <v>19.007021666666667</v>
          </cell>
          <cell r="W95">
            <v>32.884</v>
          </cell>
          <cell r="X95">
            <v>-6.0061616666666726</v>
          </cell>
          <cell r="Y95">
            <v>-19.883140000000004</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T97">
            <v>0</v>
          </cell>
          <cell r="U97">
            <v>6.6360000000000001</v>
          </cell>
          <cell r="V97">
            <v>10.016299999999998</v>
          </cell>
          <cell r="W97">
            <v>18.571000000000002</v>
          </cell>
          <cell r="X97">
            <v>-3.3802999999999974</v>
          </cell>
          <cell r="Y97">
            <v>-11.935</v>
          </cell>
        </row>
        <row r="98">
          <cell r="A98">
            <v>70</v>
          </cell>
          <cell r="B98" t="str">
            <v>Miscellaneous</v>
          </cell>
          <cell r="E98">
            <v>0.47099999999999997</v>
          </cell>
          <cell r="F98">
            <v>0.47099999999999997</v>
          </cell>
          <cell r="G98">
            <v>0.47099999999999997</v>
          </cell>
          <cell r="H98">
            <v>0.47099999999999997</v>
          </cell>
          <cell r="I98">
            <v>0.47099999999999997</v>
          </cell>
          <cell r="J98">
            <v>0.47099999999999997</v>
          </cell>
          <cell r="K98">
            <v>0.47099999999999997</v>
          </cell>
          <cell r="L98">
            <v>0.47099999999999997</v>
          </cell>
          <cell r="M98">
            <v>0.47099999999999997</v>
          </cell>
          <cell r="N98">
            <v>0.47099999999999997</v>
          </cell>
          <cell r="O98">
            <v>0.47099999999999997</v>
          </cell>
          <cell r="P98">
            <v>0.47099999999999997</v>
          </cell>
          <cell r="T98">
            <v>0</v>
          </cell>
          <cell r="U98">
            <v>5.6520000000000001</v>
          </cell>
          <cell r="V98">
            <v>6.2547400000000017</v>
          </cell>
          <cell r="W98">
            <v>11.548999999999999</v>
          </cell>
          <cell r="X98">
            <v>-0.60274000000000161</v>
          </cell>
          <cell r="Y98">
            <v>-5.8969999999999994</v>
          </cell>
        </row>
        <row r="99">
          <cell r="C99">
            <v>0</v>
          </cell>
          <cell r="E99">
            <v>28.146414076896551</v>
          </cell>
          <cell r="F99">
            <v>28.146414076896551</v>
          </cell>
          <cell r="G99">
            <v>29.246414076896553</v>
          </cell>
          <cell r="H99">
            <v>28.146414076896551</v>
          </cell>
          <cell r="I99">
            <v>28.146414076896551</v>
          </cell>
          <cell r="J99">
            <v>29.246414076896553</v>
          </cell>
          <cell r="K99">
            <v>28.681991757996553</v>
          </cell>
          <cell r="L99">
            <v>28.681991757996553</v>
          </cell>
          <cell r="M99">
            <v>29.781991757996554</v>
          </cell>
          <cell r="N99">
            <v>28.681991757996553</v>
          </cell>
          <cell r="O99">
            <v>29.781991757996554</v>
          </cell>
          <cell r="P99">
            <v>29.781991757996554</v>
          </cell>
          <cell r="R99">
            <v>0</v>
          </cell>
          <cell r="S99">
            <v>0</v>
          </cell>
          <cell r="T99">
            <v>0</v>
          </cell>
          <cell r="U99">
            <v>346.47043500935865</v>
          </cell>
          <cell r="V99">
            <v>437.46495666666669</v>
          </cell>
          <cell r="W99">
            <v>559.02800000000002</v>
          </cell>
          <cell r="X99">
            <v>-90.994521657308042</v>
          </cell>
          <cell r="Y99">
            <v>-212.55756499064137</v>
          </cell>
        </row>
        <row r="100">
          <cell r="X100">
            <v>0</v>
          </cell>
          <cell r="Y100">
            <v>0</v>
          </cell>
        </row>
        <row r="101">
          <cell r="B101" t="str">
            <v>16 Other Overhead Costs</v>
          </cell>
          <cell r="X101">
            <v>0</v>
          </cell>
          <cell r="Y101">
            <v>0</v>
          </cell>
        </row>
        <row r="102">
          <cell r="A102">
            <v>71</v>
          </cell>
          <cell r="B102" t="str">
            <v>Insurance (Other than employee)</v>
          </cell>
          <cell r="E102">
            <v>1.38124</v>
          </cell>
          <cell r="F102">
            <v>1.38124</v>
          </cell>
          <cell r="G102">
            <v>1.38124</v>
          </cell>
          <cell r="H102">
            <v>1.38124</v>
          </cell>
          <cell r="I102">
            <v>1.38124</v>
          </cell>
          <cell r="J102">
            <v>1.38124</v>
          </cell>
          <cell r="K102">
            <v>1.38124</v>
          </cell>
          <cell r="L102">
            <v>1.38124</v>
          </cell>
          <cell r="M102">
            <v>1.38124</v>
          </cell>
          <cell r="N102">
            <v>1.38124</v>
          </cell>
          <cell r="O102">
            <v>1.38124</v>
          </cell>
          <cell r="P102">
            <v>1.38124</v>
          </cell>
          <cell r="T102">
            <v>0</v>
          </cell>
          <cell r="U102">
            <v>16.57488</v>
          </cell>
          <cell r="V102">
            <v>16.582999999999995</v>
          </cell>
          <cell r="W102">
            <v>18.888000000000002</v>
          </cell>
          <cell r="X102">
            <v>-8.119999999994576E-3</v>
          </cell>
          <cell r="Y102">
            <v>-2.3131200000000014</v>
          </cell>
        </row>
        <row r="103">
          <cell r="A103">
            <v>72</v>
          </cell>
          <cell r="B103" t="str">
            <v>Property Taxes</v>
          </cell>
          <cell r="E103">
            <v>3.8340000000000001</v>
          </cell>
          <cell r="F103">
            <v>3.8340000000000001</v>
          </cell>
          <cell r="G103">
            <v>3.8340000000000001</v>
          </cell>
          <cell r="H103">
            <v>3.8340000000000001</v>
          </cell>
          <cell r="I103">
            <v>3.8340000000000001</v>
          </cell>
          <cell r="J103">
            <v>3.8340000000000001</v>
          </cell>
          <cell r="K103">
            <v>3.8340000000000001</v>
          </cell>
          <cell r="L103">
            <v>3.8340000000000001</v>
          </cell>
          <cell r="M103">
            <v>3.8340000000000001</v>
          </cell>
          <cell r="N103">
            <v>3.8340000000000001</v>
          </cell>
          <cell r="O103">
            <v>3.8340000000000001</v>
          </cell>
          <cell r="P103">
            <v>3.8340000000000001</v>
          </cell>
          <cell r="T103">
            <v>0</v>
          </cell>
          <cell r="U103">
            <v>46.00800000000001</v>
          </cell>
          <cell r="V103">
            <v>45.558000000000014</v>
          </cell>
          <cell r="W103">
            <v>102.239</v>
          </cell>
          <cell r="X103">
            <v>0.44999999999999574</v>
          </cell>
          <cell r="Y103">
            <v>-56.230999999999995</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25.35393333333333</v>
          </cell>
          <cell r="W104">
            <v>24.881</v>
          </cell>
          <cell r="X104">
            <v>-1.3539333333333303</v>
          </cell>
          <cell r="Y104">
            <v>-0.88100000000000023</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12.682220000000003</v>
          </cell>
          <cell r="W105">
            <v>14.42</v>
          </cell>
          <cell r="X105">
            <v>-0.68222000000000271</v>
          </cell>
          <cell r="Y105">
            <v>-2.42</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2.806280000000001</v>
          </cell>
          <cell r="W106">
            <v>0</v>
          </cell>
          <cell r="X106">
            <v>3.193719999999999</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0.71499999999999997</v>
          </cell>
          <cell r="F108">
            <v>0.71499999999999997</v>
          </cell>
          <cell r="G108">
            <v>0.71499999999999997</v>
          </cell>
          <cell r="H108">
            <v>0.71499999999999997</v>
          </cell>
          <cell r="I108">
            <v>0.71499999999999997</v>
          </cell>
          <cell r="J108">
            <v>0.71499999999999997</v>
          </cell>
          <cell r="K108">
            <v>0.71499999999999997</v>
          </cell>
          <cell r="L108">
            <v>0.71499999999999997</v>
          </cell>
          <cell r="M108">
            <v>0.71499999999999997</v>
          </cell>
          <cell r="N108">
            <v>0.71499999999999997</v>
          </cell>
          <cell r="O108">
            <v>0.71499999999999997</v>
          </cell>
          <cell r="P108">
            <v>0.71499999999999997</v>
          </cell>
          <cell r="T108">
            <v>0</v>
          </cell>
          <cell r="U108">
            <v>8.58</v>
          </cell>
          <cell r="V108">
            <v>11.235595719999999</v>
          </cell>
          <cell r="W108">
            <v>19.821549999999998</v>
          </cell>
          <cell r="X108">
            <v>-2.6555957199999991</v>
          </cell>
          <cell r="Y108">
            <v>-11.241549999999998</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4.7119999999999997</v>
          </cell>
          <cell r="F111">
            <v>4.9004799999999999</v>
          </cell>
          <cell r="G111">
            <v>4.7423999999999999</v>
          </cell>
          <cell r="H111">
            <v>4.9004799999999999</v>
          </cell>
          <cell r="I111">
            <v>4.7423999999999999</v>
          </cell>
          <cell r="J111">
            <v>4.9004799999999999</v>
          </cell>
          <cell r="K111">
            <v>4.9004799999999999</v>
          </cell>
          <cell r="L111">
            <v>27.527239999999999</v>
          </cell>
          <cell r="M111">
            <v>6.4004799999999999</v>
          </cell>
          <cell r="N111">
            <v>4.7423999999999999</v>
          </cell>
          <cell r="O111">
            <v>4.9004799999999999</v>
          </cell>
          <cell r="P111">
            <v>4.7423999999999999</v>
          </cell>
          <cell r="T111">
            <v>0</v>
          </cell>
          <cell r="U111">
            <v>82.111720000000005</v>
          </cell>
          <cell r="V111">
            <v>98.715360000000004</v>
          </cell>
          <cell r="W111">
            <v>129.697</v>
          </cell>
          <cell r="X111">
            <v>-16.603639999999999</v>
          </cell>
          <cell r="Y111">
            <v>-47.585279999999997</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53.321359999999999</v>
          </cell>
          <cell r="W112">
            <v>35.734000000000002</v>
          </cell>
          <cell r="X112">
            <v>-5.3213599999999985</v>
          </cell>
          <cell r="Y112">
            <v>12.265999999999998</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7.118990000000001</v>
          </cell>
          <cell r="W113">
            <v>8.7919999999999998</v>
          </cell>
          <cell r="X113">
            <v>8.1009999999997362E-2</v>
          </cell>
          <cell r="Y113">
            <v>-1.5920000000000014</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1.02</v>
          </cell>
          <cell r="W114">
            <v>4.26</v>
          </cell>
          <cell r="X114">
            <v>1.38</v>
          </cell>
          <cell r="Y114">
            <v>-1.86</v>
          </cell>
        </row>
        <row r="115">
          <cell r="A115">
            <v>84</v>
          </cell>
          <cell r="B115" t="str">
            <v>Freight</v>
          </cell>
          <cell r="E115">
            <v>0.25</v>
          </cell>
          <cell r="F115">
            <v>0.25</v>
          </cell>
          <cell r="G115">
            <v>0.25</v>
          </cell>
          <cell r="H115">
            <v>0.25</v>
          </cell>
          <cell r="I115">
            <v>0.25</v>
          </cell>
          <cell r="J115">
            <v>0.25</v>
          </cell>
          <cell r="K115">
            <v>0.25</v>
          </cell>
          <cell r="L115">
            <v>0.25</v>
          </cell>
          <cell r="M115">
            <v>0.25</v>
          </cell>
          <cell r="N115">
            <v>0.25</v>
          </cell>
          <cell r="O115">
            <v>0.25</v>
          </cell>
          <cell r="P115">
            <v>0.25</v>
          </cell>
          <cell r="T115">
            <v>0</v>
          </cell>
          <cell r="U115">
            <v>3</v>
          </cell>
          <cell r="V115">
            <v>4.1071099999999996</v>
          </cell>
          <cell r="W115">
            <v>4.5830000000000002</v>
          </cell>
          <cell r="X115">
            <v>-1.1071099999999996</v>
          </cell>
          <cell r="Y115">
            <v>-1.5830000000000002</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0.3</v>
          </cell>
          <cell r="F117">
            <v>0.3</v>
          </cell>
          <cell r="G117">
            <v>0.3</v>
          </cell>
          <cell r="H117">
            <v>0.3</v>
          </cell>
          <cell r="I117">
            <v>0.3</v>
          </cell>
          <cell r="J117">
            <v>0.3</v>
          </cell>
          <cell r="K117">
            <v>0.3</v>
          </cell>
          <cell r="L117">
            <v>0.3</v>
          </cell>
          <cell r="M117">
            <v>0.3</v>
          </cell>
          <cell r="N117">
            <v>0.3</v>
          </cell>
          <cell r="O117">
            <v>0.3</v>
          </cell>
          <cell r="P117">
            <v>0.3</v>
          </cell>
          <cell r="T117">
            <v>0</v>
          </cell>
          <cell r="U117">
            <v>3.6</v>
          </cell>
          <cell r="V117">
            <v>1.8329299999999997</v>
          </cell>
          <cell r="W117">
            <v>3.387</v>
          </cell>
          <cell r="X117">
            <v>1.7670699999999995</v>
          </cell>
          <cell r="Y117">
            <v>0.21299999999999919</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0.40646414076896553</v>
          </cell>
          <cell r="F119">
            <v>0.40646414076896553</v>
          </cell>
          <cell r="G119">
            <v>0.41746414076896554</v>
          </cell>
          <cell r="H119">
            <v>0.40646414076896553</v>
          </cell>
          <cell r="I119">
            <v>0.40646414076896553</v>
          </cell>
          <cell r="J119">
            <v>0.41746414076896554</v>
          </cell>
          <cell r="K119">
            <v>0.41181991757996556</v>
          </cell>
          <cell r="L119">
            <v>0.41181991757996556</v>
          </cell>
          <cell r="M119">
            <v>0.42281991757996551</v>
          </cell>
          <cell r="N119">
            <v>0.41181991757996556</v>
          </cell>
          <cell r="O119">
            <v>0.42281991757996551</v>
          </cell>
          <cell r="P119">
            <v>0.42281991757996551</v>
          </cell>
          <cell r="T119">
            <v>0</v>
          </cell>
          <cell r="U119">
            <v>4.9647043500935863</v>
          </cell>
          <cell r="V119">
            <v>5.7293799999999999</v>
          </cell>
          <cell r="W119">
            <v>11.51</v>
          </cell>
          <cell r="X119">
            <v>-0.76467564990641357</v>
          </cell>
          <cell r="Y119">
            <v>-6.5452956499064134</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15.6</v>
          </cell>
          <cell r="W120">
            <v>15.6</v>
          </cell>
          <cell r="X120">
            <v>0</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1.921999999999997</v>
          </cell>
          <cell r="W124">
            <v>3.2909999999999986</v>
          </cell>
          <cell r="X124">
            <v>1.6780000000000022</v>
          </cell>
          <cell r="Y124">
            <v>0.30900000000000061</v>
          </cell>
        </row>
        <row r="125">
          <cell r="C125">
            <v>0</v>
          </cell>
          <cell r="E125">
            <v>21.498704140768968</v>
          </cell>
          <cell r="F125">
            <v>21.687184140768967</v>
          </cell>
          <cell r="G125">
            <v>21.540104140768971</v>
          </cell>
          <cell r="H125">
            <v>21.687184140768967</v>
          </cell>
          <cell r="I125">
            <v>21.529104140768968</v>
          </cell>
          <cell r="J125">
            <v>21.698184140768969</v>
          </cell>
          <cell r="K125">
            <v>21.692539917579968</v>
          </cell>
          <cell r="L125">
            <v>44.319299917579961</v>
          </cell>
          <cell r="M125">
            <v>23.203539917579967</v>
          </cell>
          <cell r="N125">
            <v>21.534459917579969</v>
          </cell>
          <cell r="O125">
            <v>21.703539917579967</v>
          </cell>
          <cell r="P125">
            <v>21.545459917579969</v>
          </cell>
          <cell r="R125">
            <v>0</v>
          </cell>
          <cell r="S125">
            <v>0</v>
          </cell>
          <cell r="T125">
            <v>0</v>
          </cell>
          <cell r="U125">
            <v>283.63930435009365</v>
          </cell>
          <cell r="V125">
            <v>303.58615905333329</v>
          </cell>
          <cell r="W125">
            <v>397.10354999999998</v>
          </cell>
          <cell r="X125">
            <v>-19.946854703239637</v>
          </cell>
          <cell r="Y125">
            <v>-113.46424564990633</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W132">
            <v>0</v>
          </cell>
          <cell r="X132">
            <v>0</v>
          </cell>
          <cell r="Y132" t="e">
            <v>#REF!</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4" refreshError="1">
        <row r="11">
          <cell r="A11">
            <v>1</v>
          </cell>
          <cell r="B11" t="str">
            <v>Net Film Revenue</v>
          </cell>
          <cell r="E11">
            <v>410.44</v>
          </cell>
          <cell r="F11">
            <v>423.68</v>
          </cell>
          <cell r="G11">
            <v>542.84</v>
          </cell>
          <cell r="H11">
            <v>410.44</v>
          </cell>
          <cell r="I11">
            <v>436.92</v>
          </cell>
          <cell r="J11">
            <v>622.28</v>
          </cell>
          <cell r="K11">
            <v>410.44</v>
          </cell>
          <cell r="L11">
            <v>503.12</v>
          </cell>
          <cell r="M11">
            <v>556.08000000000004</v>
          </cell>
          <cell r="N11">
            <v>423.68</v>
          </cell>
          <cell r="O11">
            <v>589.17999999999995</v>
          </cell>
          <cell r="P11">
            <v>529.6</v>
          </cell>
          <cell r="Q11">
            <v>0</v>
          </cell>
          <cell r="T11">
            <v>0</v>
          </cell>
          <cell r="U11">
            <v>5858.7</v>
          </cell>
          <cell r="V11">
            <v>5447.2133200000007</v>
          </cell>
          <cell r="W11">
            <v>6875.9660000000003</v>
          </cell>
          <cell r="X11">
            <v>411.48668000000089</v>
          </cell>
          <cell r="Y11">
            <v>-1017.2659999999987</v>
          </cell>
        </row>
        <row r="12">
          <cell r="A12">
            <v>2</v>
          </cell>
          <cell r="B12" t="str">
            <v>Concession Sales</v>
          </cell>
          <cell r="E12">
            <v>77.5</v>
          </cell>
          <cell r="F12">
            <v>80</v>
          </cell>
          <cell r="G12">
            <v>102.5</v>
          </cell>
          <cell r="H12">
            <v>77.5</v>
          </cell>
          <cell r="I12">
            <v>82.5</v>
          </cell>
          <cell r="J12">
            <v>117.5</v>
          </cell>
          <cell r="K12">
            <v>77.5</v>
          </cell>
          <cell r="L12">
            <v>95</v>
          </cell>
          <cell r="M12">
            <v>105</v>
          </cell>
          <cell r="N12">
            <v>80</v>
          </cell>
          <cell r="O12">
            <v>111.25</v>
          </cell>
          <cell r="P12">
            <v>100</v>
          </cell>
          <cell r="T12">
            <v>0</v>
          </cell>
          <cell r="U12">
            <v>1106.25</v>
          </cell>
          <cell r="V12">
            <v>1058.65578</v>
          </cell>
          <cell r="W12">
            <v>1093.7619999999999</v>
          </cell>
          <cell r="X12">
            <v>47.59421999999995</v>
          </cell>
          <cell r="Y12">
            <v>12.488000000000056</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26</v>
          </cell>
          <cell r="F15">
            <v>26</v>
          </cell>
          <cell r="G15">
            <v>26</v>
          </cell>
          <cell r="H15">
            <v>26</v>
          </cell>
          <cell r="I15">
            <v>26</v>
          </cell>
          <cell r="J15">
            <v>26</v>
          </cell>
          <cell r="K15">
            <v>26</v>
          </cell>
          <cell r="L15">
            <v>26</v>
          </cell>
          <cell r="M15">
            <v>26</v>
          </cell>
          <cell r="N15">
            <v>26</v>
          </cell>
          <cell r="O15">
            <v>26</v>
          </cell>
          <cell r="P15">
            <v>26</v>
          </cell>
          <cell r="T15">
            <v>0</v>
          </cell>
          <cell r="U15">
            <v>312</v>
          </cell>
          <cell r="V15">
            <v>328.11124000000001</v>
          </cell>
          <cell r="W15">
            <v>250.84800000000001</v>
          </cell>
          <cell r="X15">
            <v>-16.111240000000009</v>
          </cell>
          <cell r="Y15">
            <v>61.151999999999987</v>
          </cell>
        </row>
        <row r="16">
          <cell r="A16">
            <v>6</v>
          </cell>
          <cell r="B16" t="str">
            <v>Other Income</v>
          </cell>
          <cell r="C16">
            <v>0</v>
          </cell>
          <cell r="E16">
            <v>7.9376250000000006</v>
          </cell>
          <cell r="F16">
            <v>7.9376250000000006</v>
          </cell>
          <cell r="G16">
            <v>7.9376250000000006</v>
          </cell>
          <cell r="H16">
            <v>7.9376250000000006</v>
          </cell>
          <cell r="I16">
            <v>7.9376250000000006</v>
          </cell>
          <cell r="J16">
            <v>7.9376250000000006</v>
          </cell>
          <cell r="K16">
            <v>7.9376250000000006</v>
          </cell>
          <cell r="L16">
            <v>7.9376250000000006</v>
          </cell>
          <cell r="M16">
            <v>7.9376250000000006</v>
          </cell>
          <cell r="N16">
            <v>7.9376250000000006</v>
          </cell>
          <cell r="O16">
            <v>7.9376250000000006</v>
          </cell>
          <cell r="P16">
            <v>7.9376250000000006</v>
          </cell>
          <cell r="R16">
            <v>0</v>
          </cell>
          <cell r="S16">
            <v>0</v>
          </cell>
          <cell r="T16">
            <v>0</v>
          </cell>
          <cell r="U16">
            <v>95.251499999999979</v>
          </cell>
          <cell r="V16">
            <v>129.14752999999999</v>
          </cell>
          <cell r="W16">
            <v>61.19</v>
          </cell>
          <cell r="X16">
            <v>-33.89603000000001</v>
          </cell>
          <cell r="Y16">
            <v>34.061499999999981</v>
          </cell>
        </row>
        <row r="17">
          <cell r="B17" t="str">
            <v>TOTAL REVENUE</v>
          </cell>
          <cell r="C17">
            <v>0</v>
          </cell>
          <cell r="E17">
            <v>521.87762500000008</v>
          </cell>
          <cell r="F17">
            <v>537.61762500000009</v>
          </cell>
          <cell r="G17">
            <v>679.27762500000006</v>
          </cell>
          <cell r="H17">
            <v>521.87762500000008</v>
          </cell>
          <cell r="I17">
            <v>553.3576250000001</v>
          </cell>
          <cell r="J17">
            <v>773.717625</v>
          </cell>
          <cell r="K17">
            <v>521.87762500000008</v>
          </cell>
          <cell r="L17">
            <v>632.05762500000003</v>
          </cell>
          <cell r="M17">
            <v>695.01762500000007</v>
          </cell>
          <cell r="N17">
            <v>537.61762500000009</v>
          </cell>
          <cell r="O17">
            <v>734.36762500000009</v>
          </cell>
          <cell r="P17">
            <v>663.53762500000005</v>
          </cell>
          <cell r="R17">
            <v>0</v>
          </cell>
          <cell r="S17">
            <v>0</v>
          </cell>
          <cell r="T17">
            <v>0</v>
          </cell>
          <cell r="U17">
            <v>7372.201500000001</v>
          </cell>
          <cell r="V17">
            <v>6963.1278700000012</v>
          </cell>
          <cell r="W17">
            <v>8281.7660000000014</v>
          </cell>
          <cell r="X17">
            <v>409.07362999999987</v>
          </cell>
          <cell r="Y17">
            <v>-909.56450000000041</v>
          </cell>
        </row>
        <row r="19">
          <cell r="A19">
            <v>7</v>
          </cell>
          <cell r="B19" t="str">
            <v>Film Hire</v>
          </cell>
          <cell r="E19">
            <v>190.8546</v>
          </cell>
          <cell r="F19">
            <v>197.0112</v>
          </cell>
          <cell r="G19">
            <v>252.42060000000004</v>
          </cell>
          <cell r="H19">
            <v>190.8546</v>
          </cell>
          <cell r="I19">
            <v>203.16780000000003</v>
          </cell>
          <cell r="J19">
            <v>289.36020000000002</v>
          </cell>
          <cell r="K19">
            <v>190.8546</v>
          </cell>
          <cell r="L19">
            <v>233.95080000000002</v>
          </cell>
          <cell r="M19">
            <v>258.5772</v>
          </cell>
          <cell r="N19">
            <v>197.0112</v>
          </cell>
          <cell r="O19">
            <v>273.96870000000007</v>
          </cell>
          <cell r="P19">
            <v>246.26400000000001</v>
          </cell>
          <cell r="U19">
            <v>2724.2955000000002</v>
          </cell>
          <cell r="V19">
            <v>2526.9412400000006</v>
          </cell>
          <cell r="W19">
            <v>3150.1010000000001</v>
          </cell>
          <cell r="X19">
            <v>197.35425999999961</v>
          </cell>
          <cell r="Y19">
            <v>-425.80549999999994</v>
          </cell>
        </row>
        <row r="20">
          <cell r="A20">
            <v>8</v>
          </cell>
          <cell r="B20" t="str">
            <v>Concession Cost</v>
          </cell>
          <cell r="E20">
            <v>17.05</v>
          </cell>
          <cell r="F20">
            <v>17.600000000000001</v>
          </cell>
          <cell r="G20">
            <v>22.55</v>
          </cell>
          <cell r="H20">
            <v>17.05</v>
          </cell>
          <cell r="I20">
            <v>18.149999999999999</v>
          </cell>
          <cell r="J20">
            <v>25.85</v>
          </cell>
          <cell r="K20">
            <v>17.05</v>
          </cell>
          <cell r="L20">
            <v>20.9</v>
          </cell>
          <cell r="M20">
            <v>23.1</v>
          </cell>
          <cell r="N20">
            <v>17.600000000000001</v>
          </cell>
          <cell r="O20">
            <v>24.475000000000001</v>
          </cell>
          <cell r="P20">
            <v>22</v>
          </cell>
          <cell r="T20">
            <v>0</v>
          </cell>
          <cell r="U20">
            <v>243.375</v>
          </cell>
          <cell r="V20">
            <v>212.72319999999999</v>
          </cell>
          <cell r="W20">
            <v>296.96600000000001</v>
          </cell>
          <cell r="X20">
            <v>30.651800000000009</v>
          </cell>
          <cell r="Y20">
            <v>-53.591000000000008</v>
          </cell>
        </row>
        <row r="21">
          <cell r="A21">
            <v>9</v>
          </cell>
          <cell r="B21" t="str">
            <v>Less Concession Rebates</v>
          </cell>
          <cell r="E21">
            <v>-1.9375</v>
          </cell>
          <cell r="F21">
            <v>-2</v>
          </cell>
          <cell r="G21">
            <v>-2.5625</v>
          </cell>
          <cell r="H21">
            <v>-1.9375</v>
          </cell>
          <cell r="I21">
            <v>-2.0625</v>
          </cell>
          <cell r="J21">
            <v>-2.9375</v>
          </cell>
          <cell r="K21">
            <v>-1.9375</v>
          </cell>
          <cell r="L21">
            <v>-2.375</v>
          </cell>
          <cell r="M21">
            <v>-2.625</v>
          </cell>
          <cell r="N21">
            <v>-2</v>
          </cell>
          <cell r="O21">
            <v>-2.78125</v>
          </cell>
          <cell r="P21">
            <v>-2.5</v>
          </cell>
          <cell r="U21">
            <v>-27.65625</v>
          </cell>
          <cell r="V21">
            <v>-31.79</v>
          </cell>
          <cell r="W21">
            <v>-49.798999999999999</v>
          </cell>
          <cell r="X21">
            <v>4.13375</v>
          </cell>
          <cell r="Y21">
            <v>22.142749999999999</v>
          </cell>
        </row>
        <row r="22">
          <cell r="A22">
            <v>10</v>
          </cell>
          <cell r="B22" t="str">
            <v>Advertising Cost</v>
          </cell>
          <cell r="E22">
            <v>9.4401200000000003</v>
          </cell>
          <cell r="F22">
            <v>9.7446400000000004</v>
          </cell>
          <cell r="G22">
            <v>12.48532</v>
          </cell>
          <cell r="H22">
            <v>9.4401200000000003</v>
          </cell>
          <cell r="I22">
            <v>10.049160000000001</v>
          </cell>
          <cell r="J22">
            <v>14.312439999999999</v>
          </cell>
          <cell r="K22">
            <v>9.4401200000000003</v>
          </cell>
          <cell r="L22">
            <v>11.571759999999999</v>
          </cell>
          <cell r="M22">
            <v>12.78984</v>
          </cell>
          <cell r="N22">
            <v>9.7446400000000004</v>
          </cell>
          <cell r="O22">
            <v>13.551140000000002</v>
          </cell>
          <cell r="P22">
            <v>12.1808</v>
          </cell>
          <cell r="T22">
            <v>0</v>
          </cell>
          <cell r="U22">
            <v>134.7501</v>
          </cell>
          <cell r="V22">
            <v>133.23182499999999</v>
          </cell>
          <cell r="W22">
            <v>170.59299999999999</v>
          </cell>
          <cell r="X22">
            <v>1.5182750000000169</v>
          </cell>
          <cell r="Y22">
            <v>-35.842899999999986</v>
          </cell>
        </row>
        <row r="23">
          <cell r="A23">
            <v>11</v>
          </cell>
          <cell r="B23" t="str">
            <v>Other Cost</v>
          </cell>
          <cell r="C23">
            <v>0</v>
          </cell>
          <cell r="E23">
            <v>0.82088000000000005</v>
          </cell>
          <cell r="F23">
            <v>0.84736</v>
          </cell>
          <cell r="G23">
            <v>1.08568</v>
          </cell>
          <cell r="H23">
            <v>0.82088000000000005</v>
          </cell>
          <cell r="I23">
            <v>0.87384000000000006</v>
          </cell>
          <cell r="J23">
            <v>1.2445599999999999</v>
          </cell>
          <cell r="K23">
            <v>0.82088000000000005</v>
          </cell>
          <cell r="L23">
            <v>1.00624</v>
          </cell>
          <cell r="M23">
            <v>1.11216</v>
          </cell>
          <cell r="N23">
            <v>0.84736</v>
          </cell>
          <cell r="O23">
            <v>1.1783600000000001</v>
          </cell>
          <cell r="P23">
            <v>1.0592000000000001</v>
          </cell>
          <cell r="R23">
            <v>0</v>
          </cell>
          <cell r="S23">
            <v>0</v>
          </cell>
          <cell r="T23">
            <v>0</v>
          </cell>
          <cell r="U23">
            <v>11.7174</v>
          </cell>
          <cell r="V23">
            <v>10.894426640000002</v>
          </cell>
          <cell r="W23">
            <v>13.751932000000002</v>
          </cell>
          <cell r="X23">
            <v>0.8229733599999971</v>
          </cell>
          <cell r="Y23">
            <v>-2.0345320000000022</v>
          </cell>
        </row>
        <row r="24">
          <cell r="A24">
            <v>12</v>
          </cell>
          <cell r="B24" t="str">
            <v>Direct Payroll</v>
          </cell>
          <cell r="C24">
            <v>0</v>
          </cell>
          <cell r="E24">
            <v>38.387453579195395</v>
          </cell>
          <cell r="F24">
            <v>38.387453579195395</v>
          </cell>
          <cell r="G24">
            <v>39.487453579195396</v>
          </cell>
          <cell r="H24">
            <v>38.387453579195395</v>
          </cell>
          <cell r="I24">
            <v>38.387453579195395</v>
          </cell>
          <cell r="J24">
            <v>39.487453579195396</v>
          </cell>
          <cell r="K24">
            <v>39.099739157045398</v>
          </cell>
          <cell r="L24">
            <v>39.099739157045398</v>
          </cell>
          <cell r="M24">
            <v>40.1997391570454</v>
          </cell>
          <cell r="N24">
            <v>39.099739157045398</v>
          </cell>
          <cell r="O24">
            <v>40.1997391570454</v>
          </cell>
          <cell r="P24">
            <v>40.1997391570454</v>
          </cell>
          <cell r="R24">
            <v>0</v>
          </cell>
          <cell r="S24">
            <v>0</v>
          </cell>
          <cell r="T24">
            <v>0</v>
          </cell>
          <cell r="U24">
            <v>470.42315641744483</v>
          </cell>
          <cell r="V24">
            <v>545.15700500000003</v>
          </cell>
          <cell r="W24">
            <v>713.63300000000004</v>
          </cell>
          <cell r="X24">
            <v>-74.733848582555197</v>
          </cell>
          <cell r="Y24">
            <v>-243.20984358255521</v>
          </cell>
        </row>
        <row r="25">
          <cell r="B25" t="str">
            <v>TOTAL COST</v>
          </cell>
          <cell r="C25">
            <v>0</v>
          </cell>
          <cell r="E25">
            <v>254.61555357919542</v>
          </cell>
          <cell r="F25">
            <v>261.59065357919542</v>
          </cell>
          <cell r="G25">
            <v>325.46655357919548</v>
          </cell>
          <cell r="H25">
            <v>254.61555357919542</v>
          </cell>
          <cell r="I25">
            <v>268.56575357919542</v>
          </cell>
          <cell r="J25">
            <v>367.31715357919541</v>
          </cell>
          <cell r="K25">
            <v>255.32783915704542</v>
          </cell>
          <cell r="L25">
            <v>304.15353915704543</v>
          </cell>
          <cell r="M25">
            <v>333.15393915704544</v>
          </cell>
          <cell r="N25">
            <v>262.30293915704539</v>
          </cell>
          <cell r="O25">
            <v>350.59168915704549</v>
          </cell>
          <cell r="P25">
            <v>319.20373915704533</v>
          </cell>
          <cell r="R25">
            <v>0</v>
          </cell>
          <cell r="S25">
            <v>0</v>
          </cell>
          <cell r="T25">
            <v>0</v>
          </cell>
          <cell r="U25">
            <v>3556.9049064174446</v>
          </cell>
          <cell r="V25">
            <v>3397.1576966400003</v>
          </cell>
          <cell r="W25">
            <v>4295.2459319999998</v>
          </cell>
          <cell r="X25">
            <v>159.74720977744437</v>
          </cell>
          <cell r="Y25">
            <v>-738.34102558255518</v>
          </cell>
        </row>
        <row r="27">
          <cell r="B27" t="str">
            <v>GROSS MARGIN</v>
          </cell>
          <cell r="C27">
            <v>0</v>
          </cell>
          <cell r="E27">
            <v>267.26207142080466</v>
          </cell>
          <cell r="F27">
            <v>276.02697142080467</v>
          </cell>
          <cell r="G27">
            <v>353.81107142080458</v>
          </cell>
          <cell r="H27">
            <v>267.26207142080466</v>
          </cell>
          <cell r="I27">
            <v>284.79187142080468</v>
          </cell>
          <cell r="J27">
            <v>406.40047142080459</v>
          </cell>
          <cell r="K27">
            <v>266.54978584295463</v>
          </cell>
          <cell r="L27">
            <v>327.9040858429546</v>
          </cell>
          <cell r="M27">
            <v>361.86368584295462</v>
          </cell>
          <cell r="N27">
            <v>275.3146858429547</v>
          </cell>
          <cell r="O27">
            <v>383.7759358429546</v>
          </cell>
          <cell r="P27">
            <v>344.33388584295471</v>
          </cell>
          <cell r="R27">
            <v>0</v>
          </cell>
          <cell r="S27">
            <v>0</v>
          </cell>
          <cell r="T27">
            <v>0</v>
          </cell>
          <cell r="U27">
            <v>3815.2965935825555</v>
          </cell>
          <cell r="V27">
            <v>3565.9701733600009</v>
          </cell>
          <cell r="W27">
            <v>3986.5200680000016</v>
          </cell>
          <cell r="X27">
            <v>249.32642022255459</v>
          </cell>
          <cell r="Y27">
            <v>-171.22347441744614</v>
          </cell>
        </row>
        <row r="28">
          <cell r="X28">
            <v>0</v>
          </cell>
          <cell r="Y28">
            <v>0</v>
          </cell>
        </row>
        <row r="29">
          <cell r="A29">
            <v>13</v>
          </cell>
          <cell r="B29" t="str">
            <v>Direct Rent</v>
          </cell>
          <cell r="E29">
            <v>158.66038</v>
          </cell>
          <cell r="F29">
            <v>158.66038</v>
          </cell>
          <cell r="G29">
            <v>158.66038</v>
          </cell>
          <cell r="H29">
            <v>158.66038</v>
          </cell>
          <cell r="I29">
            <v>158.66038</v>
          </cell>
          <cell r="J29">
            <v>158.66038</v>
          </cell>
          <cell r="K29">
            <v>158.66038</v>
          </cell>
          <cell r="L29">
            <v>158.66038</v>
          </cell>
          <cell r="M29">
            <v>158.66038</v>
          </cell>
          <cell r="N29">
            <v>158.66038</v>
          </cell>
          <cell r="O29">
            <v>158.66038</v>
          </cell>
          <cell r="P29">
            <v>158.66038</v>
          </cell>
          <cell r="T29">
            <v>0</v>
          </cell>
          <cell r="U29">
            <v>1903.9245600000002</v>
          </cell>
          <cell r="V29">
            <v>1797.2759500000004</v>
          </cell>
          <cell r="W29">
            <v>1848.47</v>
          </cell>
          <cell r="X29">
            <v>106.64860999999974</v>
          </cell>
          <cell r="Y29">
            <v>55.454560000000129</v>
          </cell>
        </row>
        <row r="30">
          <cell r="A30">
            <v>14</v>
          </cell>
          <cell r="B30" t="str">
            <v>Light, Heat and Power</v>
          </cell>
          <cell r="E30">
            <v>15</v>
          </cell>
          <cell r="F30">
            <v>15</v>
          </cell>
          <cell r="G30">
            <v>15</v>
          </cell>
          <cell r="H30">
            <v>15</v>
          </cell>
          <cell r="I30">
            <v>15</v>
          </cell>
          <cell r="J30">
            <v>15</v>
          </cell>
          <cell r="K30">
            <v>15</v>
          </cell>
          <cell r="L30">
            <v>15</v>
          </cell>
          <cell r="M30">
            <v>15</v>
          </cell>
          <cell r="N30">
            <v>15</v>
          </cell>
          <cell r="O30">
            <v>15</v>
          </cell>
          <cell r="P30">
            <v>15</v>
          </cell>
          <cell r="T30">
            <v>0</v>
          </cell>
          <cell r="U30">
            <v>180</v>
          </cell>
          <cell r="V30">
            <v>200.88871</v>
          </cell>
          <cell r="W30">
            <v>233.072</v>
          </cell>
          <cell r="X30">
            <v>-20.888710000000003</v>
          </cell>
          <cell r="Y30">
            <v>-53.072000000000003</v>
          </cell>
        </row>
        <row r="31">
          <cell r="A31">
            <v>15</v>
          </cell>
          <cell r="B31" t="str">
            <v>Repair &amp; Maintenance</v>
          </cell>
          <cell r="E31">
            <v>12.25</v>
          </cell>
          <cell r="F31">
            <v>12.25</v>
          </cell>
          <cell r="G31">
            <v>12.25</v>
          </cell>
          <cell r="H31">
            <v>17.25</v>
          </cell>
          <cell r="I31">
            <v>12.25</v>
          </cell>
          <cell r="J31">
            <v>12.25</v>
          </cell>
          <cell r="K31">
            <v>12.25</v>
          </cell>
          <cell r="L31">
            <v>12.25</v>
          </cell>
          <cell r="M31">
            <v>37.25</v>
          </cell>
          <cell r="N31">
            <v>12.25</v>
          </cell>
          <cell r="O31">
            <v>12.25</v>
          </cell>
          <cell r="P31">
            <v>12.25</v>
          </cell>
          <cell r="T31">
            <v>0</v>
          </cell>
          <cell r="U31">
            <v>177</v>
          </cell>
          <cell r="V31">
            <v>171.74321666666668</v>
          </cell>
          <cell r="W31">
            <v>271.601</v>
          </cell>
          <cell r="X31">
            <v>5.2567833333333169</v>
          </cell>
          <cell r="Y31">
            <v>-94.600999999999999</v>
          </cell>
        </row>
        <row r="32">
          <cell r="A32">
            <v>16</v>
          </cell>
          <cell r="B32" t="str">
            <v>Common Area Maintenance</v>
          </cell>
          <cell r="E32">
            <v>0</v>
          </cell>
          <cell r="F32">
            <v>0</v>
          </cell>
          <cell r="G32">
            <v>0</v>
          </cell>
          <cell r="H32">
            <v>0</v>
          </cell>
          <cell r="I32">
            <v>0</v>
          </cell>
          <cell r="J32">
            <v>0</v>
          </cell>
          <cell r="K32">
            <v>0</v>
          </cell>
          <cell r="L32">
            <v>0</v>
          </cell>
          <cell r="M32">
            <v>0</v>
          </cell>
          <cell r="N32">
            <v>0</v>
          </cell>
          <cell r="O32">
            <v>0</v>
          </cell>
          <cell r="P32">
            <v>0</v>
          </cell>
          <cell r="T32">
            <v>0</v>
          </cell>
          <cell r="U32">
            <v>0</v>
          </cell>
          <cell r="V32">
            <v>0</v>
          </cell>
          <cell r="W32">
            <v>0</v>
          </cell>
          <cell r="X32">
            <v>0</v>
          </cell>
          <cell r="Y32">
            <v>0</v>
          </cell>
        </row>
        <row r="33">
          <cell r="A33">
            <v>17</v>
          </cell>
          <cell r="B33" t="str">
            <v>Other Overhead Costs</v>
          </cell>
          <cell r="C33">
            <v>0</v>
          </cell>
          <cell r="E33">
            <v>20.645654535791955</v>
          </cell>
          <cell r="F33">
            <v>20.645654535791955</v>
          </cell>
          <cell r="G33">
            <v>20.441374535791955</v>
          </cell>
          <cell r="H33">
            <v>20.645654535791955</v>
          </cell>
          <cell r="I33">
            <v>20.430374535791955</v>
          </cell>
          <cell r="J33">
            <v>20.656654535791954</v>
          </cell>
          <cell r="K33">
            <v>20.652777391570456</v>
          </cell>
          <cell r="L33">
            <v>22.506937391570457</v>
          </cell>
          <cell r="M33">
            <v>20.663777391570456</v>
          </cell>
          <cell r="N33">
            <v>20.437497391570457</v>
          </cell>
          <cell r="O33">
            <v>20.663777391570456</v>
          </cell>
          <cell r="P33">
            <v>20.448497391570456</v>
          </cell>
          <cell r="R33">
            <v>0</v>
          </cell>
          <cell r="S33">
            <v>0</v>
          </cell>
          <cell r="T33">
            <v>0</v>
          </cell>
          <cell r="U33">
            <v>248.83863156417442</v>
          </cell>
          <cell r="V33">
            <v>288.56553573333338</v>
          </cell>
          <cell r="W33">
            <v>348.07306800000003</v>
          </cell>
          <cell r="X33">
            <v>-39.726904169158956</v>
          </cell>
          <cell r="Y33">
            <v>-99.234436435825614</v>
          </cell>
        </row>
        <row r="35">
          <cell r="B35" t="str">
            <v>Total Overhead Expenses</v>
          </cell>
          <cell r="C35">
            <v>0</v>
          </cell>
          <cell r="E35">
            <v>206.55603453579195</v>
          </cell>
          <cell r="F35">
            <v>206.55603453579195</v>
          </cell>
          <cell r="G35">
            <v>206.35175453579197</v>
          </cell>
          <cell r="H35">
            <v>211.55603453579195</v>
          </cell>
          <cell r="I35">
            <v>206.34075453579197</v>
          </cell>
          <cell r="J35">
            <v>206.56703453579195</v>
          </cell>
          <cell r="K35">
            <v>206.56315739157046</v>
          </cell>
          <cell r="L35">
            <v>208.41731739157046</v>
          </cell>
          <cell r="M35">
            <v>231.57415739157045</v>
          </cell>
          <cell r="N35">
            <v>206.34787739157045</v>
          </cell>
          <cell r="O35">
            <v>206.57415739157045</v>
          </cell>
          <cell r="P35">
            <v>206.35887739157045</v>
          </cell>
          <cell r="R35">
            <v>0</v>
          </cell>
          <cell r="S35">
            <v>0</v>
          </cell>
          <cell r="T35">
            <v>0</v>
          </cell>
          <cell r="U35">
            <v>2509.7631915641746</v>
          </cell>
          <cell r="V35">
            <v>2458.4734124000006</v>
          </cell>
          <cell r="W35">
            <v>2701.2160680000002</v>
          </cell>
          <cell r="X35">
            <v>51.289779164173979</v>
          </cell>
          <cell r="Y35">
            <v>-191.4528764358256</v>
          </cell>
        </row>
        <row r="37">
          <cell r="B37" t="str">
            <v>E.B.I.T.D.</v>
          </cell>
          <cell r="C37">
            <v>0</v>
          </cell>
          <cell r="E37">
            <v>60.706036885012708</v>
          </cell>
          <cell r="F37">
            <v>69.470936885012719</v>
          </cell>
          <cell r="G37">
            <v>147.45931688501261</v>
          </cell>
          <cell r="H37">
            <v>55.706036885012708</v>
          </cell>
          <cell r="I37">
            <v>78.451116885012709</v>
          </cell>
          <cell r="J37">
            <v>199.83343688501265</v>
          </cell>
          <cell r="K37">
            <v>59.986628451384178</v>
          </cell>
          <cell r="L37">
            <v>119.48676845138414</v>
          </cell>
          <cell r="M37">
            <v>130.28952845138417</v>
          </cell>
          <cell r="N37">
            <v>68.966808451384253</v>
          </cell>
          <cell r="O37">
            <v>177.20177845138414</v>
          </cell>
          <cell r="P37">
            <v>137.97500845138427</v>
          </cell>
          <cell r="R37">
            <v>0</v>
          </cell>
          <cell r="S37">
            <v>0</v>
          </cell>
          <cell r="T37">
            <v>0</v>
          </cell>
          <cell r="U37">
            <v>1305.5334020183809</v>
          </cell>
          <cell r="V37">
            <v>1107.4967609600003</v>
          </cell>
          <cell r="W37">
            <v>1285.3040000000015</v>
          </cell>
          <cell r="X37">
            <v>198.03664105838061</v>
          </cell>
          <cell r="Y37">
            <v>20.22940201837946</v>
          </cell>
        </row>
        <row r="39">
          <cell r="A39">
            <v>18</v>
          </cell>
          <cell r="B39" t="str">
            <v>Depreciation</v>
          </cell>
          <cell r="E39">
            <v>37.618506944444448</v>
          </cell>
          <cell r="F39">
            <v>37.618506944444448</v>
          </cell>
          <cell r="G39">
            <v>37.618506944444448</v>
          </cell>
          <cell r="H39">
            <v>37.618506944444448</v>
          </cell>
          <cell r="I39">
            <v>37.618506944444448</v>
          </cell>
          <cell r="J39">
            <v>37.618506944444448</v>
          </cell>
          <cell r="K39">
            <v>38.201840277777784</v>
          </cell>
          <cell r="L39">
            <v>38.201840277777784</v>
          </cell>
          <cell r="M39">
            <v>38.201840277777784</v>
          </cell>
          <cell r="N39">
            <v>38.201840277777784</v>
          </cell>
          <cell r="O39">
            <v>38.201840277777784</v>
          </cell>
          <cell r="P39">
            <v>38.201840277777784</v>
          </cell>
          <cell r="T39">
            <v>0</v>
          </cell>
          <cell r="U39">
            <v>454.92208333333326</v>
          </cell>
          <cell r="V39">
            <v>449.09136115740739</v>
          </cell>
          <cell r="W39">
            <v>419.072</v>
          </cell>
          <cell r="X39">
            <v>5.8307221759258709</v>
          </cell>
          <cell r="Y39">
            <v>35.850083333333259</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2.63</v>
          </cell>
          <cell r="W40">
            <v>19.963999999999999</v>
          </cell>
          <cell r="X40">
            <v>-2.63</v>
          </cell>
          <cell r="Y40">
            <v>-19.963999999999999</v>
          </cell>
        </row>
        <row r="41">
          <cell r="A41">
            <v>20</v>
          </cell>
          <cell r="B41" t="str">
            <v>External Interest</v>
          </cell>
          <cell r="T41">
            <v>0</v>
          </cell>
          <cell r="U41">
            <v>0</v>
          </cell>
          <cell r="V41">
            <v>195.98373809452056</v>
          </cell>
          <cell r="W41">
            <v>221.048</v>
          </cell>
          <cell r="X41">
            <v>-195.98373809452056</v>
          </cell>
          <cell r="Y41">
            <v>-221.048</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2.72343</v>
          </cell>
          <cell r="W43">
            <v>0.90700000000000003</v>
          </cell>
          <cell r="X43">
            <v>-2.72343</v>
          </cell>
          <cell r="Y43">
            <v>-0.90700000000000003</v>
          </cell>
        </row>
        <row r="44">
          <cell r="B44" t="str">
            <v>E.B.T.</v>
          </cell>
          <cell r="C44">
            <v>0</v>
          </cell>
          <cell r="E44">
            <v>23.08752994056826</v>
          </cell>
          <cell r="F44">
            <v>31.852429940568271</v>
          </cell>
          <cell r="G44">
            <v>109.84080994056816</v>
          </cell>
          <cell r="H44">
            <v>18.08752994056826</v>
          </cell>
          <cell r="I44">
            <v>40.832609940568261</v>
          </cell>
          <cell r="J44">
            <v>162.2149299405682</v>
          </cell>
          <cell r="K44">
            <v>21.784788173606394</v>
          </cell>
          <cell r="L44">
            <v>81.284928173606346</v>
          </cell>
          <cell r="M44">
            <v>92.087688173606381</v>
          </cell>
          <cell r="N44">
            <v>30.764968173606469</v>
          </cell>
          <cell r="O44">
            <v>138.99993817360635</v>
          </cell>
          <cell r="P44">
            <v>99.773168173606479</v>
          </cell>
          <cell r="Q44">
            <v>0</v>
          </cell>
          <cell r="R44">
            <v>0</v>
          </cell>
          <cell r="S44">
            <v>0</v>
          </cell>
          <cell r="T44">
            <v>0</v>
          </cell>
          <cell r="U44">
            <v>850.61131868504765</v>
          </cell>
          <cell r="V44">
            <v>462.51509170807236</v>
          </cell>
          <cell r="W44">
            <v>626.12700000000143</v>
          </cell>
          <cell r="X44">
            <v>388.09622697697529</v>
          </cell>
          <cell r="Y44">
            <v>224.48431868504622</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23.08752994056826</v>
          </cell>
          <cell r="F50">
            <v>31.852429940568271</v>
          </cell>
          <cell r="G50">
            <v>109.84080994056816</v>
          </cell>
          <cell r="H50">
            <v>18.08752994056826</v>
          </cell>
          <cell r="I50">
            <v>40.832609940568261</v>
          </cell>
          <cell r="J50">
            <v>162.2149299405682</v>
          </cell>
          <cell r="K50">
            <v>21.784788173606394</v>
          </cell>
          <cell r="L50">
            <v>81.284928173606346</v>
          </cell>
          <cell r="M50">
            <v>92.087688173606381</v>
          </cell>
          <cell r="N50">
            <v>30.764968173606469</v>
          </cell>
          <cell r="O50">
            <v>138.99993817360635</v>
          </cell>
          <cell r="P50">
            <v>99.773168173606479</v>
          </cell>
          <cell r="Q50">
            <v>0</v>
          </cell>
          <cell r="R50">
            <v>0</v>
          </cell>
          <cell r="S50">
            <v>0</v>
          </cell>
          <cell r="T50">
            <v>0</v>
          </cell>
          <cell r="U50">
            <v>850.61131868504765</v>
          </cell>
          <cell r="V50">
            <v>462.51509170807236</v>
          </cell>
          <cell r="W50">
            <v>626.12700000000143</v>
          </cell>
          <cell r="X50">
            <v>388.09622697697529</v>
          </cell>
          <cell r="Y50">
            <v>224.48431868504622</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60.76</v>
          </cell>
          <cell r="F54">
            <v>62.72</v>
          </cell>
          <cell r="G54">
            <v>80.36</v>
          </cell>
          <cell r="H54">
            <v>60.76</v>
          </cell>
          <cell r="I54">
            <v>64.680000000000007</v>
          </cell>
          <cell r="J54">
            <v>92.12</v>
          </cell>
          <cell r="K54">
            <v>60.76</v>
          </cell>
          <cell r="L54">
            <v>74.48</v>
          </cell>
          <cell r="M54">
            <v>82.32</v>
          </cell>
          <cell r="N54">
            <v>62.72</v>
          </cell>
          <cell r="O54">
            <v>87.22</v>
          </cell>
          <cell r="P54">
            <v>78.400000000000006</v>
          </cell>
          <cell r="T54">
            <v>0</v>
          </cell>
          <cell r="U54">
            <v>867.3</v>
          </cell>
          <cell r="V54">
            <v>820</v>
          </cell>
          <cell r="W54">
            <v>1016.269</v>
          </cell>
          <cell r="X54">
            <v>47.300000000000068</v>
          </cell>
          <cell r="Y54">
            <v>-148.96899999999994</v>
          </cell>
        </row>
        <row r="55">
          <cell r="A55">
            <v>28</v>
          </cell>
          <cell r="B55" t="str">
            <v>Admissions</v>
          </cell>
          <cell r="E55">
            <v>62</v>
          </cell>
          <cell r="F55">
            <v>64</v>
          </cell>
          <cell r="G55">
            <v>82</v>
          </cell>
          <cell r="H55">
            <v>62</v>
          </cell>
          <cell r="I55">
            <v>66</v>
          </cell>
          <cell r="J55">
            <v>94</v>
          </cell>
          <cell r="K55">
            <v>62</v>
          </cell>
          <cell r="L55">
            <v>76</v>
          </cell>
          <cell r="M55">
            <v>84</v>
          </cell>
          <cell r="N55">
            <v>64</v>
          </cell>
          <cell r="O55">
            <v>89</v>
          </cell>
          <cell r="P55">
            <v>80</v>
          </cell>
          <cell r="T55">
            <v>0</v>
          </cell>
          <cell r="U55">
            <v>885</v>
          </cell>
          <cell r="V55">
            <v>820</v>
          </cell>
          <cell r="W55">
            <v>1016.269</v>
          </cell>
          <cell r="X55">
            <v>65</v>
          </cell>
          <cell r="Y55">
            <v>-131.26900000000001</v>
          </cell>
        </row>
        <row r="56">
          <cell r="B56" t="str">
            <v>Utilisation Rate</v>
          </cell>
          <cell r="E56">
            <v>0.21777615421361735</v>
          </cell>
          <cell r="F56">
            <v>0.22480119144631466</v>
          </cell>
          <cell r="G56">
            <v>0.23042122123247252</v>
          </cell>
          <cell r="H56">
            <v>0.21777615421361735</v>
          </cell>
          <cell r="I56">
            <v>0.23182622867901201</v>
          </cell>
          <cell r="J56">
            <v>0.26414139994941971</v>
          </cell>
          <cell r="K56">
            <v>0.21777615421361735</v>
          </cell>
          <cell r="L56">
            <v>0.26695141484249868</v>
          </cell>
          <cell r="M56">
            <v>0.23604125101863041</v>
          </cell>
          <cell r="N56">
            <v>0.22480119144631466</v>
          </cell>
          <cell r="O56">
            <v>0.25009132548402507</v>
          </cell>
          <cell r="P56">
            <v>0.28100148930789332</v>
          </cell>
          <cell r="U56">
            <v>0.23912145965142845</v>
          </cell>
          <cell r="V56">
            <v>0.22590079318727285</v>
          </cell>
          <cell r="W56">
            <v>0.26584463244543977</v>
          </cell>
          <cell r="X56">
            <v>1.3220666464155595E-2</v>
          </cell>
          <cell r="Y56">
            <v>-2.6723172794011318E-2</v>
          </cell>
        </row>
        <row r="57">
          <cell r="B57" t="str">
            <v>Ave. Admission Price (S$)</v>
          </cell>
          <cell r="C57" t="str">
            <v>N.A.</v>
          </cell>
          <cell r="E57">
            <v>6.62</v>
          </cell>
          <cell r="F57">
            <v>6.62</v>
          </cell>
          <cell r="G57">
            <v>6.62</v>
          </cell>
          <cell r="H57">
            <v>6.62</v>
          </cell>
          <cell r="I57">
            <v>6.62</v>
          </cell>
          <cell r="J57">
            <v>6.62</v>
          </cell>
          <cell r="K57">
            <v>6.62</v>
          </cell>
          <cell r="L57">
            <v>6.62</v>
          </cell>
          <cell r="M57">
            <v>6.62</v>
          </cell>
          <cell r="N57">
            <v>6.62</v>
          </cell>
          <cell r="O57">
            <v>6.62</v>
          </cell>
          <cell r="P57">
            <v>6.62</v>
          </cell>
          <cell r="R57" t="str">
            <v>N.A.</v>
          </cell>
          <cell r="S57" t="str">
            <v>N.A.</v>
          </cell>
          <cell r="U57">
            <v>6.62</v>
          </cell>
          <cell r="V57">
            <v>6.6429430731707324</v>
          </cell>
          <cell r="W57">
            <v>6.765891707805709</v>
          </cell>
          <cell r="X57">
            <v>-2.2943073170730521E-2</v>
          </cell>
          <cell r="Y57">
            <v>-0.14589170780570715</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2.2999999999999993E-2</v>
          </cell>
          <cell r="V58">
            <v>2.4458712588109173E-2</v>
          </cell>
          <cell r="W58">
            <v>2.4810041236387727E-2</v>
          </cell>
          <cell r="X58">
            <v>-1.4587125881091803E-3</v>
          </cell>
          <cell r="Y58">
            <v>-1.8100412363877341E-3</v>
          </cell>
        </row>
        <row r="59">
          <cell r="B59" t="str">
            <v>Concession Cost %</v>
          </cell>
          <cell r="C59" t="str">
            <v>N.A.</v>
          </cell>
          <cell r="E59">
            <v>0.19500000000000001</v>
          </cell>
          <cell r="F59">
            <v>0.19500000000000001</v>
          </cell>
          <cell r="G59">
            <v>0.19500000000000001</v>
          </cell>
          <cell r="H59">
            <v>0.19500000000000001</v>
          </cell>
          <cell r="I59">
            <v>0.19500000000000001</v>
          </cell>
          <cell r="J59">
            <v>0.19500000000000001</v>
          </cell>
          <cell r="K59">
            <v>0.19500000000000001</v>
          </cell>
          <cell r="L59">
            <v>0.19500000000000001</v>
          </cell>
          <cell r="M59">
            <v>0.19500000000000001</v>
          </cell>
          <cell r="N59">
            <v>0.19500000000000001</v>
          </cell>
          <cell r="O59">
            <v>0.19500000000000001</v>
          </cell>
          <cell r="P59">
            <v>0.19500000000000001</v>
          </cell>
          <cell r="R59" t="str">
            <v>N.A.</v>
          </cell>
          <cell r="S59" t="str">
            <v>N.A.</v>
          </cell>
          <cell r="U59">
            <v>0.19500000000000001</v>
          </cell>
          <cell r="V59">
            <v>0.17090843257852897</v>
          </cell>
          <cell r="W59">
            <v>0.22597877783283751</v>
          </cell>
          <cell r="X59">
            <v>2.4091567421471033E-2</v>
          </cell>
          <cell r="Y59">
            <v>-3.0978777832837506E-2</v>
          </cell>
        </row>
        <row r="60">
          <cell r="B60" t="str">
            <v>Concess. Rev per Patron (S$)</v>
          </cell>
          <cell r="C60" t="str">
            <v>N.A.</v>
          </cell>
          <cell r="E60">
            <v>1.25</v>
          </cell>
          <cell r="F60">
            <v>1.25</v>
          </cell>
          <cell r="G60">
            <v>1.25</v>
          </cell>
          <cell r="H60">
            <v>1.25</v>
          </cell>
          <cell r="I60">
            <v>1.25</v>
          </cell>
          <cell r="J60">
            <v>1.25</v>
          </cell>
          <cell r="K60">
            <v>1.25</v>
          </cell>
          <cell r="L60">
            <v>1.25</v>
          </cell>
          <cell r="M60">
            <v>1.25</v>
          </cell>
          <cell r="N60">
            <v>1.25</v>
          </cell>
          <cell r="O60">
            <v>1.25</v>
          </cell>
          <cell r="P60">
            <v>1.25</v>
          </cell>
          <cell r="R60" t="str">
            <v>N.A.</v>
          </cell>
          <cell r="S60" t="str">
            <v>N.A.</v>
          </cell>
          <cell r="U60">
            <v>1.25</v>
          </cell>
          <cell r="V60">
            <v>1.2910436341463416</v>
          </cell>
          <cell r="W60">
            <v>1.0762524489087042</v>
          </cell>
          <cell r="X60">
            <v>-4.1043634146341601E-2</v>
          </cell>
          <cell r="Y60">
            <v>0.1737475510912958</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0.46389614130257711</v>
          </cell>
          <cell r="W61">
            <v>0.4581321373607723</v>
          </cell>
          <cell r="X61">
            <v>1.1038586974227993E-3</v>
          </cell>
          <cell r="Y61">
            <v>6.8678626392276176E-3</v>
          </cell>
        </row>
        <row r="62">
          <cell r="B62" t="str">
            <v>Direct Payroll : Net Box</v>
          </cell>
          <cell r="C62" t="str">
            <v>N.A.</v>
          </cell>
          <cell r="E62">
            <v>9.3527564514168687E-2</v>
          </cell>
          <cell r="F62">
            <v>9.0604828123100917E-2</v>
          </cell>
          <cell r="G62">
            <v>7.2742343193566053E-2</v>
          </cell>
          <cell r="H62">
            <v>9.3527564514168687E-2</v>
          </cell>
          <cell r="I62">
            <v>8.7859227270885729E-2</v>
          </cell>
          <cell r="J62">
            <v>6.3456086615664001E-2</v>
          </cell>
          <cell r="K62">
            <v>9.52629840099537E-2</v>
          </cell>
          <cell r="L62">
            <v>7.7714539587067491E-2</v>
          </cell>
          <cell r="M62">
            <v>7.2291287507274843E-2</v>
          </cell>
          <cell r="N62">
            <v>9.2286015759642653E-2</v>
          </cell>
          <cell r="O62">
            <v>6.8229979220349291E-2</v>
          </cell>
          <cell r="P62">
            <v>7.5905851882638598E-2</v>
          </cell>
          <cell r="R62" t="str">
            <v>N.A.</v>
          </cell>
          <cell r="S62" t="str">
            <v>N.A.</v>
          </cell>
          <cell r="U62">
            <v>8.0294801989766448E-2</v>
          </cell>
          <cell r="V62">
            <v>0.10007998089562609</v>
          </cell>
          <cell r="W62">
            <v>0.10378658067826398</v>
          </cell>
          <cell r="X62">
            <v>-1.9785178905859638E-2</v>
          </cell>
          <cell r="Y62">
            <v>-2.3491778688497528E-2</v>
          </cell>
        </row>
        <row r="63">
          <cell r="B63" t="str">
            <v>Direct Payroll : Net Box &amp; Conc.</v>
          </cell>
          <cell r="C63" t="str">
            <v>N.A.</v>
          </cell>
          <cell r="E63">
            <v>7.8672487558296908E-2</v>
          </cell>
          <cell r="F63">
            <v>7.6213972322100129E-2</v>
          </cell>
          <cell r="G63">
            <v>6.1188603804499017E-2</v>
          </cell>
          <cell r="H63">
            <v>7.8672487558296908E-2</v>
          </cell>
          <cell r="I63">
            <v>7.3904458009309212E-2</v>
          </cell>
          <cell r="J63">
            <v>5.3377292680520425E-2</v>
          </cell>
          <cell r="K63">
            <v>8.0132268633531581E-2</v>
          </cell>
          <cell r="L63">
            <v>6.5371061253670495E-2</v>
          </cell>
          <cell r="M63">
            <v>6.0809189745636531E-2</v>
          </cell>
          <cell r="N63">
            <v>7.7628135238733714E-2</v>
          </cell>
          <cell r="O63">
            <v>5.739294313071313E-2</v>
          </cell>
          <cell r="P63">
            <v>6.384964923291836E-2</v>
          </cell>
          <cell r="Q63">
            <v>0</v>
          </cell>
          <cell r="R63" t="str">
            <v>N.A.</v>
          </cell>
          <cell r="S63" t="str">
            <v>N.A.</v>
          </cell>
          <cell r="T63" t="str">
            <v>N.A.</v>
          </cell>
          <cell r="U63">
            <v>6.7541497988850563E-2</v>
          </cell>
          <cell r="V63">
            <v>8.3794647051844307E-2</v>
          </cell>
          <cell r="W63">
            <v>8.9542955543777655E-2</v>
          </cell>
          <cell r="X63">
            <v>-1.6253149062993744E-2</v>
          </cell>
          <cell r="Y63">
            <v>-2.2001457554927092E-2</v>
          </cell>
        </row>
        <row r="64">
          <cell r="B64" t="str">
            <v>Direct Payroll of Admissions (S$)</v>
          </cell>
          <cell r="C64" t="str">
            <v>N.A.</v>
          </cell>
          <cell r="E64">
            <v>0.61915247708379673</v>
          </cell>
          <cell r="F64">
            <v>0.59980396217492804</v>
          </cell>
          <cell r="G64">
            <v>0.48155431194140724</v>
          </cell>
          <cell r="H64">
            <v>0.61915247708379673</v>
          </cell>
          <cell r="I64">
            <v>0.58162808453326353</v>
          </cell>
          <cell r="J64">
            <v>0.42007929339569572</v>
          </cell>
          <cell r="K64">
            <v>0.6306409541458935</v>
          </cell>
          <cell r="L64">
            <v>0.51447025206638686</v>
          </cell>
          <cell r="M64">
            <v>0.47856832329815951</v>
          </cell>
          <cell r="N64">
            <v>0.61093342432883435</v>
          </cell>
          <cell r="O64">
            <v>0.45168246243871235</v>
          </cell>
          <cell r="P64">
            <v>0.5024967394630675</v>
          </cell>
          <cell r="Q64">
            <v>0</v>
          </cell>
          <cell r="R64" t="str">
            <v>N.A.</v>
          </cell>
          <cell r="S64" t="str">
            <v>N.A.</v>
          </cell>
          <cell r="T64" t="str">
            <v>N.A.</v>
          </cell>
          <cell r="U64">
            <v>0.53155158917225409</v>
          </cell>
          <cell r="V64">
            <v>0.66482561585365851</v>
          </cell>
          <cell r="W64">
            <v>0.70220876559257439</v>
          </cell>
          <cell r="X64">
            <v>-0.13327402668140442</v>
          </cell>
          <cell r="Y64">
            <v>-0.1706571764203203</v>
          </cell>
        </row>
        <row r="65">
          <cell r="B65" t="str">
            <v>Gross Margin :Total Rev</v>
          </cell>
          <cell r="C65" t="str">
            <v>N.A.</v>
          </cell>
          <cell r="E65">
            <v>0.51211636333480404</v>
          </cell>
          <cell r="F65">
            <v>0.51342619472493045</v>
          </cell>
          <cell r="G65">
            <v>0.52086372110490842</v>
          </cell>
          <cell r="H65">
            <v>0.51211636333480404</v>
          </cell>
          <cell r="I65">
            <v>0.51466151102698665</v>
          </cell>
          <cell r="J65">
            <v>0.52525683568447157</v>
          </cell>
          <cell r="K65">
            <v>0.51075151160763899</v>
          </cell>
          <cell r="L65">
            <v>0.51878827637425395</v>
          </cell>
          <cell r="M65">
            <v>0.52065397023989801</v>
          </cell>
          <cell r="N65">
            <v>0.51210130219029681</v>
          </cell>
          <cell r="O65">
            <v>0.52259375655749329</v>
          </cell>
          <cell r="P65">
            <v>0.51893648961195638</v>
          </cell>
          <cell r="Q65">
            <v>0</v>
          </cell>
          <cell r="R65" t="str">
            <v>N.A.</v>
          </cell>
          <cell r="S65" t="str">
            <v>N.A.</v>
          </cell>
          <cell r="T65" t="str">
            <v>N.A.</v>
          </cell>
          <cell r="U65">
            <v>0.51752473037837543</v>
          </cell>
          <cell r="V65">
            <v>0.51212188544226755</v>
          </cell>
          <cell r="W65">
            <v>0.48136110921269704</v>
          </cell>
          <cell r="X65">
            <v>5.4028449361078756E-3</v>
          </cell>
          <cell r="Y65">
            <v>3.6163621165678395E-2</v>
          </cell>
        </row>
        <row r="66">
          <cell r="B66" t="str">
            <v>G&amp;A % of total revenue</v>
          </cell>
          <cell r="C66" t="str">
            <v>N.A.</v>
          </cell>
          <cell r="E66">
            <v>3.9560336651321186E-2</v>
          </cell>
          <cell r="F66">
            <v>3.8402116254637207E-2</v>
          </cell>
          <cell r="G66">
            <v>3.0092812987608641E-2</v>
          </cell>
          <cell r="H66">
            <v>3.9560336651321186E-2</v>
          </cell>
          <cell r="I66">
            <v>3.692074277605184E-2</v>
          </cell>
          <cell r="J66">
            <v>2.6697924240503056E-2</v>
          </cell>
          <cell r="K66">
            <v>3.9573985168592833E-2</v>
          </cell>
          <cell r="L66">
            <v>3.5608995922753808E-2</v>
          </cell>
          <cell r="M66">
            <v>2.9731299823613038E-2</v>
          </cell>
          <cell r="N66">
            <v>3.8014931879456988E-2</v>
          </cell>
          <cell r="O66">
            <v>2.8138192218877367E-2</v>
          </cell>
          <cell r="P66">
            <v>3.081738943073568E-2</v>
          </cell>
          <cell r="Q66">
            <v>0</v>
          </cell>
          <cell r="R66" t="e">
            <v>#DIV/0!</v>
          </cell>
          <cell r="S66" t="e">
            <v>#DIV/0!</v>
          </cell>
          <cell r="T66" t="e">
            <v>#DIV/0!</v>
          </cell>
          <cell r="U66">
            <v>3.3753639474473719E-2</v>
          </cell>
          <cell r="V66">
            <v>4.1441941196655535E-2</v>
          </cell>
          <cell r="W66">
            <v>4.2028846021488653E-2</v>
          </cell>
          <cell r="X66">
            <v>-7.6883017221818159E-3</v>
          </cell>
          <cell r="Y66">
            <v>-8.2752065470149336E-3</v>
          </cell>
        </row>
        <row r="67">
          <cell r="B67" t="str">
            <v>E.B.I.T.D. : Total Rev</v>
          </cell>
          <cell r="C67" t="str">
            <v>N.A.</v>
          </cell>
          <cell r="E67">
            <v>0.1163223598348611</v>
          </cell>
          <cell r="F67">
            <v>0.12921997653074099</v>
          </cell>
          <cell r="G67">
            <v>0.21708254689680467</v>
          </cell>
          <cell r="H67">
            <v>0.10674156970230847</v>
          </cell>
          <cell r="I67">
            <v>0.14177290298477896</v>
          </cell>
          <cell r="J67">
            <v>0.25827696103602737</v>
          </cell>
          <cell r="K67">
            <v>0.11494385959042441</v>
          </cell>
          <cell r="L67">
            <v>0.18904410567214364</v>
          </cell>
          <cell r="M67">
            <v>0.18746219342478423</v>
          </cell>
          <cell r="N67">
            <v>0.12828226837128756</v>
          </cell>
          <cell r="O67">
            <v>0.24129846199494989</v>
          </cell>
          <cell r="P67">
            <v>0.20793848495235559</v>
          </cell>
          <cell r="Q67">
            <v>0</v>
          </cell>
          <cell r="R67" t="str">
            <v>N.A.</v>
          </cell>
          <cell r="S67" t="str">
            <v>N.A.</v>
          </cell>
          <cell r="T67" t="str">
            <v>N.A.</v>
          </cell>
          <cell r="U67">
            <v>0.17708867588852267</v>
          </cell>
          <cell r="V67">
            <v>0.15905161899030301</v>
          </cell>
          <cell r="W67">
            <v>0.15519685052680807</v>
          </cell>
          <cell r="X67">
            <v>1.8037056898219661E-2</v>
          </cell>
          <cell r="Y67">
            <v>2.1891825361714606E-2</v>
          </cell>
        </row>
        <row r="68">
          <cell r="B68" t="str">
            <v>No of Concession Transactions</v>
          </cell>
          <cell r="E68">
            <v>16</v>
          </cell>
          <cell r="F68">
            <v>15</v>
          </cell>
          <cell r="G68">
            <v>22</v>
          </cell>
          <cell r="H68">
            <v>16</v>
          </cell>
          <cell r="I68">
            <v>17</v>
          </cell>
          <cell r="J68">
            <v>22</v>
          </cell>
          <cell r="K68">
            <v>16</v>
          </cell>
          <cell r="L68">
            <v>19</v>
          </cell>
          <cell r="M68">
            <v>22</v>
          </cell>
          <cell r="N68">
            <v>19</v>
          </cell>
          <cell r="O68">
            <v>20</v>
          </cell>
          <cell r="P68">
            <v>26</v>
          </cell>
          <cell r="Q68">
            <v>0</v>
          </cell>
          <cell r="R68">
            <v>30.509</v>
          </cell>
          <cell r="S68">
            <v>31.509</v>
          </cell>
          <cell r="T68">
            <v>32.509</v>
          </cell>
          <cell r="U68">
            <v>230</v>
          </cell>
          <cell r="V68">
            <v>216</v>
          </cell>
          <cell r="W68">
            <v>0</v>
          </cell>
          <cell r="X68">
            <v>14</v>
          </cell>
          <cell r="Y68">
            <v>230</v>
          </cell>
        </row>
        <row r="69">
          <cell r="B69" t="str">
            <v>Strike Rate %(No of Trans/Adm)</v>
          </cell>
          <cell r="E69">
            <v>0.25806451612903225</v>
          </cell>
          <cell r="F69">
            <v>0.234375</v>
          </cell>
          <cell r="G69">
            <v>0.26829268292682928</v>
          </cell>
          <cell r="H69">
            <v>0.25806451612903225</v>
          </cell>
          <cell r="I69">
            <v>0.25757575757575757</v>
          </cell>
          <cell r="J69">
            <v>0.23404255319148937</v>
          </cell>
          <cell r="K69">
            <v>0.25806451612903225</v>
          </cell>
          <cell r="L69">
            <v>0.25</v>
          </cell>
          <cell r="M69">
            <v>0.26190476190476192</v>
          </cell>
          <cell r="N69">
            <v>0.296875</v>
          </cell>
          <cell r="O69">
            <v>0.2247191011235955</v>
          </cell>
          <cell r="P69">
            <v>0.32500000000000001</v>
          </cell>
          <cell r="Q69">
            <v>0</v>
          </cell>
          <cell r="R69" t="e">
            <v>#DIV/0!</v>
          </cell>
          <cell r="S69" t="e">
            <v>#DIV/0!</v>
          </cell>
          <cell r="T69" t="e">
            <v>#DIV/0!</v>
          </cell>
          <cell r="U69">
            <v>0.25988700564971751</v>
          </cell>
          <cell r="V69">
            <v>0.26341463414634148</v>
          </cell>
          <cell r="W69">
            <v>0</v>
          </cell>
          <cell r="X69">
            <v>-3.527628496623969E-3</v>
          </cell>
          <cell r="Y69">
            <v>0.25988700564971751</v>
          </cell>
        </row>
        <row r="70">
          <cell r="B70" t="str">
            <v>Ave Sales (Total Sale/No of Trans) (S$)</v>
          </cell>
          <cell r="E70">
            <v>4.84375</v>
          </cell>
          <cell r="F70">
            <v>5.333333333333333</v>
          </cell>
          <cell r="G70">
            <v>4.6590909090909092</v>
          </cell>
          <cell r="H70">
            <v>4.84375</v>
          </cell>
          <cell r="I70">
            <v>4.8529411764705879</v>
          </cell>
          <cell r="J70">
            <v>5.3409090909090908</v>
          </cell>
          <cell r="K70">
            <v>4.84375</v>
          </cell>
          <cell r="L70">
            <v>5</v>
          </cell>
          <cell r="M70">
            <v>4.7727272727272725</v>
          </cell>
          <cell r="N70">
            <v>4.2105263157894735</v>
          </cell>
          <cell r="O70">
            <v>5.5625</v>
          </cell>
          <cell r="P70">
            <v>3.8461538461538463</v>
          </cell>
          <cell r="Q70">
            <v>0</v>
          </cell>
          <cell r="R70">
            <v>0</v>
          </cell>
          <cell r="S70">
            <v>0</v>
          </cell>
          <cell r="T70">
            <v>0</v>
          </cell>
          <cell r="U70">
            <v>4.8097826086956523</v>
          </cell>
          <cell r="V70">
            <v>4.9011841666666669</v>
          </cell>
          <cell r="W70" t="str">
            <v>N.A.</v>
          </cell>
          <cell r="X70">
            <v>-9.1401557971014569E-2</v>
          </cell>
          <cell r="Y70" t="str">
            <v>N.A.</v>
          </cell>
        </row>
        <row r="71">
          <cell r="B71" t="str">
            <v xml:space="preserve">Total Concession Combo Sales </v>
          </cell>
          <cell r="E71">
            <v>30</v>
          </cell>
          <cell r="F71">
            <v>31</v>
          </cell>
          <cell r="G71">
            <v>44</v>
          </cell>
          <cell r="H71">
            <v>31</v>
          </cell>
          <cell r="I71">
            <v>35</v>
          </cell>
          <cell r="J71">
            <v>50</v>
          </cell>
          <cell r="K71">
            <v>30</v>
          </cell>
          <cell r="L71">
            <v>35</v>
          </cell>
          <cell r="M71">
            <v>46</v>
          </cell>
          <cell r="N71">
            <v>34</v>
          </cell>
          <cell r="O71">
            <v>46</v>
          </cell>
          <cell r="P71">
            <v>45</v>
          </cell>
          <cell r="Q71">
            <v>0</v>
          </cell>
          <cell r="R71">
            <v>71.703000000000003</v>
          </cell>
          <cell r="S71">
            <v>72.703000000000003</v>
          </cell>
          <cell r="T71">
            <v>73.703000000000003</v>
          </cell>
          <cell r="U71">
            <v>457</v>
          </cell>
          <cell r="V71">
            <v>550</v>
          </cell>
          <cell r="W71">
            <v>0</v>
          </cell>
          <cell r="X71">
            <v>-93</v>
          </cell>
          <cell r="Y71">
            <v>457</v>
          </cell>
        </row>
        <row r="72">
          <cell r="B72" t="str">
            <v>Combo Sales as % of Total Sales</v>
          </cell>
          <cell r="E72">
            <v>0.38709677419354838</v>
          </cell>
          <cell r="F72">
            <v>0.38750000000000001</v>
          </cell>
          <cell r="G72">
            <v>0.42926829268292682</v>
          </cell>
          <cell r="H72">
            <v>0.4</v>
          </cell>
          <cell r="I72">
            <v>0.42424242424242425</v>
          </cell>
          <cell r="J72">
            <v>0.42553191489361702</v>
          </cell>
          <cell r="K72">
            <v>0.38709677419354838</v>
          </cell>
          <cell r="L72">
            <v>0.36842105263157893</v>
          </cell>
          <cell r="M72">
            <v>0.43809523809523809</v>
          </cell>
          <cell r="N72">
            <v>0.42499999999999999</v>
          </cell>
          <cell r="O72">
            <v>0.41348314606741571</v>
          </cell>
          <cell r="P72">
            <v>0.45</v>
          </cell>
          <cell r="Q72">
            <v>0</v>
          </cell>
          <cell r="R72" t="e">
            <v>#DIV/0!</v>
          </cell>
          <cell r="S72" t="e">
            <v>#DIV/0!</v>
          </cell>
          <cell r="T72" t="e">
            <v>#DIV/0!</v>
          </cell>
          <cell r="U72">
            <v>0.41310734463276838</v>
          </cell>
          <cell r="V72">
            <v>0.51952675306793294</v>
          </cell>
          <cell r="W72">
            <v>0</v>
          </cell>
          <cell r="X72">
            <v>-0.10641940843516456</v>
          </cell>
          <cell r="Y72">
            <v>0.41310734463276838</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Q73">
            <v>0</v>
          </cell>
          <cell r="R73">
            <v>6.0760000000000005</v>
          </cell>
          <cell r="S73">
            <v>6.0760000000000005</v>
          </cell>
          <cell r="T73">
            <v>6.0760000000000005</v>
          </cell>
          <cell r="U73">
            <v>69.617000000000004</v>
          </cell>
          <cell r="V73">
            <v>68</v>
          </cell>
          <cell r="W73">
            <v>0</v>
          </cell>
          <cell r="X73">
            <v>1.6170000000000044</v>
          </cell>
          <cell r="Y73">
            <v>69.617000000000004</v>
          </cell>
        </row>
        <row r="74">
          <cell r="B74" t="str">
            <v>Admissions/labour hour paid</v>
          </cell>
          <cell r="E74">
            <v>13.451941852896507</v>
          </cell>
          <cell r="F74">
            <v>12.576144625663193</v>
          </cell>
          <cell r="G74">
            <v>11.714285714285714</v>
          </cell>
          <cell r="H74">
            <v>13.006083490664988</v>
          </cell>
          <cell r="I74">
            <v>13.2</v>
          </cell>
          <cell r="J74">
            <v>13.428571428571429</v>
          </cell>
          <cell r="K74">
            <v>10.204081632653061</v>
          </cell>
          <cell r="L74">
            <v>15.2</v>
          </cell>
          <cell r="M74">
            <v>12</v>
          </cell>
          <cell r="N74">
            <v>12.8</v>
          </cell>
          <cell r="O74">
            <v>12.714285714285714</v>
          </cell>
          <cell r="P74">
            <v>13.166556945358787</v>
          </cell>
          <cell r="Q74">
            <v>0</v>
          </cell>
          <cell r="R74">
            <v>0</v>
          </cell>
          <cell r="S74">
            <v>0</v>
          </cell>
          <cell r="T74">
            <v>0</v>
          </cell>
          <cell r="U74">
            <v>12.712412198169986</v>
          </cell>
          <cell r="V74">
            <v>12.058823529411764</v>
          </cell>
          <cell r="W74" t="str">
            <v>N.A.</v>
          </cell>
          <cell r="X74">
            <v>0.6535886687582213</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46.892529999999994</v>
          </cell>
          <cell r="W77">
            <v>3.8690000000000002</v>
          </cell>
          <cell r="X77">
            <v>-19.705029999999994</v>
          </cell>
          <cell r="Y77">
            <v>23.3185</v>
          </cell>
        </row>
        <row r="78">
          <cell r="A78">
            <v>53</v>
          </cell>
          <cell r="B78" t="str">
            <v>Auditorium Rentals</v>
          </cell>
          <cell r="E78">
            <v>2.5</v>
          </cell>
          <cell r="F78">
            <v>2.5</v>
          </cell>
          <cell r="G78">
            <v>2.5</v>
          </cell>
          <cell r="H78">
            <v>2.5</v>
          </cell>
          <cell r="I78">
            <v>2.5</v>
          </cell>
          <cell r="J78">
            <v>2.5</v>
          </cell>
          <cell r="K78">
            <v>2.5</v>
          </cell>
          <cell r="L78">
            <v>2.5</v>
          </cell>
          <cell r="M78">
            <v>2.5</v>
          </cell>
          <cell r="N78">
            <v>2.5</v>
          </cell>
          <cell r="O78">
            <v>2.5</v>
          </cell>
          <cell r="P78">
            <v>2.5</v>
          </cell>
          <cell r="T78">
            <v>0</v>
          </cell>
          <cell r="U78">
            <v>30</v>
          </cell>
          <cell r="V78">
            <v>26.965</v>
          </cell>
          <cell r="W78">
            <v>3.2970000000000002</v>
          </cell>
          <cell r="X78">
            <v>3.0350000000000001</v>
          </cell>
          <cell r="Y78">
            <v>26.702999999999999</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3.1720000000000002</v>
          </cell>
          <cell r="F82">
            <v>3.1720000000000002</v>
          </cell>
          <cell r="G82">
            <v>3.1720000000000002</v>
          </cell>
          <cell r="H82">
            <v>3.1720000000000002</v>
          </cell>
          <cell r="I82">
            <v>3.1720000000000002</v>
          </cell>
          <cell r="J82">
            <v>3.1720000000000002</v>
          </cell>
          <cell r="K82">
            <v>3.1720000000000002</v>
          </cell>
          <cell r="L82">
            <v>3.1720000000000002</v>
          </cell>
          <cell r="M82">
            <v>3.1720000000000002</v>
          </cell>
          <cell r="N82">
            <v>3.1720000000000002</v>
          </cell>
          <cell r="O82">
            <v>3.1720000000000002</v>
          </cell>
          <cell r="P82">
            <v>3.1720000000000002</v>
          </cell>
          <cell r="T82">
            <v>0</v>
          </cell>
          <cell r="U82">
            <v>38.064</v>
          </cell>
          <cell r="V82">
            <v>55.29</v>
          </cell>
          <cell r="W82">
            <v>54.024000000000001</v>
          </cell>
          <cell r="X82">
            <v>-17.225999999999999</v>
          </cell>
          <cell r="Y82">
            <v>-15.96</v>
          </cell>
        </row>
        <row r="83">
          <cell r="C83">
            <v>0</v>
          </cell>
          <cell r="E83">
            <v>7.9376250000000006</v>
          </cell>
          <cell r="F83">
            <v>7.9376250000000006</v>
          </cell>
          <cell r="G83">
            <v>7.9376250000000006</v>
          </cell>
          <cell r="H83">
            <v>7.9376250000000006</v>
          </cell>
          <cell r="I83">
            <v>7.9376250000000006</v>
          </cell>
          <cell r="J83">
            <v>7.9376250000000006</v>
          </cell>
          <cell r="K83">
            <v>7.9376250000000006</v>
          </cell>
          <cell r="L83">
            <v>7.9376250000000006</v>
          </cell>
          <cell r="M83">
            <v>7.9376250000000006</v>
          </cell>
          <cell r="N83">
            <v>7.9376250000000006</v>
          </cell>
          <cell r="O83">
            <v>7.9376250000000006</v>
          </cell>
          <cell r="P83">
            <v>7.9376250000000006</v>
          </cell>
          <cell r="R83">
            <v>0</v>
          </cell>
          <cell r="S83">
            <v>0</v>
          </cell>
          <cell r="T83">
            <v>0</v>
          </cell>
          <cell r="U83">
            <v>95.251499999999993</v>
          </cell>
          <cell r="V83">
            <v>129.14752999999999</v>
          </cell>
          <cell r="W83">
            <v>61.19</v>
          </cell>
          <cell r="X83">
            <v>-33.896029999999996</v>
          </cell>
          <cell r="Y83">
            <v>34.061499999999995</v>
          </cell>
        </row>
        <row r="84">
          <cell r="X84">
            <v>0</v>
          </cell>
          <cell r="Y84">
            <v>0</v>
          </cell>
        </row>
        <row r="85">
          <cell r="B85" t="str">
            <v>10 Other Cost</v>
          </cell>
          <cell r="X85">
            <v>0</v>
          </cell>
          <cell r="Y85">
            <v>0</v>
          </cell>
        </row>
        <row r="86">
          <cell r="A86">
            <v>61</v>
          </cell>
          <cell r="B86" t="str">
            <v>Authors Rights</v>
          </cell>
          <cell r="E86">
            <v>0.82088000000000005</v>
          </cell>
          <cell r="F86">
            <v>0.84736</v>
          </cell>
          <cell r="G86">
            <v>1.08568</v>
          </cell>
          <cell r="H86">
            <v>0.82088000000000005</v>
          </cell>
          <cell r="I86">
            <v>0.87384000000000006</v>
          </cell>
          <cell r="J86">
            <v>1.2445599999999999</v>
          </cell>
          <cell r="K86">
            <v>0.82088000000000005</v>
          </cell>
          <cell r="L86">
            <v>1.00624</v>
          </cell>
          <cell r="M86">
            <v>1.11216</v>
          </cell>
          <cell r="N86">
            <v>0.84736</v>
          </cell>
          <cell r="O86">
            <v>1.1783600000000001</v>
          </cell>
          <cell r="P86">
            <v>1.0592000000000001</v>
          </cell>
          <cell r="U86">
            <v>11.7174</v>
          </cell>
          <cell r="V86">
            <v>10.894426640000002</v>
          </cell>
          <cell r="W86">
            <v>13.751932000000002</v>
          </cell>
          <cell r="X86">
            <v>0.8229733599999971</v>
          </cell>
          <cell r="Y86">
            <v>-2.0345320000000022</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0.82088000000000005</v>
          </cell>
          <cell r="F91">
            <v>0.84736</v>
          </cell>
          <cell r="G91">
            <v>1.08568</v>
          </cell>
          <cell r="H91">
            <v>0.82088000000000005</v>
          </cell>
          <cell r="I91">
            <v>0.87384000000000006</v>
          </cell>
          <cell r="J91">
            <v>1.2445599999999999</v>
          </cell>
          <cell r="K91">
            <v>0.82088000000000005</v>
          </cell>
          <cell r="L91">
            <v>1.00624</v>
          </cell>
          <cell r="M91">
            <v>1.11216</v>
          </cell>
          <cell r="N91">
            <v>0.84736</v>
          </cell>
          <cell r="O91">
            <v>1.1783600000000001</v>
          </cell>
          <cell r="P91">
            <v>1.0592000000000001</v>
          </cell>
          <cell r="U91">
            <v>11.7174</v>
          </cell>
          <cell r="V91">
            <v>10.894426640000002</v>
          </cell>
          <cell r="W91">
            <v>13.751932000000002</v>
          </cell>
          <cell r="X91">
            <v>0.8229733599999971</v>
          </cell>
          <cell r="Y91">
            <v>-2.0345320000000022</v>
          </cell>
        </row>
        <row r="92">
          <cell r="X92">
            <v>0</v>
          </cell>
          <cell r="Y92">
            <v>0</v>
          </cell>
        </row>
        <row r="93">
          <cell r="B93" t="str">
            <v>11 Direct Payroll</v>
          </cell>
          <cell r="X93">
            <v>0</v>
          </cell>
          <cell r="Y93">
            <v>0</v>
          </cell>
        </row>
        <row r="94">
          <cell r="A94">
            <v>66</v>
          </cell>
          <cell r="B94" t="str">
            <v>Salaries</v>
          </cell>
          <cell r="E94">
            <v>35.670478995862062</v>
          </cell>
          <cell r="F94">
            <v>35.670478995862062</v>
          </cell>
          <cell r="G94">
            <v>36.770478995862064</v>
          </cell>
          <cell r="H94">
            <v>35.670478995862062</v>
          </cell>
          <cell r="I94">
            <v>35.670478995862062</v>
          </cell>
          <cell r="J94">
            <v>36.770478995862064</v>
          </cell>
          <cell r="K94">
            <v>36.382764573712066</v>
          </cell>
          <cell r="L94">
            <v>36.382764573712066</v>
          </cell>
          <cell r="M94">
            <v>37.482764573712068</v>
          </cell>
          <cell r="N94">
            <v>36.382764573712066</v>
          </cell>
          <cell r="O94">
            <v>37.482764573712068</v>
          </cell>
          <cell r="P94">
            <v>37.482764573712068</v>
          </cell>
          <cell r="Q94">
            <v>0</v>
          </cell>
          <cell r="T94">
            <v>0</v>
          </cell>
          <cell r="U94">
            <v>437.81946141744476</v>
          </cell>
          <cell r="V94">
            <v>502.37193500000001</v>
          </cell>
          <cell r="W94">
            <v>640.92899999999997</v>
          </cell>
          <cell r="X94">
            <v>-64.552473582555251</v>
          </cell>
          <cell r="Y94">
            <v>-203.10953858255522</v>
          </cell>
        </row>
        <row r="95">
          <cell r="A95">
            <v>67</v>
          </cell>
          <cell r="B95" t="str">
            <v>Bonus/Commission</v>
          </cell>
          <cell r="E95">
            <v>1.5359745833333331</v>
          </cell>
          <cell r="F95">
            <v>1.5359745833333331</v>
          </cell>
          <cell r="G95">
            <v>1.5359745833333331</v>
          </cell>
          <cell r="H95">
            <v>1.5359745833333331</v>
          </cell>
          <cell r="I95">
            <v>1.5359745833333331</v>
          </cell>
          <cell r="J95">
            <v>1.5359745833333331</v>
          </cell>
          <cell r="K95">
            <v>1.5359745833333331</v>
          </cell>
          <cell r="L95">
            <v>1.5359745833333331</v>
          </cell>
          <cell r="M95">
            <v>1.5359745833333331</v>
          </cell>
          <cell r="N95">
            <v>1.5359745833333331</v>
          </cell>
          <cell r="O95">
            <v>1.5359745833333331</v>
          </cell>
          <cell r="P95">
            <v>1.5359745833333331</v>
          </cell>
          <cell r="Q95">
            <v>0</v>
          </cell>
          <cell r="T95">
            <v>0</v>
          </cell>
          <cell r="U95">
            <v>18.431694999999998</v>
          </cell>
          <cell r="V95">
            <v>24.458890000000004</v>
          </cell>
          <cell r="W95">
            <v>39.375999999999998</v>
          </cell>
          <cell r="X95">
            <v>-6.0271950000000061</v>
          </cell>
          <cell r="Y95">
            <v>-20.944305</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Q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Q97">
            <v>0</v>
          </cell>
          <cell r="T97">
            <v>0</v>
          </cell>
          <cell r="U97">
            <v>6.6360000000000001</v>
          </cell>
          <cell r="V97">
            <v>9.9864999999999977</v>
          </cell>
          <cell r="W97">
            <v>18.306000000000001</v>
          </cell>
          <cell r="X97">
            <v>-3.3504999999999976</v>
          </cell>
          <cell r="Y97">
            <v>-11.67</v>
          </cell>
        </row>
        <row r="98">
          <cell r="A98">
            <v>70</v>
          </cell>
          <cell r="B98" t="str">
            <v>Miscellaneous</v>
          </cell>
          <cell r="E98">
            <v>0.628</v>
          </cell>
          <cell r="F98">
            <v>0.628</v>
          </cell>
          <cell r="G98">
            <v>0.628</v>
          </cell>
          <cell r="H98">
            <v>0.628</v>
          </cell>
          <cell r="I98">
            <v>0.628</v>
          </cell>
          <cell r="J98">
            <v>0.628</v>
          </cell>
          <cell r="K98">
            <v>0.628</v>
          </cell>
          <cell r="L98">
            <v>0.628</v>
          </cell>
          <cell r="M98">
            <v>0.628</v>
          </cell>
          <cell r="N98">
            <v>0.628</v>
          </cell>
          <cell r="O98">
            <v>0.628</v>
          </cell>
          <cell r="P98">
            <v>0.628</v>
          </cell>
          <cell r="Q98">
            <v>0</v>
          </cell>
          <cell r="T98">
            <v>0</v>
          </cell>
          <cell r="U98">
            <v>7.5360000000000005</v>
          </cell>
          <cell r="V98">
            <v>8.3396799999999995</v>
          </cell>
          <cell r="W98">
            <v>15.022</v>
          </cell>
          <cell r="X98">
            <v>-0.80367999999999906</v>
          </cell>
          <cell r="Y98">
            <v>-7.4859999999999998</v>
          </cell>
        </row>
        <row r="99">
          <cell r="C99">
            <v>0</v>
          </cell>
          <cell r="E99">
            <v>38.387453579195395</v>
          </cell>
          <cell r="F99">
            <v>38.387453579195395</v>
          </cell>
          <cell r="G99">
            <v>39.487453579195396</v>
          </cell>
          <cell r="H99">
            <v>38.387453579195395</v>
          </cell>
          <cell r="I99">
            <v>38.387453579195395</v>
          </cell>
          <cell r="J99">
            <v>39.487453579195396</v>
          </cell>
          <cell r="K99">
            <v>39.099739157045398</v>
          </cell>
          <cell r="L99">
            <v>39.099739157045398</v>
          </cell>
          <cell r="M99">
            <v>40.1997391570454</v>
          </cell>
          <cell r="N99">
            <v>39.099739157045398</v>
          </cell>
          <cell r="O99">
            <v>40.1997391570454</v>
          </cell>
          <cell r="P99">
            <v>40.1997391570454</v>
          </cell>
          <cell r="Q99">
            <v>0</v>
          </cell>
          <cell r="R99">
            <v>0</v>
          </cell>
          <cell r="S99">
            <v>0</v>
          </cell>
          <cell r="T99">
            <v>0</v>
          </cell>
          <cell r="U99">
            <v>470.42315641744477</v>
          </cell>
          <cell r="V99">
            <v>545.15700500000003</v>
          </cell>
          <cell r="W99">
            <v>713.63300000000004</v>
          </cell>
          <cell r="X99">
            <v>-74.733848582555254</v>
          </cell>
          <cell r="Y99">
            <v>-243.20984358255527</v>
          </cell>
        </row>
        <row r="100">
          <cell r="Q100">
            <v>0</v>
          </cell>
          <cell r="X100">
            <v>0</v>
          </cell>
          <cell r="Y100">
            <v>0</v>
          </cell>
        </row>
        <row r="101">
          <cell r="B101" t="str">
            <v>16 Other Overhead Costs</v>
          </cell>
          <cell r="Q101">
            <v>0</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Q102">
            <v>0</v>
          </cell>
          <cell r="T102">
            <v>0</v>
          </cell>
          <cell r="U102">
            <v>15.6</v>
          </cell>
          <cell r="V102">
            <v>15.712970000000006</v>
          </cell>
          <cell r="W102">
            <v>18.341999999999999</v>
          </cell>
          <cell r="X102">
            <v>-0.11297000000000246</v>
          </cell>
          <cell r="Y102">
            <v>-2.7419999999999956</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Q103">
            <v>0</v>
          </cell>
          <cell r="T103">
            <v>0</v>
          </cell>
          <cell r="U103">
            <v>0</v>
          </cell>
          <cell r="V103">
            <v>0</v>
          </cell>
          <cell r="W103">
            <v>0</v>
          </cell>
          <cell r="X103">
            <v>0</v>
          </cell>
          <cell r="Y103">
            <v>0</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21.268763333333332</v>
          </cell>
          <cell r="W104">
            <v>25.375</v>
          </cell>
          <cell r="X104">
            <v>2.7312366666666676</v>
          </cell>
          <cell r="Y104">
            <v>-1.375</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10.095800000000001</v>
          </cell>
          <cell r="W105">
            <v>11.21</v>
          </cell>
          <cell r="X105">
            <v>1.9041999999999994</v>
          </cell>
          <cell r="Y105">
            <v>0.78999999999999915</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6.6429699999999992</v>
          </cell>
          <cell r="W106">
            <v>0</v>
          </cell>
          <cell r="X106">
            <v>-0.64296999999999915</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0.36</v>
          </cell>
          <cell r="F108">
            <v>0.36</v>
          </cell>
          <cell r="G108">
            <v>0.36</v>
          </cell>
          <cell r="H108">
            <v>0.36</v>
          </cell>
          <cell r="I108">
            <v>0.36</v>
          </cell>
          <cell r="J108">
            <v>0.36</v>
          </cell>
          <cell r="K108">
            <v>0.36</v>
          </cell>
          <cell r="L108">
            <v>0.36</v>
          </cell>
          <cell r="M108">
            <v>0.36</v>
          </cell>
          <cell r="N108">
            <v>0.36</v>
          </cell>
          <cell r="O108">
            <v>0.36</v>
          </cell>
          <cell r="P108">
            <v>0.36</v>
          </cell>
          <cell r="T108">
            <v>0</v>
          </cell>
          <cell r="U108">
            <v>4.32</v>
          </cell>
          <cell r="V108">
            <v>6.5681123999999969</v>
          </cell>
          <cell r="W108">
            <v>20.073067999999999</v>
          </cell>
          <cell r="X108">
            <v>-2.2481123999999975</v>
          </cell>
          <cell r="Y108">
            <v>-15.753067999999999</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6.6736800000000001</v>
          </cell>
          <cell r="F111">
            <v>6.6736800000000001</v>
          </cell>
          <cell r="G111">
            <v>6.4584000000000001</v>
          </cell>
          <cell r="H111">
            <v>6.6736800000000001</v>
          </cell>
          <cell r="I111">
            <v>6.4584000000000001</v>
          </cell>
          <cell r="J111">
            <v>6.6736800000000001</v>
          </cell>
          <cell r="K111">
            <v>6.6736800000000001</v>
          </cell>
          <cell r="L111">
            <v>8.5278400000000012</v>
          </cell>
          <cell r="M111">
            <v>6.6736800000000001</v>
          </cell>
          <cell r="N111">
            <v>6.4584000000000001</v>
          </cell>
          <cell r="O111">
            <v>6.6736800000000001</v>
          </cell>
          <cell r="P111">
            <v>6.4584000000000001</v>
          </cell>
          <cell r="T111">
            <v>0</v>
          </cell>
          <cell r="U111">
            <v>81.077200000000005</v>
          </cell>
          <cell r="V111">
            <v>113.20794000000001</v>
          </cell>
          <cell r="W111">
            <v>169.8</v>
          </cell>
          <cell r="X111">
            <v>-32.130740000000003</v>
          </cell>
          <cell r="Y111">
            <v>-88.722800000000007</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53.916430000000005</v>
          </cell>
          <cell r="W112">
            <v>38.929000000000002</v>
          </cell>
          <cell r="X112">
            <v>-5.9164300000000054</v>
          </cell>
          <cell r="Y112">
            <v>9.070999999999998</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7.3634400000000007</v>
          </cell>
          <cell r="W113">
            <v>7.016</v>
          </cell>
          <cell r="X113">
            <v>-0.16344000000000225</v>
          </cell>
          <cell r="Y113">
            <v>0.18399999999999839</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6.48</v>
          </cell>
          <cell r="W114">
            <v>3.9990000000000001</v>
          </cell>
          <cell r="X114">
            <v>-4.08</v>
          </cell>
          <cell r="Y114">
            <v>-1.5990000000000002</v>
          </cell>
        </row>
        <row r="115">
          <cell r="A115">
            <v>84</v>
          </cell>
          <cell r="B115" t="str">
            <v>Freight</v>
          </cell>
          <cell r="E115">
            <v>0.50309999999999999</v>
          </cell>
          <cell r="F115">
            <v>0.50309999999999999</v>
          </cell>
          <cell r="G115">
            <v>0.50309999999999999</v>
          </cell>
          <cell r="H115">
            <v>0.50309999999999999</v>
          </cell>
          <cell r="I115">
            <v>0.50309999999999999</v>
          </cell>
          <cell r="J115">
            <v>0.50309999999999999</v>
          </cell>
          <cell r="K115">
            <v>0.50309999999999999</v>
          </cell>
          <cell r="L115">
            <v>0.50309999999999999</v>
          </cell>
          <cell r="M115">
            <v>0.50309999999999999</v>
          </cell>
          <cell r="N115">
            <v>0.50309999999999999</v>
          </cell>
          <cell r="O115">
            <v>0.50309999999999999</v>
          </cell>
          <cell r="P115">
            <v>0.50309999999999999</v>
          </cell>
          <cell r="T115">
            <v>0</v>
          </cell>
          <cell r="U115">
            <v>6.0371999999999995</v>
          </cell>
          <cell r="V115">
            <v>5.3740999999999985</v>
          </cell>
          <cell r="W115">
            <v>4.51</v>
          </cell>
          <cell r="X115">
            <v>0.66310000000000091</v>
          </cell>
          <cell r="Y115">
            <v>1.5271999999999997</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1.4</v>
          </cell>
          <cell r="F117">
            <v>1.4</v>
          </cell>
          <cell r="G117">
            <v>1.4</v>
          </cell>
          <cell r="H117">
            <v>1.4</v>
          </cell>
          <cell r="I117">
            <v>1.4</v>
          </cell>
          <cell r="J117">
            <v>1.4</v>
          </cell>
          <cell r="K117">
            <v>1.4</v>
          </cell>
          <cell r="L117">
            <v>1.4</v>
          </cell>
          <cell r="M117">
            <v>1.4</v>
          </cell>
          <cell r="N117">
            <v>1.4</v>
          </cell>
          <cell r="O117">
            <v>1.4</v>
          </cell>
          <cell r="P117">
            <v>1.4</v>
          </cell>
          <cell r="T117">
            <v>0</v>
          </cell>
          <cell r="U117">
            <v>16.8</v>
          </cell>
          <cell r="V117">
            <v>15.239010000000002</v>
          </cell>
          <cell r="W117">
            <v>20.126999999999999</v>
          </cell>
          <cell r="X117">
            <v>1.5609899999999985</v>
          </cell>
          <cell r="Y117">
            <v>-3.3269999999999982</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0.50887453579195396</v>
          </cell>
          <cell r="F119">
            <v>0.50887453579195396</v>
          </cell>
          <cell r="G119">
            <v>0.51987453579195408</v>
          </cell>
          <cell r="H119">
            <v>0.50887453579195396</v>
          </cell>
          <cell r="I119">
            <v>0.50887453579195396</v>
          </cell>
          <cell r="J119">
            <v>0.51987453579195408</v>
          </cell>
          <cell r="K119">
            <v>0.5159973915704541</v>
          </cell>
          <cell r="L119">
            <v>0.5159973915704541</v>
          </cell>
          <cell r="M119">
            <v>0.52699739157045411</v>
          </cell>
          <cell r="N119">
            <v>0.5159973915704541</v>
          </cell>
          <cell r="O119">
            <v>0.52699739157045411</v>
          </cell>
          <cell r="P119">
            <v>0.52699739157045411</v>
          </cell>
          <cell r="T119">
            <v>0</v>
          </cell>
          <cell r="U119">
            <v>6.2042315641744477</v>
          </cell>
          <cell r="V119">
            <v>6.1559999999999997</v>
          </cell>
          <cell r="W119">
            <v>10.753</v>
          </cell>
          <cell r="X119">
            <v>4.8231564174447961E-2</v>
          </cell>
          <cell r="Y119">
            <v>-4.5487684358255525</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8.8000000000000007</v>
          </cell>
          <cell r="W120">
            <v>15.6</v>
          </cell>
          <cell r="X120">
            <v>6.8</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11.74</v>
          </cell>
          <cell r="W124">
            <v>2.3389999999999986</v>
          </cell>
          <cell r="X124">
            <v>-8.14</v>
          </cell>
          <cell r="Y124">
            <v>1.2610000000000006</v>
          </cell>
        </row>
        <row r="125">
          <cell r="C125">
            <v>0</v>
          </cell>
          <cell r="E125">
            <v>20.645654535791955</v>
          </cell>
          <cell r="F125">
            <v>20.645654535791955</v>
          </cell>
          <cell r="G125">
            <v>20.441374535791955</v>
          </cell>
          <cell r="H125">
            <v>20.645654535791955</v>
          </cell>
          <cell r="I125">
            <v>20.430374535791955</v>
          </cell>
          <cell r="J125">
            <v>20.656654535791954</v>
          </cell>
          <cell r="K125">
            <v>20.652777391570456</v>
          </cell>
          <cell r="L125">
            <v>22.506937391570457</v>
          </cell>
          <cell r="M125">
            <v>20.663777391570456</v>
          </cell>
          <cell r="N125">
            <v>20.437497391570457</v>
          </cell>
          <cell r="O125">
            <v>20.663777391570456</v>
          </cell>
          <cell r="P125">
            <v>20.448497391570456</v>
          </cell>
          <cell r="R125">
            <v>0</v>
          </cell>
          <cell r="S125">
            <v>0</v>
          </cell>
          <cell r="T125">
            <v>0</v>
          </cell>
          <cell r="U125">
            <v>248.83863156417448</v>
          </cell>
          <cell r="V125">
            <v>288.56553573333338</v>
          </cell>
          <cell r="W125">
            <v>348.07306800000003</v>
          </cell>
          <cell r="X125">
            <v>-39.7269041691589</v>
          </cell>
          <cell r="Y125">
            <v>-99.234436435825558</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5" refreshError="1">
        <row r="11">
          <cell r="A11">
            <v>1</v>
          </cell>
          <cell r="B11" t="str">
            <v>Net Film Revenue</v>
          </cell>
          <cell r="E11">
            <v>355.1</v>
          </cell>
          <cell r="F11">
            <v>361.8</v>
          </cell>
          <cell r="G11">
            <v>509.2</v>
          </cell>
          <cell r="H11">
            <v>368.5</v>
          </cell>
          <cell r="I11">
            <v>415.4</v>
          </cell>
          <cell r="J11">
            <v>636.5</v>
          </cell>
          <cell r="K11">
            <v>335</v>
          </cell>
          <cell r="L11">
            <v>435.5</v>
          </cell>
          <cell r="M11">
            <v>509.2</v>
          </cell>
          <cell r="N11">
            <v>375.2</v>
          </cell>
          <cell r="O11">
            <v>522.6</v>
          </cell>
          <cell r="P11">
            <v>502.5</v>
          </cell>
          <cell r="Q11">
            <v>0</v>
          </cell>
          <cell r="T11">
            <v>0</v>
          </cell>
          <cell r="U11">
            <v>5326.5</v>
          </cell>
          <cell r="V11">
            <v>5084.3237399999989</v>
          </cell>
          <cell r="W11">
            <v>6344.5050000000001</v>
          </cell>
          <cell r="X11">
            <v>242.17626000000109</v>
          </cell>
          <cell r="Y11">
            <v>-1018.005</v>
          </cell>
        </row>
        <row r="12">
          <cell r="A12">
            <v>2</v>
          </cell>
          <cell r="B12" t="str">
            <v>Concession Sales</v>
          </cell>
          <cell r="E12">
            <v>71.55</v>
          </cell>
          <cell r="F12">
            <v>72.900000000000006</v>
          </cell>
          <cell r="G12">
            <v>102.6</v>
          </cell>
          <cell r="H12">
            <v>74.25</v>
          </cell>
          <cell r="I12">
            <v>83.7</v>
          </cell>
          <cell r="J12">
            <v>128.25</v>
          </cell>
          <cell r="K12">
            <v>67.5</v>
          </cell>
          <cell r="L12">
            <v>87.75</v>
          </cell>
          <cell r="M12">
            <v>102.6</v>
          </cell>
          <cell r="N12">
            <v>75.599999999999994</v>
          </cell>
          <cell r="O12">
            <v>105.3</v>
          </cell>
          <cell r="P12">
            <v>101.25</v>
          </cell>
          <cell r="T12">
            <v>0</v>
          </cell>
          <cell r="U12">
            <v>1073.25</v>
          </cell>
          <cell r="V12">
            <v>724.73797000000002</v>
          </cell>
          <cell r="W12">
            <v>821.76499999999999</v>
          </cell>
          <cell r="X12">
            <v>348.51202999999998</v>
          </cell>
          <cell r="Y12">
            <v>251.48500000000001</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19.5</v>
          </cell>
          <cell r="F15">
            <v>19.5</v>
          </cell>
          <cell r="G15">
            <v>19.5</v>
          </cell>
          <cell r="H15">
            <v>19.5</v>
          </cell>
          <cell r="I15">
            <v>19.5</v>
          </cell>
          <cell r="J15">
            <v>19.5</v>
          </cell>
          <cell r="K15">
            <v>19.5</v>
          </cell>
          <cell r="L15">
            <v>19.5</v>
          </cell>
          <cell r="M15">
            <v>19.5</v>
          </cell>
          <cell r="N15">
            <v>19.5</v>
          </cell>
          <cell r="O15">
            <v>19.5</v>
          </cell>
          <cell r="P15">
            <v>19.5</v>
          </cell>
          <cell r="T15">
            <v>0</v>
          </cell>
          <cell r="U15">
            <v>234</v>
          </cell>
          <cell r="V15">
            <v>380.91274000000004</v>
          </cell>
          <cell r="W15">
            <v>337.87099999999998</v>
          </cell>
          <cell r="X15">
            <v>-146.91274000000004</v>
          </cell>
          <cell r="Y15">
            <v>-103.87099999999998</v>
          </cell>
        </row>
        <row r="16">
          <cell r="A16">
            <v>6</v>
          </cell>
          <cell r="B16" t="str">
            <v>Other Income</v>
          </cell>
          <cell r="C16">
            <v>0</v>
          </cell>
          <cell r="E16">
            <v>7.4376250000000006</v>
          </cell>
          <cell r="F16">
            <v>7.4376250000000006</v>
          </cell>
          <cell r="G16">
            <v>7.4376250000000006</v>
          </cell>
          <cell r="H16">
            <v>7.4376250000000006</v>
          </cell>
          <cell r="I16">
            <v>7.4376250000000006</v>
          </cell>
          <cell r="J16">
            <v>7.4376250000000006</v>
          </cell>
          <cell r="K16">
            <v>7.4376250000000006</v>
          </cell>
          <cell r="L16">
            <v>7.4376250000000006</v>
          </cell>
          <cell r="M16">
            <v>7.4376250000000006</v>
          </cell>
          <cell r="N16">
            <v>7.4376250000000006</v>
          </cell>
          <cell r="O16">
            <v>7.4376250000000006</v>
          </cell>
          <cell r="P16">
            <v>7.4376250000000006</v>
          </cell>
          <cell r="R16">
            <v>0</v>
          </cell>
          <cell r="S16">
            <v>0</v>
          </cell>
          <cell r="T16">
            <v>0</v>
          </cell>
          <cell r="U16">
            <v>89.251499999999979</v>
          </cell>
          <cell r="V16">
            <v>186.51553000000001</v>
          </cell>
          <cell r="W16">
            <v>129.892</v>
          </cell>
          <cell r="X16">
            <v>-97.264030000000034</v>
          </cell>
          <cell r="Y16">
            <v>-40.640500000000017</v>
          </cell>
        </row>
        <row r="17">
          <cell r="B17" t="str">
            <v>TOTAL REVENUE</v>
          </cell>
          <cell r="C17">
            <v>0</v>
          </cell>
          <cell r="E17">
            <v>453.58762500000006</v>
          </cell>
          <cell r="F17">
            <v>461.63762500000007</v>
          </cell>
          <cell r="G17">
            <v>638.73762499999998</v>
          </cell>
          <cell r="H17">
            <v>469.68762500000003</v>
          </cell>
          <cell r="I17">
            <v>526.03762500000005</v>
          </cell>
          <cell r="J17">
            <v>791.68762500000003</v>
          </cell>
          <cell r="K17">
            <v>429.43762500000003</v>
          </cell>
          <cell r="L17">
            <v>550.18762500000003</v>
          </cell>
          <cell r="M17">
            <v>638.73762499999998</v>
          </cell>
          <cell r="N17">
            <v>477.73762500000004</v>
          </cell>
          <cell r="O17">
            <v>654.83762500000012</v>
          </cell>
          <cell r="P17">
            <v>630.68762500000003</v>
          </cell>
          <cell r="R17">
            <v>0</v>
          </cell>
          <cell r="S17">
            <v>0</v>
          </cell>
          <cell r="T17">
            <v>0</v>
          </cell>
          <cell r="U17">
            <v>6723.0015000000003</v>
          </cell>
          <cell r="V17">
            <v>6376.4899799999985</v>
          </cell>
          <cell r="W17">
            <v>7634.0330000000004</v>
          </cell>
          <cell r="X17">
            <v>346.51152000000184</v>
          </cell>
          <cell r="Y17">
            <v>-911.03150000000005</v>
          </cell>
        </row>
        <row r="19">
          <cell r="A19">
            <v>7</v>
          </cell>
          <cell r="B19" t="str">
            <v>Film Hire</v>
          </cell>
          <cell r="E19">
            <v>165.12150000000003</v>
          </cell>
          <cell r="F19">
            <v>168.23700000000002</v>
          </cell>
          <cell r="G19">
            <v>236.77800000000002</v>
          </cell>
          <cell r="H19">
            <v>171.35249999999999</v>
          </cell>
          <cell r="I19">
            <v>193.16100000000003</v>
          </cell>
          <cell r="J19">
            <v>295.97250000000003</v>
          </cell>
          <cell r="K19">
            <v>155.77500000000001</v>
          </cell>
          <cell r="L19">
            <v>202.50749999999999</v>
          </cell>
          <cell r="M19">
            <v>236.77800000000002</v>
          </cell>
          <cell r="N19">
            <v>174.46800000000002</v>
          </cell>
          <cell r="O19">
            <v>243.00900000000001</v>
          </cell>
          <cell r="P19">
            <v>233.66249999999999</v>
          </cell>
          <cell r="U19">
            <v>2476.8225000000002</v>
          </cell>
          <cell r="V19">
            <v>2384.6974422500002</v>
          </cell>
          <cell r="W19">
            <v>2958.9290000000001</v>
          </cell>
          <cell r="X19">
            <v>92.125057749999996</v>
          </cell>
          <cell r="Y19">
            <v>-482.10649999999987</v>
          </cell>
        </row>
        <row r="20">
          <cell r="A20">
            <v>8</v>
          </cell>
          <cell r="B20" t="str">
            <v>Concession Cost</v>
          </cell>
          <cell r="E20">
            <v>15.741000000000003</v>
          </cell>
          <cell r="F20">
            <v>16.038</v>
          </cell>
          <cell r="G20">
            <v>22.572000000000003</v>
          </cell>
          <cell r="H20">
            <v>16.335000000000001</v>
          </cell>
          <cell r="I20">
            <v>18.414000000000001</v>
          </cell>
          <cell r="J20">
            <v>28.215</v>
          </cell>
          <cell r="K20">
            <v>14.85</v>
          </cell>
          <cell r="L20">
            <v>19.305</v>
          </cell>
          <cell r="M20">
            <v>22.572000000000003</v>
          </cell>
          <cell r="N20">
            <v>16.632000000000001</v>
          </cell>
          <cell r="O20">
            <v>23.166000000000004</v>
          </cell>
          <cell r="P20">
            <v>22.274999999999999</v>
          </cell>
          <cell r="T20">
            <v>0</v>
          </cell>
          <cell r="U20">
            <v>236.11500000000001</v>
          </cell>
          <cell r="V20">
            <v>158.439877</v>
          </cell>
          <cell r="W20">
            <v>207.57400000000001</v>
          </cell>
          <cell r="X20">
            <v>77.675123000000042</v>
          </cell>
          <cell r="Y20">
            <v>28.541000000000025</v>
          </cell>
        </row>
        <row r="21">
          <cell r="A21">
            <v>9</v>
          </cell>
          <cell r="B21" t="str">
            <v>Less Concession Rebates</v>
          </cell>
          <cell r="E21">
            <v>-1.7887500000000001</v>
          </cell>
          <cell r="F21">
            <v>-1.8225</v>
          </cell>
          <cell r="G21">
            <v>-2.5649999999999999</v>
          </cell>
          <cell r="H21">
            <v>-1.85625</v>
          </cell>
          <cell r="I21">
            <v>-2.0924999999999998</v>
          </cell>
          <cell r="J21">
            <v>-3.2062499999999998</v>
          </cell>
          <cell r="K21">
            <v>-1.6875</v>
          </cell>
          <cell r="L21">
            <v>-2.1937500000000001</v>
          </cell>
          <cell r="M21">
            <v>-2.5649999999999999</v>
          </cell>
          <cell r="N21">
            <v>-1.89</v>
          </cell>
          <cell r="O21">
            <v>-2.6324999999999998</v>
          </cell>
          <cell r="P21">
            <v>-2.53125</v>
          </cell>
          <cell r="U21">
            <v>-26.831250000000001</v>
          </cell>
          <cell r="V21">
            <v>-23</v>
          </cell>
          <cell r="W21">
            <v>-32.57</v>
          </cell>
          <cell r="X21">
            <v>-3.8312500000000078</v>
          </cell>
          <cell r="Y21">
            <v>5.7387499999999925</v>
          </cell>
        </row>
        <row r="22">
          <cell r="A22">
            <v>10</v>
          </cell>
          <cell r="B22" t="str">
            <v>Advertising Cost</v>
          </cell>
          <cell r="E22">
            <v>8.1673000000000009</v>
          </cell>
          <cell r="F22">
            <v>8.3214000000000006</v>
          </cell>
          <cell r="G22">
            <v>11.711599999999999</v>
          </cell>
          <cell r="H22">
            <v>8.4755000000000003</v>
          </cell>
          <cell r="I22">
            <v>9.5541999999999998</v>
          </cell>
          <cell r="J22">
            <v>14.6395</v>
          </cell>
          <cell r="K22">
            <v>7.7050000000000001</v>
          </cell>
          <cell r="L22">
            <v>10.016500000000001</v>
          </cell>
          <cell r="M22">
            <v>11.711599999999999</v>
          </cell>
          <cell r="N22">
            <v>8.6295999999999999</v>
          </cell>
          <cell r="O22">
            <v>12.0198</v>
          </cell>
          <cell r="P22">
            <v>11.557499999999999</v>
          </cell>
          <cell r="T22">
            <v>0</v>
          </cell>
          <cell r="U22">
            <v>122.50950000000002</v>
          </cell>
          <cell r="V22">
            <v>107.36001564999999</v>
          </cell>
          <cell r="W22">
            <v>193.93600000000001</v>
          </cell>
          <cell r="X22">
            <v>15.149484350000023</v>
          </cell>
          <cell r="Y22">
            <v>-71.42649999999999</v>
          </cell>
        </row>
        <row r="23">
          <cell r="A23">
            <v>11</v>
          </cell>
          <cell r="B23" t="str">
            <v>Other Cost</v>
          </cell>
          <cell r="C23">
            <v>0</v>
          </cell>
          <cell r="E23">
            <v>0.71020000000000005</v>
          </cell>
          <cell r="F23">
            <v>0.72360000000000002</v>
          </cell>
          <cell r="G23">
            <v>1.0184</v>
          </cell>
          <cell r="H23">
            <v>0.73699999999999999</v>
          </cell>
          <cell r="I23">
            <v>0.83080000000000009</v>
          </cell>
          <cell r="J23">
            <v>1.2730000000000001</v>
          </cell>
          <cell r="K23">
            <v>0.67</v>
          </cell>
          <cell r="L23">
            <v>0.871</v>
          </cell>
          <cell r="M23">
            <v>1.0184</v>
          </cell>
          <cell r="N23">
            <v>0.75039999999999996</v>
          </cell>
          <cell r="O23">
            <v>1.0452000000000001</v>
          </cell>
          <cell r="P23">
            <v>1.0049999999999999</v>
          </cell>
          <cell r="R23">
            <v>0</v>
          </cell>
          <cell r="S23">
            <v>0</v>
          </cell>
          <cell r="T23">
            <v>0</v>
          </cell>
          <cell r="U23">
            <v>10.653000000000002</v>
          </cell>
          <cell r="V23">
            <v>10.168647479999999</v>
          </cell>
          <cell r="W23">
            <v>12.68901</v>
          </cell>
          <cell r="X23">
            <v>0.48435252000000339</v>
          </cell>
          <cell r="Y23">
            <v>-2.0360099999999974</v>
          </cell>
        </row>
        <row r="24">
          <cell r="A24">
            <v>12</v>
          </cell>
          <cell r="B24" t="str">
            <v>Direct Payroll</v>
          </cell>
          <cell r="C24">
            <v>0</v>
          </cell>
          <cell r="E24">
            <v>36.659433415229877</v>
          </cell>
          <cell r="F24">
            <v>36.659433415229877</v>
          </cell>
          <cell r="G24">
            <v>37.759433415229879</v>
          </cell>
          <cell r="H24">
            <v>36.659433415229877</v>
          </cell>
          <cell r="I24">
            <v>36.659433415229877</v>
          </cell>
          <cell r="J24">
            <v>37.759433415229879</v>
          </cell>
          <cell r="K24">
            <v>33.905524757729872</v>
          </cell>
          <cell r="L24">
            <v>33.905524757729872</v>
          </cell>
          <cell r="M24">
            <v>35.005524757729873</v>
          </cell>
          <cell r="N24">
            <v>33.905524757729872</v>
          </cell>
          <cell r="O24">
            <v>35.005524757729873</v>
          </cell>
          <cell r="P24">
            <v>35.005524757729873</v>
          </cell>
          <cell r="R24">
            <v>0</v>
          </cell>
          <cell r="S24">
            <v>0</v>
          </cell>
          <cell r="T24">
            <v>0</v>
          </cell>
          <cell r="U24">
            <v>428.88974903775852</v>
          </cell>
          <cell r="V24">
            <v>494.89811199999997</v>
          </cell>
          <cell r="W24">
            <v>676.95700000000011</v>
          </cell>
          <cell r="X24">
            <v>-66.008362962241449</v>
          </cell>
          <cell r="Y24">
            <v>-248.06725096224159</v>
          </cell>
        </row>
        <row r="25">
          <cell r="B25" t="str">
            <v>TOTAL COST</v>
          </cell>
          <cell r="C25">
            <v>0</v>
          </cell>
          <cell r="E25">
            <v>224.61068341522991</v>
          </cell>
          <cell r="F25">
            <v>228.15693341522993</v>
          </cell>
          <cell r="G25">
            <v>307.27443341522985</v>
          </cell>
          <cell r="H25">
            <v>231.70318341522992</v>
          </cell>
          <cell r="I25">
            <v>256.52693341522996</v>
          </cell>
          <cell r="J25">
            <v>374.65318341522988</v>
          </cell>
          <cell r="K25">
            <v>211.21802475772986</v>
          </cell>
          <cell r="L25">
            <v>264.41177475772992</v>
          </cell>
          <cell r="M25">
            <v>304.52052475772985</v>
          </cell>
          <cell r="N25">
            <v>232.49552475772992</v>
          </cell>
          <cell r="O25">
            <v>311.61302475772987</v>
          </cell>
          <cell r="P25">
            <v>300.97427475772986</v>
          </cell>
          <cell r="R25">
            <v>0</v>
          </cell>
          <cell r="S25">
            <v>0</v>
          </cell>
          <cell r="T25">
            <v>0</v>
          </cell>
          <cell r="U25">
            <v>3248.1584990377587</v>
          </cell>
          <cell r="V25">
            <v>3132.5640943799999</v>
          </cell>
          <cell r="W25">
            <v>4017.5150100000001</v>
          </cell>
          <cell r="X25">
            <v>115.59440465775879</v>
          </cell>
          <cell r="Y25">
            <v>-769.35651096224137</v>
          </cell>
        </row>
        <row r="27">
          <cell r="B27" t="str">
            <v>GROSS MARGIN</v>
          </cell>
          <cell r="C27">
            <v>0</v>
          </cell>
          <cell r="E27">
            <v>228.97694158477015</v>
          </cell>
          <cell r="F27">
            <v>233.48069158477014</v>
          </cell>
          <cell r="G27">
            <v>331.46319158477013</v>
          </cell>
          <cell r="H27">
            <v>237.98444158477011</v>
          </cell>
          <cell r="I27">
            <v>269.51069158477009</v>
          </cell>
          <cell r="J27">
            <v>417.03444158477015</v>
          </cell>
          <cell r="K27">
            <v>218.21960024227016</v>
          </cell>
          <cell r="L27">
            <v>285.77585024227011</v>
          </cell>
          <cell r="M27">
            <v>334.21710024227013</v>
          </cell>
          <cell r="N27">
            <v>245.24210024227011</v>
          </cell>
          <cell r="O27">
            <v>343.22460024227024</v>
          </cell>
          <cell r="P27">
            <v>329.71335024227017</v>
          </cell>
          <cell r="R27">
            <v>0</v>
          </cell>
          <cell r="S27">
            <v>0</v>
          </cell>
          <cell r="T27">
            <v>0</v>
          </cell>
          <cell r="U27">
            <v>3474.8430009622421</v>
          </cell>
          <cell r="V27">
            <v>3243.9258856199986</v>
          </cell>
          <cell r="W27">
            <v>3616.5179900000003</v>
          </cell>
          <cell r="X27">
            <v>230.91711534224351</v>
          </cell>
          <cell r="Y27">
            <v>-141.67498903775822</v>
          </cell>
        </row>
        <row r="28">
          <cell r="X28">
            <v>0</v>
          </cell>
          <cell r="Y28">
            <v>0</v>
          </cell>
        </row>
        <row r="29">
          <cell r="A29">
            <v>13</v>
          </cell>
          <cell r="B29" t="str">
            <v>Direct Rent</v>
          </cell>
          <cell r="E29">
            <v>208.976</v>
          </cell>
          <cell r="F29">
            <v>208.976</v>
          </cell>
          <cell r="G29">
            <v>208.976</v>
          </cell>
          <cell r="H29">
            <v>208.976</v>
          </cell>
          <cell r="I29">
            <v>208.976</v>
          </cell>
          <cell r="J29">
            <v>208.976</v>
          </cell>
          <cell r="K29">
            <v>208.976</v>
          </cell>
          <cell r="L29">
            <v>208.976</v>
          </cell>
          <cell r="M29">
            <v>208.976</v>
          </cell>
          <cell r="N29">
            <v>208.976</v>
          </cell>
          <cell r="O29">
            <v>208.976</v>
          </cell>
          <cell r="P29">
            <v>208.976</v>
          </cell>
          <cell r="T29">
            <v>0</v>
          </cell>
          <cell r="U29">
            <v>2507.7120000000009</v>
          </cell>
          <cell r="V29">
            <v>2507.7120000000009</v>
          </cell>
          <cell r="W29">
            <v>2507.712</v>
          </cell>
          <cell r="X29">
            <v>0</v>
          </cell>
          <cell r="Y29">
            <v>0</v>
          </cell>
        </row>
        <row r="30">
          <cell r="A30">
            <v>14</v>
          </cell>
          <cell r="B30" t="str">
            <v>Light, Heat and Power</v>
          </cell>
          <cell r="E30">
            <v>10.9</v>
          </cell>
          <cell r="F30">
            <v>10.9</v>
          </cell>
          <cell r="G30">
            <v>10.9</v>
          </cell>
          <cell r="H30">
            <v>10.9</v>
          </cell>
          <cell r="I30">
            <v>10.9</v>
          </cell>
          <cell r="J30">
            <v>10.9</v>
          </cell>
          <cell r="K30">
            <v>10.9</v>
          </cell>
          <cell r="L30">
            <v>10.9</v>
          </cell>
          <cell r="M30">
            <v>10.9</v>
          </cell>
          <cell r="N30">
            <v>10.9</v>
          </cell>
          <cell r="O30">
            <v>10.9</v>
          </cell>
          <cell r="P30">
            <v>10.9</v>
          </cell>
          <cell r="T30">
            <v>0</v>
          </cell>
          <cell r="U30">
            <v>130.80000000000001</v>
          </cell>
          <cell r="V30">
            <v>94.620389999999986</v>
          </cell>
          <cell r="W30">
            <v>127.36499999999999</v>
          </cell>
          <cell r="X30">
            <v>36.179610000000054</v>
          </cell>
          <cell r="Y30">
            <v>3.4350000000000307</v>
          </cell>
        </row>
        <row r="31">
          <cell r="A31">
            <v>15</v>
          </cell>
          <cell r="B31" t="str">
            <v>Repair &amp; Maintenance</v>
          </cell>
          <cell r="E31">
            <v>10.25</v>
          </cell>
          <cell r="F31">
            <v>10.25</v>
          </cell>
          <cell r="G31">
            <v>10.25</v>
          </cell>
          <cell r="H31">
            <v>15.25</v>
          </cell>
          <cell r="I31">
            <v>10.25</v>
          </cell>
          <cell r="J31">
            <v>10.25</v>
          </cell>
          <cell r="K31">
            <v>10.25</v>
          </cell>
          <cell r="L31">
            <v>10.25</v>
          </cell>
          <cell r="M31">
            <v>10.25</v>
          </cell>
          <cell r="N31">
            <v>10.25</v>
          </cell>
          <cell r="O31">
            <v>30.25</v>
          </cell>
          <cell r="P31">
            <v>10.25</v>
          </cell>
          <cell r="T31">
            <v>0</v>
          </cell>
          <cell r="U31">
            <v>148</v>
          </cell>
          <cell r="V31">
            <v>152.20305999999999</v>
          </cell>
          <cell r="W31">
            <v>198.184</v>
          </cell>
          <cell r="X31">
            <v>-4.2030599999999936</v>
          </cell>
          <cell r="Y31">
            <v>-50.183999999999997</v>
          </cell>
        </row>
        <row r="32">
          <cell r="A32">
            <v>16</v>
          </cell>
          <cell r="B32" t="str">
            <v>Common Area Maintenance</v>
          </cell>
          <cell r="E32">
            <v>0</v>
          </cell>
          <cell r="F32">
            <v>0</v>
          </cell>
          <cell r="G32">
            <v>0</v>
          </cell>
          <cell r="H32">
            <v>0</v>
          </cell>
          <cell r="I32">
            <v>0</v>
          </cell>
          <cell r="J32">
            <v>0</v>
          </cell>
          <cell r="K32">
            <v>0</v>
          </cell>
          <cell r="L32">
            <v>0</v>
          </cell>
          <cell r="M32">
            <v>0</v>
          </cell>
          <cell r="N32">
            <v>0</v>
          </cell>
          <cell r="O32">
            <v>0</v>
          </cell>
          <cell r="P32">
            <v>0</v>
          </cell>
          <cell r="T32">
            <v>0</v>
          </cell>
          <cell r="U32">
            <v>0</v>
          </cell>
          <cell r="V32">
            <v>0</v>
          </cell>
          <cell r="W32">
            <v>0</v>
          </cell>
          <cell r="X32">
            <v>0</v>
          </cell>
          <cell r="Y32">
            <v>0</v>
          </cell>
        </row>
        <row r="33">
          <cell r="A33">
            <v>17</v>
          </cell>
          <cell r="B33" t="str">
            <v>Other Overhead Costs</v>
          </cell>
          <cell r="C33">
            <v>0</v>
          </cell>
          <cell r="E33">
            <v>35.318474334152299</v>
          </cell>
          <cell r="F33">
            <v>35.318474334152299</v>
          </cell>
          <cell r="G33">
            <v>35.160994334152292</v>
          </cell>
          <cell r="H33">
            <v>35.318474334152299</v>
          </cell>
          <cell r="I33">
            <v>35.149994334152296</v>
          </cell>
          <cell r="J33">
            <v>35.329474334152295</v>
          </cell>
          <cell r="K33">
            <v>52.349935247577299</v>
          </cell>
          <cell r="L33">
            <v>37.285495247577302</v>
          </cell>
          <cell r="M33">
            <v>37.551935247577298</v>
          </cell>
          <cell r="N33">
            <v>35.122455247577292</v>
          </cell>
          <cell r="O33">
            <v>35.301935247577298</v>
          </cell>
          <cell r="P33">
            <v>35.133455247577295</v>
          </cell>
          <cell r="R33">
            <v>0</v>
          </cell>
          <cell r="S33">
            <v>0</v>
          </cell>
          <cell r="T33">
            <v>0</v>
          </cell>
          <cell r="U33">
            <v>444.34109749037759</v>
          </cell>
          <cell r="V33">
            <v>481.33407338666666</v>
          </cell>
          <cell r="W33">
            <v>604.81398999999999</v>
          </cell>
          <cell r="X33">
            <v>-36.992975896289067</v>
          </cell>
          <cell r="Y33">
            <v>-160.4728925096224</v>
          </cell>
        </row>
        <row r="35">
          <cell r="B35" t="str">
            <v>Total Overhead Expenses</v>
          </cell>
          <cell r="C35">
            <v>0</v>
          </cell>
          <cell r="E35">
            <v>265.44447433415229</v>
          </cell>
          <cell r="F35">
            <v>265.44447433415229</v>
          </cell>
          <cell r="G35">
            <v>265.28699433415227</v>
          </cell>
          <cell r="H35">
            <v>270.44447433415229</v>
          </cell>
          <cell r="I35">
            <v>265.2759943341523</v>
          </cell>
          <cell r="J35">
            <v>265.45547433415231</v>
          </cell>
          <cell r="K35">
            <v>282.4759352475773</v>
          </cell>
          <cell r="L35">
            <v>267.41149524757731</v>
          </cell>
          <cell r="M35">
            <v>267.6779352475773</v>
          </cell>
          <cell r="N35">
            <v>265.24845524757728</v>
          </cell>
          <cell r="O35">
            <v>285.4279352475773</v>
          </cell>
          <cell r="P35">
            <v>265.25945524757731</v>
          </cell>
          <cell r="R35">
            <v>0</v>
          </cell>
          <cell r="S35">
            <v>0</v>
          </cell>
          <cell r="T35">
            <v>0</v>
          </cell>
          <cell r="U35">
            <v>3230.8530974903779</v>
          </cell>
          <cell r="V35">
            <v>3235.8695233866674</v>
          </cell>
          <cell r="W35">
            <v>3438.0749900000005</v>
          </cell>
          <cell r="X35">
            <v>-5.0164258962895474</v>
          </cell>
          <cell r="Y35">
            <v>-207.22189250962265</v>
          </cell>
        </row>
        <row r="36">
          <cell r="V36">
            <v>0</v>
          </cell>
        </row>
        <row r="37">
          <cell r="B37" t="str">
            <v>E.B.I.T.D.</v>
          </cell>
          <cell r="C37">
            <v>0</v>
          </cell>
          <cell r="E37">
            <v>-36.467532749382144</v>
          </cell>
          <cell r="F37">
            <v>-31.963782749382148</v>
          </cell>
          <cell r="G37">
            <v>66.176197250617861</v>
          </cell>
          <cell r="H37">
            <v>-32.460032749382179</v>
          </cell>
          <cell r="I37">
            <v>4.2346972506177849</v>
          </cell>
          <cell r="J37">
            <v>151.57896725061784</v>
          </cell>
          <cell r="K37">
            <v>-64.256335005307136</v>
          </cell>
          <cell r="L37">
            <v>18.364354994692803</v>
          </cell>
          <cell r="M37">
            <v>66.53916499469284</v>
          </cell>
          <cell r="N37">
            <v>-20.006355005307171</v>
          </cell>
          <cell r="O37">
            <v>57.796664994692946</v>
          </cell>
          <cell r="P37">
            <v>64.45389499469286</v>
          </cell>
          <cell r="R37">
            <v>0</v>
          </cell>
          <cell r="S37">
            <v>0</v>
          </cell>
          <cell r="T37">
            <v>0</v>
          </cell>
          <cell r="U37">
            <v>243.98990347186418</v>
          </cell>
          <cell r="V37">
            <v>8.0563622333311287</v>
          </cell>
          <cell r="W37">
            <v>178.44299999999976</v>
          </cell>
          <cell r="X37">
            <v>235.93354123853305</v>
          </cell>
          <cell r="Y37">
            <v>65.546903471864425</v>
          </cell>
        </row>
        <row r="38">
          <cell r="V38">
            <v>0</v>
          </cell>
        </row>
        <row r="39">
          <cell r="A39">
            <v>18</v>
          </cell>
          <cell r="B39" t="str">
            <v>Depreciation</v>
          </cell>
          <cell r="E39">
            <v>53.235173611111115</v>
          </cell>
          <cell r="F39">
            <v>53.235173611111115</v>
          </cell>
          <cell r="G39">
            <v>53.235173611111115</v>
          </cell>
          <cell r="H39">
            <v>53.235173611111115</v>
          </cell>
          <cell r="I39">
            <v>53.235173611111115</v>
          </cell>
          <cell r="J39">
            <v>53.235173611111115</v>
          </cell>
          <cell r="K39">
            <v>53.235173611111115</v>
          </cell>
          <cell r="L39">
            <v>53.235173611111115</v>
          </cell>
          <cell r="M39">
            <v>53.235173611111115</v>
          </cell>
          <cell r="N39">
            <v>53.495590277777779</v>
          </cell>
          <cell r="O39">
            <v>53.495590277777779</v>
          </cell>
          <cell r="P39">
            <v>53.495590277777779</v>
          </cell>
          <cell r="T39">
            <v>0</v>
          </cell>
          <cell r="U39">
            <v>639.60333333333335</v>
          </cell>
          <cell r="V39">
            <v>619.1506580555556</v>
          </cell>
          <cell r="W39">
            <v>573.70799999999997</v>
          </cell>
          <cell r="X39">
            <v>20.452675277777757</v>
          </cell>
          <cell r="Y39">
            <v>65.895333333333383</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14.102</v>
          </cell>
          <cell r="W40">
            <v>15.167999999999999</v>
          </cell>
          <cell r="X40">
            <v>-14.102</v>
          </cell>
          <cell r="Y40">
            <v>-15.167999999999999</v>
          </cell>
        </row>
        <row r="41">
          <cell r="A41">
            <v>20</v>
          </cell>
          <cell r="B41" t="str">
            <v>External Interest</v>
          </cell>
          <cell r="T41">
            <v>0</v>
          </cell>
          <cell r="U41">
            <v>0</v>
          </cell>
          <cell r="V41">
            <v>232.49240644383562</v>
          </cell>
          <cell r="W41">
            <v>272.16399999999999</v>
          </cell>
          <cell r="X41">
            <v>-232.49240644383562</v>
          </cell>
          <cell r="Y41">
            <v>-272.16399999999999</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2.72343</v>
          </cell>
          <cell r="W43">
            <v>0.90700000000000003</v>
          </cell>
          <cell r="X43">
            <v>-2.72343</v>
          </cell>
          <cell r="Y43">
            <v>-0.90700000000000003</v>
          </cell>
        </row>
        <row r="44">
          <cell r="B44" t="str">
            <v>E.B.T.</v>
          </cell>
          <cell r="C44">
            <v>0</v>
          </cell>
          <cell r="E44">
            <v>-89.702706360493266</v>
          </cell>
          <cell r="F44">
            <v>-85.19895636049327</v>
          </cell>
          <cell r="G44">
            <v>12.941023639506746</v>
          </cell>
          <cell r="H44">
            <v>-85.695206360493302</v>
          </cell>
          <cell r="I44">
            <v>-49.00047636049333</v>
          </cell>
          <cell r="J44">
            <v>98.343793639506714</v>
          </cell>
          <cell r="K44">
            <v>-117.49150861641826</v>
          </cell>
          <cell r="L44">
            <v>-34.870818616418312</v>
          </cell>
          <cell r="M44">
            <v>13.303991383581725</v>
          </cell>
          <cell r="N44">
            <v>-73.50194528308495</v>
          </cell>
          <cell r="O44">
            <v>4.3010747169151671</v>
          </cell>
          <cell r="P44">
            <v>10.95830471691508</v>
          </cell>
          <cell r="Q44">
            <v>0</v>
          </cell>
          <cell r="R44">
            <v>0</v>
          </cell>
          <cell r="S44">
            <v>0</v>
          </cell>
          <cell r="T44">
            <v>0</v>
          </cell>
          <cell r="U44">
            <v>-395.61342986146917</v>
          </cell>
          <cell r="V44">
            <v>-854.96527226606008</v>
          </cell>
          <cell r="W44">
            <v>-681.69</v>
          </cell>
          <cell r="X44">
            <v>459.35184240459091</v>
          </cell>
          <cell r="Y44">
            <v>286.076570138531</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-89.702706360493266</v>
          </cell>
          <cell r="F50">
            <v>-85.19895636049327</v>
          </cell>
          <cell r="G50">
            <v>12.941023639506746</v>
          </cell>
          <cell r="H50">
            <v>-85.695206360493302</v>
          </cell>
          <cell r="I50">
            <v>-49.00047636049333</v>
          </cell>
          <cell r="J50">
            <v>98.343793639506714</v>
          </cell>
          <cell r="K50">
            <v>-117.49150861641826</v>
          </cell>
          <cell r="L50">
            <v>-34.870818616418312</v>
          </cell>
          <cell r="M50">
            <v>13.303991383581725</v>
          </cell>
          <cell r="N50">
            <v>-73.50194528308495</v>
          </cell>
          <cell r="O50">
            <v>4.3010747169151671</v>
          </cell>
          <cell r="P50">
            <v>10.95830471691508</v>
          </cell>
          <cell r="Q50">
            <v>0</v>
          </cell>
          <cell r="R50">
            <v>0</v>
          </cell>
          <cell r="S50">
            <v>0</v>
          </cell>
          <cell r="T50">
            <v>0</v>
          </cell>
          <cell r="U50">
            <v>-395.61342986146917</v>
          </cell>
          <cell r="V50">
            <v>-854.96527226606008</v>
          </cell>
          <cell r="W50">
            <v>-681.69</v>
          </cell>
          <cell r="X50">
            <v>459.35184240459091</v>
          </cell>
          <cell r="Y50">
            <v>286.076570138531</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51.94</v>
          </cell>
          <cell r="F54">
            <v>52.92</v>
          </cell>
          <cell r="G54">
            <v>74.48</v>
          </cell>
          <cell r="H54">
            <v>53.9</v>
          </cell>
          <cell r="I54">
            <v>60.76</v>
          </cell>
          <cell r="J54">
            <v>93.1</v>
          </cell>
          <cell r="K54">
            <v>49</v>
          </cell>
          <cell r="L54">
            <v>63.7</v>
          </cell>
          <cell r="M54">
            <v>74.48</v>
          </cell>
          <cell r="N54">
            <v>54.88</v>
          </cell>
          <cell r="O54">
            <v>76.44</v>
          </cell>
          <cell r="P54">
            <v>73.5</v>
          </cell>
          <cell r="T54">
            <v>0</v>
          </cell>
          <cell r="U54">
            <v>779.1</v>
          </cell>
          <cell r="V54">
            <v>757</v>
          </cell>
          <cell r="W54">
            <v>932.88199999999995</v>
          </cell>
          <cell r="X54">
            <v>22.099999999999909</v>
          </cell>
          <cell r="Y54">
            <v>-153.78200000000004</v>
          </cell>
        </row>
        <row r="55">
          <cell r="A55">
            <v>28</v>
          </cell>
          <cell r="B55" t="str">
            <v>Admissions</v>
          </cell>
          <cell r="E55">
            <v>53</v>
          </cell>
          <cell r="F55">
            <v>54</v>
          </cell>
          <cell r="G55">
            <v>76</v>
          </cell>
          <cell r="H55">
            <v>55</v>
          </cell>
          <cell r="I55">
            <v>62</v>
          </cell>
          <cell r="J55">
            <v>95</v>
          </cell>
          <cell r="K55">
            <v>50</v>
          </cell>
          <cell r="L55">
            <v>65</v>
          </cell>
          <cell r="M55">
            <v>76</v>
          </cell>
          <cell r="N55">
            <v>56</v>
          </cell>
          <cell r="O55">
            <v>78</v>
          </cell>
          <cell r="P55">
            <v>75</v>
          </cell>
          <cell r="T55">
            <v>0</v>
          </cell>
          <cell r="U55">
            <v>795</v>
          </cell>
          <cell r="V55">
            <v>757</v>
          </cell>
          <cell r="W55">
            <v>932.88199999999995</v>
          </cell>
          <cell r="X55">
            <v>38</v>
          </cell>
          <cell r="Y55">
            <v>-137.88199999999995</v>
          </cell>
        </row>
        <row r="56">
          <cell r="B56" t="str">
            <v>Utilisation Rate</v>
          </cell>
          <cell r="E56">
            <v>0.23849809201526387</v>
          </cell>
          <cell r="F56">
            <v>0.24299805601555188</v>
          </cell>
          <cell r="G56">
            <v>0.27359781121751026</v>
          </cell>
          <cell r="H56">
            <v>0.24749802001583987</v>
          </cell>
          <cell r="I56">
            <v>0.27899776801785586</v>
          </cell>
          <cell r="J56">
            <v>0.34199726402188785</v>
          </cell>
          <cell r="K56">
            <v>0.22499820001439988</v>
          </cell>
          <cell r="L56">
            <v>0.29249766001871985</v>
          </cell>
          <cell r="M56">
            <v>0.27359781121751026</v>
          </cell>
          <cell r="N56">
            <v>0.25199798401612789</v>
          </cell>
          <cell r="O56">
            <v>0.28079775361797105</v>
          </cell>
          <cell r="P56">
            <v>0.33749730002159983</v>
          </cell>
          <cell r="U56">
            <v>0.27519010617145834</v>
          </cell>
          <cell r="V56">
            <v>0.26865158905463032</v>
          </cell>
          <cell r="W56">
            <v>0.31808882517972759</v>
          </cell>
          <cell r="X56">
            <v>6.5385171168280132E-3</v>
          </cell>
          <cell r="Y56">
            <v>-4.2898719008269248E-2</v>
          </cell>
        </row>
        <row r="57">
          <cell r="B57" t="str">
            <v>Ave. Admission Price (S$)</v>
          </cell>
          <cell r="C57" t="str">
            <v>N.A.</v>
          </cell>
          <cell r="E57">
            <v>6.7</v>
          </cell>
          <cell r="F57">
            <v>6.7</v>
          </cell>
          <cell r="G57">
            <v>6.7</v>
          </cell>
          <cell r="H57">
            <v>6.7</v>
          </cell>
          <cell r="I57">
            <v>6.7</v>
          </cell>
          <cell r="J57">
            <v>6.7</v>
          </cell>
          <cell r="K57">
            <v>6.7</v>
          </cell>
          <cell r="L57">
            <v>6.7</v>
          </cell>
          <cell r="M57">
            <v>6.7</v>
          </cell>
          <cell r="N57">
            <v>6.7</v>
          </cell>
          <cell r="O57">
            <v>6.7</v>
          </cell>
          <cell r="P57">
            <v>6.7</v>
          </cell>
          <cell r="R57" t="str">
            <v>N.A.</v>
          </cell>
          <cell r="S57" t="str">
            <v>N.A.</v>
          </cell>
          <cell r="U57">
            <v>6.7</v>
          </cell>
          <cell r="V57">
            <v>6.716411809775428</v>
          </cell>
          <cell r="W57">
            <v>6.8009726846482197</v>
          </cell>
          <cell r="X57">
            <v>-1.6411809775427777E-2</v>
          </cell>
          <cell r="Y57">
            <v>-0.10097268464821951</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2.3000000000000003E-2</v>
          </cell>
          <cell r="V58">
            <v>2.1115888983497345E-2</v>
          </cell>
          <cell r="W58">
            <v>3.056755412754817E-2</v>
          </cell>
          <cell r="X58">
            <v>1.8841110165026577E-3</v>
          </cell>
          <cell r="Y58">
            <v>-7.5675541275481671E-3</v>
          </cell>
        </row>
        <row r="59">
          <cell r="B59" t="str">
            <v>Concession Cost %</v>
          </cell>
          <cell r="C59" t="str">
            <v>N.A.</v>
          </cell>
          <cell r="E59">
            <v>0.19500000000000001</v>
          </cell>
          <cell r="F59">
            <v>0.19500000000000001</v>
          </cell>
          <cell r="G59">
            <v>0.19500000000000001</v>
          </cell>
          <cell r="H59">
            <v>0.19500000000000001</v>
          </cell>
          <cell r="I59">
            <v>0.19500000000000001</v>
          </cell>
          <cell r="J59">
            <v>0.19500000000000001</v>
          </cell>
          <cell r="K59">
            <v>0.19500000000000001</v>
          </cell>
          <cell r="L59">
            <v>0.19500000000000001</v>
          </cell>
          <cell r="M59">
            <v>0.19500000000000001</v>
          </cell>
          <cell r="N59">
            <v>0.19500000000000001</v>
          </cell>
          <cell r="O59">
            <v>0.19500000000000001</v>
          </cell>
          <cell r="P59">
            <v>0.19500000000000001</v>
          </cell>
          <cell r="R59" t="str">
            <v>N.A.</v>
          </cell>
          <cell r="S59" t="str">
            <v>N.A.</v>
          </cell>
          <cell r="U59">
            <v>0.19500000000000001</v>
          </cell>
          <cell r="V59">
            <v>0.18688116616823594</v>
          </cell>
          <cell r="W59">
            <v>0.21296112635607506</v>
          </cell>
          <cell r="X59">
            <v>8.118833831764094E-3</v>
          </cell>
          <cell r="Y59">
            <v>-1.7961126356075025E-2</v>
          </cell>
        </row>
        <row r="60">
          <cell r="B60" t="str">
            <v>Concess. Rev per Patron (S$)</v>
          </cell>
          <cell r="C60" t="str">
            <v>N.A.</v>
          </cell>
          <cell r="E60">
            <v>1.35</v>
          </cell>
          <cell r="F60">
            <v>1.35</v>
          </cell>
          <cell r="G60">
            <v>1.35</v>
          </cell>
          <cell r="H60">
            <v>1.35</v>
          </cell>
          <cell r="I60">
            <v>1.35</v>
          </cell>
          <cell r="J60">
            <v>1.35</v>
          </cell>
          <cell r="K60">
            <v>1.35</v>
          </cell>
          <cell r="L60">
            <v>1.35</v>
          </cell>
          <cell r="M60">
            <v>1.35</v>
          </cell>
          <cell r="N60">
            <v>1.35</v>
          </cell>
          <cell r="O60">
            <v>1.35</v>
          </cell>
          <cell r="P60">
            <v>1.35</v>
          </cell>
          <cell r="R60" t="str">
            <v>N.A.</v>
          </cell>
          <cell r="S60" t="str">
            <v>N.A.</v>
          </cell>
          <cell r="U60">
            <v>1.35</v>
          </cell>
          <cell r="V60">
            <v>0.9573817305151916</v>
          </cell>
          <cell r="W60">
            <v>0.8808884724970576</v>
          </cell>
          <cell r="X60">
            <v>0.39261826948480849</v>
          </cell>
          <cell r="Y60">
            <v>0.46911152750294249</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0.46902942538627579</v>
          </cell>
          <cell r="W61">
            <v>0.46637665192162353</v>
          </cell>
          <cell r="X61">
            <v>-4.0294253862757645E-3</v>
          </cell>
          <cell r="Y61">
            <v>-1.3766519216235062E-3</v>
          </cell>
        </row>
        <row r="62">
          <cell r="B62" t="str">
            <v>Direct Payroll : Net Box</v>
          </cell>
          <cell r="C62" t="str">
            <v>N.A.</v>
          </cell>
          <cell r="E62">
            <v>0.10323692879535307</v>
          </cell>
          <cell r="F62">
            <v>0.10132513381766135</v>
          </cell>
          <cell r="G62">
            <v>7.4154425403043747E-2</v>
          </cell>
          <cell r="H62">
            <v>9.9482858657340231E-2</v>
          </cell>
          <cell r="I62">
            <v>8.8250923002479234E-2</v>
          </cell>
          <cell r="J62">
            <v>5.9323540322435003E-2</v>
          </cell>
          <cell r="K62">
            <v>0.10121052166486529</v>
          </cell>
          <cell r="L62">
            <v>7.7854247434511761E-2</v>
          </cell>
          <cell r="M62">
            <v>6.8746120891064161E-2</v>
          </cell>
          <cell r="N62">
            <v>9.0366537200772576E-2</v>
          </cell>
          <cell r="O62">
            <v>6.6983399842575342E-2</v>
          </cell>
          <cell r="P62">
            <v>6.9662735836278356E-2</v>
          </cell>
          <cell r="R62" t="str">
            <v>N.A.</v>
          </cell>
          <cell r="S62" t="str">
            <v>N.A.</v>
          </cell>
          <cell r="U62">
            <v>8.0519994187131988E-2</v>
          </cell>
          <cell r="V62">
            <v>9.7338040869915196E-2</v>
          </cell>
          <cell r="W62">
            <v>0.10669973465226996</v>
          </cell>
          <cell r="X62">
            <v>-1.6818046682783208E-2</v>
          </cell>
          <cell r="Y62">
            <v>-2.6179740465137977E-2</v>
          </cell>
        </row>
        <row r="63">
          <cell r="B63" t="str">
            <v>Direct Payroll : Net Box &amp; Conc.</v>
          </cell>
          <cell r="C63" t="str">
            <v>N.A.</v>
          </cell>
          <cell r="E63">
            <v>8.5923903469424287E-2</v>
          </cell>
          <cell r="F63">
            <v>8.4332720071842365E-2</v>
          </cell>
          <cell r="G63">
            <v>6.1718590087005365E-2</v>
          </cell>
          <cell r="H63">
            <v>8.2799397888717957E-2</v>
          </cell>
          <cell r="I63">
            <v>7.3451078772249795E-2</v>
          </cell>
          <cell r="J63">
            <v>4.9374872069604288E-2</v>
          </cell>
          <cell r="K63">
            <v>8.4237328590633223E-2</v>
          </cell>
          <cell r="L63">
            <v>6.4797945069717866E-2</v>
          </cell>
          <cell r="M63">
            <v>5.7217268319270799E-2</v>
          </cell>
          <cell r="N63">
            <v>7.5211900527351092E-2</v>
          </cell>
          <cell r="O63">
            <v>5.5750158875186924E-2</v>
          </cell>
          <cell r="P63">
            <v>5.7980165230194405E-2</v>
          </cell>
          <cell r="Q63">
            <v>0</v>
          </cell>
          <cell r="R63" t="str">
            <v>N.A.</v>
          </cell>
          <cell r="S63" t="str">
            <v>N.A.</v>
          </cell>
          <cell r="T63" t="str">
            <v>N.A.</v>
          </cell>
          <cell r="U63">
            <v>6.7016641124693702E-2</v>
          </cell>
          <cell r="V63">
            <v>8.5194156424273901E-2</v>
          </cell>
          <cell r="W63">
            <v>9.446434477071057E-2</v>
          </cell>
          <cell r="X63">
            <v>-1.8177515299580199E-2</v>
          </cell>
          <cell r="Y63">
            <v>-2.7447703646016869E-2</v>
          </cell>
        </row>
        <row r="64">
          <cell r="B64" t="str">
            <v>Direct Payroll of Admissions (S$)</v>
          </cell>
          <cell r="C64" t="str">
            <v>N.A.</v>
          </cell>
          <cell r="E64">
            <v>0.69168742292886565</v>
          </cell>
          <cell r="F64">
            <v>0.67887839657833104</v>
          </cell>
          <cell r="G64">
            <v>0.49683465020039314</v>
          </cell>
          <cell r="H64">
            <v>0.66653515300417954</v>
          </cell>
          <cell r="I64">
            <v>0.5912811841166109</v>
          </cell>
          <cell r="J64">
            <v>0.39746772016031451</v>
          </cell>
          <cell r="K64">
            <v>0.67811049515459743</v>
          </cell>
          <cell r="L64">
            <v>0.52162345781122876</v>
          </cell>
          <cell r="M64">
            <v>0.46059900997012992</v>
          </cell>
          <cell r="N64">
            <v>0.60545579924517623</v>
          </cell>
          <cell r="O64">
            <v>0.44878877894525476</v>
          </cell>
          <cell r="P64">
            <v>0.46674033010306498</v>
          </cell>
          <cell r="Q64">
            <v>0</v>
          </cell>
          <cell r="R64" t="str">
            <v>N.A.</v>
          </cell>
          <cell r="S64" t="str">
            <v>N.A.</v>
          </cell>
          <cell r="T64" t="str">
            <v>N.A.</v>
          </cell>
          <cell r="U64">
            <v>0.53948396105378427</v>
          </cell>
          <cell r="V64">
            <v>0.65376236723910164</v>
          </cell>
          <cell r="W64">
            <v>0.72566198082930122</v>
          </cell>
          <cell r="X64">
            <v>-0.11427840618531737</v>
          </cell>
          <cell r="Y64">
            <v>-0.18617801977551696</v>
          </cell>
        </row>
        <row r="65">
          <cell r="B65" t="str">
            <v>Gross Margin :Total Rev</v>
          </cell>
          <cell r="C65" t="str">
            <v>N.A.</v>
          </cell>
          <cell r="E65">
            <v>0.50481302611545043</v>
          </cell>
          <cell r="F65">
            <v>0.50576616579892097</v>
          </cell>
          <cell r="G65">
            <v>0.51893481550389353</v>
          </cell>
          <cell r="H65">
            <v>0.50668663366374644</v>
          </cell>
          <cell r="I65">
            <v>0.5123410926828097</v>
          </cell>
          <cell r="J65">
            <v>0.52676640181759837</v>
          </cell>
          <cell r="K65">
            <v>0.50815202846343555</v>
          </cell>
          <cell r="L65">
            <v>0.51941526355172041</v>
          </cell>
          <cell r="M65">
            <v>0.5232463020199728</v>
          </cell>
          <cell r="N65">
            <v>0.51334056061058642</v>
          </cell>
          <cell r="O65">
            <v>0.52413695722244147</v>
          </cell>
          <cell r="P65">
            <v>0.52278392213937952</v>
          </cell>
          <cell r="Q65">
            <v>0</v>
          </cell>
          <cell r="R65" t="str">
            <v>N.A.</v>
          </cell>
          <cell r="S65" t="str">
            <v>N.A.</v>
          </cell>
          <cell r="T65" t="str">
            <v>N.A.</v>
          </cell>
          <cell r="U65">
            <v>0.51685887634596572</v>
          </cell>
          <cell r="V65">
            <v>0.50873221722211492</v>
          </cell>
          <cell r="W65">
            <v>0.47373622697203432</v>
          </cell>
          <cell r="X65">
            <v>8.126659123850799E-3</v>
          </cell>
          <cell r="Y65">
            <v>4.3122649373931399E-2</v>
          </cell>
        </row>
        <row r="66">
          <cell r="B66" t="str">
            <v>G&amp;A % of total revenue</v>
          </cell>
          <cell r="C66" t="str">
            <v>N.A.</v>
          </cell>
          <cell r="E66">
            <v>7.7864722024002075E-2</v>
          </cell>
          <cell r="F66">
            <v>7.6506923226095994E-2</v>
          </cell>
          <cell r="G66">
            <v>5.5047632952814222E-2</v>
          </cell>
          <cell r="H66">
            <v>7.5195667192961058E-2</v>
          </cell>
          <cell r="I66">
            <v>6.6820304601124855E-2</v>
          </cell>
          <cell r="J66">
            <v>4.4625523020082943E-2</v>
          </cell>
          <cell r="K66">
            <v>0.12190346676674475</v>
          </cell>
          <cell r="L66">
            <v>6.7768691176173401E-2</v>
          </cell>
          <cell r="M66">
            <v>5.8790861502134459E-2</v>
          </cell>
          <cell r="N66">
            <v>7.3518294163197398E-2</v>
          </cell>
          <cell r="O66">
            <v>5.3909448540891781E-2</v>
          </cell>
          <cell r="P66">
            <v>5.5706587310282635E-2</v>
          </cell>
          <cell r="Q66">
            <v>0</v>
          </cell>
          <cell r="R66" t="e">
            <v>#DIV/0!</v>
          </cell>
          <cell r="S66" t="e">
            <v>#DIV/0!</v>
          </cell>
          <cell r="T66" t="e">
            <v>#DIV/0!</v>
          </cell>
          <cell r="U66">
            <v>6.6092666718931645E-2</v>
          </cell>
          <cell r="V66">
            <v>7.5485741355570485E-2</v>
          </cell>
          <cell r="W66">
            <v>7.9226011991302622E-2</v>
          </cell>
          <cell r="X66">
            <v>-9.3930746366388401E-3</v>
          </cell>
          <cell r="Y66">
            <v>-1.3133345272370978E-2</v>
          </cell>
        </row>
        <row r="67">
          <cell r="B67" t="str">
            <v>E.B.I.T.D. : Total Rev</v>
          </cell>
          <cell r="C67" t="str">
            <v>N.A.</v>
          </cell>
          <cell r="E67">
            <v>-8.0397988700379869E-2</v>
          </cell>
          <cell r="F67">
            <v>-6.9239986124142588E-2</v>
          </cell>
          <cell r="G67">
            <v>0.10360466435747834</v>
          </cell>
          <cell r="H67">
            <v>-6.9109831772515146E-2</v>
          </cell>
          <cell r="I67">
            <v>8.0501793966121418E-3</v>
          </cell>
          <cell r="J67">
            <v>0.19146310042501655</v>
          </cell>
          <cell r="K67">
            <v>-0.14962902937372369</v>
          </cell>
          <cell r="L67">
            <v>3.3378349785117035E-2</v>
          </cell>
          <cell r="M67">
            <v>0.10417292232423735</v>
          </cell>
          <cell r="N67">
            <v>-4.1877285686483599E-2</v>
          </cell>
          <cell r="O67">
            <v>8.8261063182942398E-2</v>
          </cell>
          <cell r="P67">
            <v>0.10219622589660429</v>
          </cell>
          <cell r="Q67">
            <v>0</v>
          </cell>
          <cell r="R67" t="str">
            <v>N.A.</v>
          </cell>
          <cell r="S67" t="str">
            <v>N.A.</v>
          </cell>
          <cell r="T67" t="str">
            <v>N.A.</v>
          </cell>
          <cell r="U67">
            <v>3.6291811547545273E-2</v>
          </cell>
          <cell r="V67">
            <v>1.2634477994319896E-3</v>
          </cell>
          <cell r="W67">
            <v>2.3374669719137937E-2</v>
          </cell>
          <cell r="X67">
            <v>3.5028363748113286E-2</v>
          </cell>
          <cell r="Y67">
            <v>1.2917141828407336E-2</v>
          </cell>
        </row>
        <row r="68">
          <cell r="B68" t="str">
            <v>No of Concession Transactions</v>
          </cell>
          <cell r="E68">
            <v>13</v>
          </cell>
          <cell r="F68">
            <v>14</v>
          </cell>
          <cell r="G68">
            <v>18</v>
          </cell>
          <cell r="H68">
            <v>14</v>
          </cell>
          <cell r="I68">
            <v>15</v>
          </cell>
          <cell r="J68">
            <v>18</v>
          </cell>
          <cell r="K68">
            <v>13</v>
          </cell>
          <cell r="L68">
            <v>15</v>
          </cell>
          <cell r="M68">
            <v>18</v>
          </cell>
          <cell r="N68">
            <v>12</v>
          </cell>
          <cell r="O68">
            <v>18</v>
          </cell>
          <cell r="P68">
            <v>20</v>
          </cell>
          <cell r="Q68">
            <v>0</v>
          </cell>
          <cell r="R68">
            <v>26</v>
          </cell>
          <cell r="S68">
            <v>27</v>
          </cell>
          <cell r="T68">
            <v>28</v>
          </cell>
          <cell r="U68">
            <v>188</v>
          </cell>
          <cell r="V68">
            <v>170</v>
          </cell>
          <cell r="W68">
            <v>0</v>
          </cell>
          <cell r="X68">
            <v>18</v>
          </cell>
          <cell r="Y68">
            <v>188</v>
          </cell>
        </row>
        <row r="69">
          <cell r="B69" t="str">
            <v>Strike Rate %(No of Trans/Adm)</v>
          </cell>
          <cell r="E69">
            <v>0.24528301886792453</v>
          </cell>
          <cell r="F69">
            <v>0.25925925925925924</v>
          </cell>
          <cell r="G69">
            <v>0.23684210526315788</v>
          </cell>
          <cell r="H69">
            <v>0.25454545454545452</v>
          </cell>
          <cell r="I69">
            <v>0.24193548387096775</v>
          </cell>
          <cell r="J69">
            <v>0.18947368421052632</v>
          </cell>
          <cell r="K69">
            <v>0.26</v>
          </cell>
          <cell r="L69">
            <v>0.23076923076923078</v>
          </cell>
          <cell r="M69">
            <v>0.23684210526315788</v>
          </cell>
          <cell r="N69">
            <v>0.21428571428571427</v>
          </cell>
          <cell r="O69">
            <v>0.23076923076923078</v>
          </cell>
          <cell r="P69">
            <v>0.26666666666666666</v>
          </cell>
          <cell r="Q69">
            <v>0</v>
          </cell>
          <cell r="R69" t="e">
            <v>#DIV/0!</v>
          </cell>
          <cell r="S69" t="e">
            <v>#DIV/0!</v>
          </cell>
          <cell r="T69" t="e">
            <v>#DIV/0!</v>
          </cell>
          <cell r="U69">
            <v>0.23647798742138365</v>
          </cell>
          <cell r="V69">
            <v>0.22457067371202113</v>
          </cell>
          <cell r="W69">
            <v>0</v>
          </cell>
          <cell r="X69">
            <v>1.1907313709362516E-2</v>
          </cell>
          <cell r="Y69">
            <v>0.23647798742138365</v>
          </cell>
        </row>
        <row r="70">
          <cell r="B70" t="str">
            <v>Ave Sales (Total Sale/No of Trans) (S$)</v>
          </cell>
          <cell r="E70">
            <v>5.5038461538461547</v>
          </cell>
          <cell r="F70">
            <v>5.2071428571428573</v>
          </cell>
          <cell r="G70">
            <v>5.7</v>
          </cell>
          <cell r="H70">
            <v>5.3035714285714288</v>
          </cell>
          <cell r="I70">
            <v>5.58</v>
          </cell>
          <cell r="J70">
            <v>7.125</v>
          </cell>
          <cell r="K70">
            <v>5.1923076923076925</v>
          </cell>
          <cell r="L70">
            <v>5.85</v>
          </cell>
          <cell r="M70">
            <v>5.7</v>
          </cell>
          <cell r="N70">
            <v>6.3</v>
          </cell>
          <cell r="O70">
            <v>5.85</v>
          </cell>
          <cell r="P70">
            <v>5.0625</v>
          </cell>
          <cell r="Q70">
            <v>0</v>
          </cell>
          <cell r="R70">
            <v>0</v>
          </cell>
          <cell r="S70">
            <v>0</v>
          </cell>
          <cell r="T70">
            <v>0</v>
          </cell>
          <cell r="U70">
            <v>5.7087765957446805</v>
          </cell>
          <cell r="V70">
            <v>4.2631645294117648</v>
          </cell>
          <cell r="W70" t="str">
            <v>N.A.</v>
          </cell>
          <cell r="X70">
            <v>1.4456120663329157</v>
          </cell>
          <cell r="Y70" t="str">
            <v>N.A.</v>
          </cell>
        </row>
        <row r="71">
          <cell r="B71" t="str">
            <v xml:space="preserve">Total Concession Combo Sales </v>
          </cell>
          <cell r="E71">
            <v>26</v>
          </cell>
          <cell r="F71">
            <v>28</v>
          </cell>
          <cell r="G71">
            <v>42</v>
          </cell>
          <cell r="H71">
            <v>28</v>
          </cell>
          <cell r="I71">
            <v>32</v>
          </cell>
          <cell r="J71">
            <v>40</v>
          </cell>
          <cell r="K71">
            <v>26</v>
          </cell>
          <cell r="L71">
            <v>30</v>
          </cell>
          <cell r="M71">
            <v>38</v>
          </cell>
          <cell r="N71">
            <v>25</v>
          </cell>
          <cell r="O71">
            <v>40</v>
          </cell>
          <cell r="P71">
            <v>35</v>
          </cell>
          <cell r="Q71">
            <v>0</v>
          </cell>
          <cell r="R71">
            <v>47.768999999999998</v>
          </cell>
          <cell r="S71">
            <v>48.768999999999998</v>
          </cell>
          <cell r="T71">
            <v>49.768999999999998</v>
          </cell>
          <cell r="U71">
            <v>390</v>
          </cell>
          <cell r="V71">
            <v>352</v>
          </cell>
          <cell r="W71">
            <v>0</v>
          </cell>
          <cell r="X71">
            <v>38</v>
          </cell>
          <cell r="Y71">
            <v>390</v>
          </cell>
        </row>
        <row r="72">
          <cell r="B72" t="str">
            <v>Combo Sales as % of Total Sales</v>
          </cell>
          <cell r="E72">
            <v>0.36338225017470294</v>
          </cell>
          <cell r="F72">
            <v>0.38408779149519889</v>
          </cell>
          <cell r="G72">
            <v>0.40935672514619881</v>
          </cell>
          <cell r="H72">
            <v>0.37710437710437711</v>
          </cell>
          <cell r="I72">
            <v>0.38231780167264034</v>
          </cell>
          <cell r="J72">
            <v>0.31189083820662766</v>
          </cell>
          <cell r="K72">
            <v>0.38518518518518519</v>
          </cell>
          <cell r="L72">
            <v>0.34188034188034189</v>
          </cell>
          <cell r="M72">
            <v>0.37037037037037035</v>
          </cell>
          <cell r="N72">
            <v>0.33068783068783064</v>
          </cell>
          <cell r="O72">
            <v>0.37986704653371317</v>
          </cell>
          <cell r="P72">
            <v>0.34567901234567899</v>
          </cell>
          <cell r="Q72">
            <v>0</v>
          </cell>
          <cell r="R72" t="e">
            <v>#DIV/0!</v>
          </cell>
          <cell r="S72" t="e">
            <v>#DIV/0!</v>
          </cell>
          <cell r="T72" t="e">
            <v>#DIV/0!</v>
          </cell>
          <cell r="U72">
            <v>0.36338225017470299</v>
          </cell>
          <cell r="V72">
            <v>0.48569278079910727</v>
          </cell>
          <cell r="W72">
            <v>0</v>
          </cell>
          <cell r="X72">
            <v>-0.12231053062440428</v>
          </cell>
          <cell r="Y72">
            <v>0.36338225017470299</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Q73">
            <v>0</v>
          </cell>
          <cell r="R73">
            <v>5.1360000000000001</v>
          </cell>
          <cell r="S73">
            <v>5.1360000000000001</v>
          </cell>
          <cell r="T73">
            <v>5.1360000000000001</v>
          </cell>
          <cell r="U73">
            <v>66.387000000000015</v>
          </cell>
          <cell r="V73">
            <v>66</v>
          </cell>
          <cell r="W73">
            <v>0</v>
          </cell>
          <cell r="X73">
            <v>0.38700000000001467</v>
          </cell>
          <cell r="Y73">
            <v>66.387000000000015</v>
          </cell>
        </row>
        <row r="74">
          <cell r="B74" t="str">
            <v>Admissions/labour hour paid</v>
          </cell>
          <cell r="E74">
            <v>10.532591414944356</v>
          </cell>
          <cell r="F74">
            <v>9.180550833049983</v>
          </cell>
          <cell r="G74">
            <v>10.351402887496596</v>
          </cell>
          <cell r="H74">
            <v>9.3888699214749067</v>
          </cell>
          <cell r="I74">
            <v>13.498802525582407</v>
          </cell>
          <cell r="J74">
            <v>15.833333333333334</v>
          </cell>
          <cell r="K74">
            <v>9.7352024922118385</v>
          </cell>
          <cell r="L74">
            <v>12.655763239875389</v>
          </cell>
          <cell r="M74">
            <v>12.666666666666666</v>
          </cell>
          <cell r="N74">
            <v>10.903426791277258</v>
          </cell>
          <cell r="O74">
            <v>15.186915887850468</v>
          </cell>
          <cell r="P74">
            <v>14.602803738317757</v>
          </cell>
          <cell r="Q74">
            <v>0</v>
          </cell>
          <cell r="R74">
            <v>0</v>
          </cell>
          <cell r="S74">
            <v>0</v>
          </cell>
          <cell r="T74">
            <v>0</v>
          </cell>
          <cell r="U74">
            <v>11.975236115504538</v>
          </cell>
          <cell r="V74">
            <v>11.469696969696969</v>
          </cell>
          <cell r="W74" t="str">
            <v>N.A.</v>
          </cell>
          <cell r="X74">
            <v>0.50553914580756931</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50.515529999999998</v>
          </cell>
          <cell r="W77">
            <v>3.8690000000000002</v>
          </cell>
          <cell r="X77">
            <v>-23.328029999999998</v>
          </cell>
          <cell r="Y77">
            <v>23.3185</v>
          </cell>
        </row>
        <row r="78">
          <cell r="A78">
            <v>53</v>
          </cell>
          <cell r="B78" t="str">
            <v>Auditorium Rentals</v>
          </cell>
          <cell r="E78">
            <v>2</v>
          </cell>
          <cell r="F78">
            <v>2</v>
          </cell>
          <cell r="G78">
            <v>2</v>
          </cell>
          <cell r="H78">
            <v>2</v>
          </cell>
          <cell r="I78">
            <v>2</v>
          </cell>
          <cell r="J78">
            <v>2</v>
          </cell>
          <cell r="K78">
            <v>2</v>
          </cell>
          <cell r="L78">
            <v>2</v>
          </cell>
          <cell r="M78">
            <v>2</v>
          </cell>
          <cell r="N78">
            <v>2</v>
          </cell>
          <cell r="O78">
            <v>2</v>
          </cell>
          <cell r="P78">
            <v>2</v>
          </cell>
          <cell r="T78">
            <v>0</v>
          </cell>
          <cell r="U78">
            <v>24</v>
          </cell>
          <cell r="V78">
            <v>79</v>
          </cell>
          <cell r="W78">
            <v>64.614999999999995</v>
          </cell>
          <cell r="X78">
            <v>-55</v>
          </cell>
          <cell r="Y78">
            <v>-40.615000000000002</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3.1720000000000002</v>
          </cell>
          <cell r="F82">
            <v>3.1720000000000002</v>
          </cell>
          <cell r="G82">
            <v>3.1720000000000002</v>
          </cell>
          <cell r="H82">
            <v>3.1720000000000002</v>
          </cell>
          <cell r="I82">
            <v>3.1720000000000002</v>
          </cell>
          <cell r="J82">
            <v>3.1720000000000002</v>
          </cell>
          <cell r="K82">
            <v>3.1720000000000002</v>
          </cell>
          <cell r="L82">
            <v>3.1720000000000002</v>
          </cell>
          <cell r="M82">
            <v>3.1720000000000002</v>
          </cell>
          <cell r="N82">
            <v>3.1720000000000002</v>
          </cell>
          <cell r="O82">
            <v>3.1720000000000002</v>
          </cell>
          <cell r="P82">
            <v>3.1720000000000002</v>
          </cell>
          <cell r="T82">
            <v>0</v>
          </cell>
          <cell r="U82">
            <v>38.064</v>
          </cell>
          <cell r="V82">
            <v>57</v>
          </cell>
          <cell r="W82">
            <v>61.408000000000001</v>
          </cell>
          <cell r="X82">
            <v>-18.936</v>
          </cell>
          <cell r="Y82">
            <v>-23.344000000000001</v>
          </cell>
        </row>
        <row r="83">
          <cell r="C83">
            <v>0</v>
          </cell>
          <cell r="E83">
            <v>7.4376250000000006</v>
          </cell>
          <cell r="F83">
            <v>7.4376250000000006</v>
          </cell>
          <cell r="G83">
            <v>7.4376250000000006</v>
          </cell>
          <cell r="H83">
            <v>7.4376250000000006</v>
          </cell>
          <cell r="I83">
            <v>7.4376250000000006</v>
          </cell>
          <cell r="J83">
            <v>7.4376250000000006</v>
          </cell>
          <cell r="K83">
            <v>7.4376250000000006</v>
          </cell>
          <cell r="L83">
            <v>7.4376250000000006</v>
          </cell>
          <cell r="M83">
            <v>7.4376250000000006</v>
          </cell>
          <cell r="N83">
            <v>7.4376250000000006</v>
          </cell>
          <cell r="O83">
            <v>7.4376250000000006</v>
          </cell>
          <cell r="P83">
            <v>7.4376250000000006</v>
          </cell>
          <cell r="R83">
            <v>0</v>
          </cell>
          <cell r="S83">
            <v>0</v>
          </cell>
          <cell r="T83">
            <v>0</v>
          </cell>
          <cell r="U83">
            <v>89.251499999999993</v>
          </cell>
          <cell r="V83">
            <v>186.51553000000001</v>
          </cell>
          <cell r="W83">
            <v>129.892</v>
          </cell>
          <cell r="X83">
            <v>-97.26403000000002</v>
          </cell>
          <cell r="Y83">
            <v>-40.640500000000003</v>
          </cell>
        </row>
        <row r="84">
          <cell r="X84">
            <v>0</v>
          </cell>
          <cell r="Y84">
            <v>0</v>
          </cell>
        </row>
        <row r="85">
          <cell r="B85" t="str">
            <v>10 Other Cost</v>
          </cell>
          <cell r="X85">
            <v>0</v>
          </cell>
          <cell r="Y85">
            <v>0</v>
          </cell>
        </row>
        <row r="86">
          <cell r="A86">
            <v>61</v>
          </cell>
          <cell r="B86" t="str">
            <v>Authors Rights</v>
          </cell>
          <cell r="E86">
            <v>0.71020000000000005</v>
          </cell>
          <cell r="F86">
            <v>0.72360000000000002</v>
          </cell>
          <cell r="G86">
            <v>1.0184</v>
          </cell>
          <cell r="H86">
            <v>0.73699999999999999</v>
          </cell>
          <cell r="I86">
            <v>0.83080000000000009</v>
          </cell>
          <cell r="J86">
            <v>1.2730000000000001</v>
          </cell>
          <cell r="K86">
            <v>0.67</v>
          </cell>
          <cell r="L86">
            <v>0.871</v>
          </cell>
          <cell r="M86">
            <v>1.0184</v>
          </cell>
          <cell r="N86">
            <v>0.75039999999999996</v>
          </cell>
          <cell r="O86">
            <v>1.0452000000000001</v>
          </cell>
          <cell r="P86">
            <v>1.0049999999999999</v>
          </cell>
          <cell r="U86">
            <v>10.653000000000002</v>
          </cell>
          <cell r="V86">
            <v>10.168647479999999</v>
          </cell>
          <cell r="W86">
            <v>12.68901</v>
          </cell>
          <cell r="X86">
            <v>0.48435252000000339</v>
          </cell>
          <cell r="Y86">
            <v>-2.0360099999999974</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0.71020000000000005</v>
          </cell>
          <cell r="F91">
            <v>0.72360000000000002</v>
          </cell>
          <cell r="G91">
            <v>1.0184</v>
          </cell>
          <cell r="H91">
            <v>0.73699999999999999</v>
          </cell>
          <cell r="I91">
            <v>0.83080000000000009</v>
          </cell>
          <cell r="J91">
            <v>1.2730000000000001</v>
          </cell>
          <cell r="K91">
            <v>0.67</v>
          </cell>
          <cell r="L91">
            <v>0.871</v>
          </cell>
          <cell r="M91">
            <v>1.0184</v>
          </cell>
          <cell r="N91">
            <v>0.75039999999999996</v>
          </cell>
          <cell r="O91">
            <v>1.0452000000000001</v>
          </cell>
          <cell r="P91">
            <v>1.0049999999999999</v>
          </cell>
          <cell r="U91">
            <v>10.653000000000002</v>
          </cell>
          <cell r="V91">
            <v>10.168647479999999</v>
          </cell>
          <cell r="W91">
            <v>12.68901</v>
          </cell>
          <cell r="X91">
            <v>0.48435252000000339</v>
          </cell>
          <cell r="Y91">
            <v>-2.0360099999999974</v>
          </cell>
        </row>
        <row r="92">
          <cell r="X92">
            <v>0</v>
          </cell>
          <cell r="Y92">
            <v>0</v>
          </cell>
        </row>
        <row r="93">
          <cell r="B93" t="str">
            <v>11 Direct Payroll</v>
          </cell>
          <cell r="X93">
            <v>0</v>
          </cell>
          <cell r="Y93">
            <v>0</v>
          </cell>
        </row>
        <row r="94">
          <cell r="A94">
            <v>66</v>
          </cell>
          <cell r="B94" t="str">
            <v>Salaries</v>
          </cell>
          <cell r="E94">
            <v>34.385652998563216</v>
          </cell>
          <cell r="F94">
            <v>34.385652998563216</v>
          </cell>
          <cell r="G94">
            <v>35.485652998563218</v>
          </cell>
          <cell r="H94">
            <v>34.385652998563216</v>
          </cell>
          <cell r="I94">
            <v>34.385652998563216</v>
          </cell>
          <cell r="J94">
            <v>35.485652998563218</v>
          </cell>
          <cell r="K94">
            <v>31.631744341063211</v>
          </cell>
          <cell r="L94">
            <v>31.631744341063211</v>
          </cell>
          <cell r="M94">
            <v>32.731744341063212</v>
          </cell>
          <cell r="N94">
            <v>31.631744341063211</v>
          </cell>
          <cell r="O94">
            <v>32.731744341063212</v>
          </cell>
          <cell r="P94">
            <v>32.731744341063212</v>
          </cell>
          <cell r="T94">
            <v>0</v>
          </cell>
          <cell r="U94">
            <v>401.60438403775862</v>
          </cell>
          <cell r="V94">
            <v>458.43801000000002</v>
          </cell>
          <cell r="W94">
            <v>607.80600000000004</v>
          </cell>
          <cell r="X94">
            <v>-56.833625962241399</v>
          </cell>
          <cell r="Y94">
            <v>-206.20161596224142</v>
          </cell>
        </row>
        <row r="95">
          <cell r="A95">
            <v>67</v>
          </cell>
          <cell r="B95" t="str">
            <v>Bonus/Commission</v>
          </cell>
          <cell r="E95">
            <v>1.2497804166666664</v>
          </cell>
          <cell r="F95">
            <v>1.2497804166666664</v>
          </cell>
          <cell r="G95">
            <v>1.2497804166666664</v>
          </cell>
          <cell r="H95">
            <v>1.2497804166666664</v>
          </cell>
          <cell r="I95">
            <v>1.2497804166666664</v>
          </cell>
          <cell r="J95">
            <v>1.2497804166666664</v>
          </cell>
          <cell r="K95">
            <v>1.2497804166666664</v>
          </cell>
          <cell r="L95">
            <v>1.2497804166666664</v>
          </cell>
          <cell r="M95">
            <v>1.2497804166666664</v>
          </cell>
          <cell r="N95">
            <v>1.2497804166666664</v>
          </cell>
          <cell r="O95">
            <v>1.2497804166666664</v>
          </cell>
          <cell r="P95">
            <v>1.2497804166666664</v>
          </cell>
          <cell r="T95">
            <v>0</v>
          </cell>
          <cell r="U95">
            <v>14.997365</v>
          </cell>
          <cell r="V95">
            <v>20.880024999999996</v>
          </cell>
          <cell r="W95">
            <v>40.893000000000001</v>
          </cell>
          <cell r="X95">
            <v>-5.882659999999996</v>
          </cell>
          <cell r="Y95">
            <v>-25.895634999999999</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T97">
            <v>0</v>
          </cell>
          <cell r="U97">
            <v>6.6360000000000001</v>
          </cell>
          <cell r="V97">
            <v>9</v>
          </cell>
          <cell r="W97">
            <v>17.617999999999999</v>
          </cell>
          <cell r="X97">
            <v>-2.3639999999999999</v>
          </cell>
          <cell r="Y97">
            <v>-10.981999999999999</v>
          </cell>
        </row>
        <row r="98">
          <cell r="A98">
            <v>70</v>
          </cell>
          <cell r="B98" t="str">
            <v>Miscellaneous</v>
          </cell>
          <cell r="E98">
            <v>0.47099999999999997</v>
          </cell>
          <cell r="F98">
            <v>0.47099999999999997</v>
          </cell>
          <cell r="G98">
            <v>0.47099999999999997</v>
          </cell>
          <cell r="H98">
            <v>0.47099999999999997</v>
          </cell>
          <cell r="I98">
            <v>0.47099999999999997</v>
          </cell>
          <cell r="J98">
            <v>0.47099999999999997</v>
          </cell>
          <cell r="K98">
            <v>0.47099999999999997</v>
          </cell>
          <cell r="L98">
            <v>0.47099999999999997</v>
          </cell>
          <cell r="M98">
            <v>0.47099999999999997</v>
          </cell>
          <cell r="N98">
            <v>0.47099999999999997</v>
          </cell>
          <cell r="O98">
            <v>0.47099999999999997</v>
          </cell>
          <cell r="P98">
            <v>0.47099999999999997</v>
          </cell>
          <cell r="T98">
            <v>0</v>
          </cell>
          <cell r="U98">
            <v>5.6520000000000001</v>
          </cell>
          <cell r="V98">
            <v>6.2547400000000017</v>
          </cell>
          <cell r="W98">
            <v>10.64</v>
          </cell>
          <cell r="X98">
            <v>-0.60274000000000161</v>
          </cell>
          <cell r="Y98">
            <v>-4.9880000000000004</v>
          </cell>
        </row>
        <row r="99">
          <cell r="C99">
            <v>0</v>
          </cell>
          <cell r="E99">
            <v>36.659433415229877</v>
          </cell>
          <cell r="F99">
            <v>36.659433415229877</v>
          </cell>
          <cell r="G99">
            <v>37.759433415229879</v>
          </cell>
          <cell r="H99">
            <v>36.659433415229877</v>
          </cell>
          <cell r="I99">
            <v>36.659433415229877</v>
          </cell>
          <cell r="J99">
            <v>37.759433415229879</v>
          </cell>
          <cell r="K99">
            <v>33.905524757729872</v>
          </cell>
          <cell r="L99">
            <v>33.905524757729872</v>
          </cell>
          <cell r="M99">
            <v>35.005524757729873</v>
          </cell>
          <cell r="N99">
            <v>33.905524757729872</v>
          </cell>
          <cell r="O99">
            <v>35.005524757729873</v>
          </cell>
          <cell r="P99">
            <v>35.005524757729873</v>
          </cell>
          <cell r="R99">
            <v>0</v>
          </cell>
          <cell r="S99">
            <v>0</v>
          </cell>
          <cell r="T99">
            <v>0</v>
          </cell>
          <cell r="U99">
            <v>428.88974903775863</v>
          </cell>
          <cell r="V99">
            <v>494.57277500000004</v>
          </cell>
          <cell r="W99">
            <v>676.95700000000011</v>
          </cell>
          <cell r="X99">
            <v>-65.683025962241402</v>
          </cell>
          <cell r="Y99">
            <v>-248.06725096224147</v>
          </cell>
        </row>
        <row r="100">
          <cell r="X100">
            <v>0</v>
          </cell>
          <cell r="Y100">
            <v>0</v>
          </cell>
        </row>
        <row r="101">
          <cell r="B101" t="str">
            <v>16 Other Overhead Costs</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T102">
            <v>0</v>
          </cell>
          <cell r="U102">
            <v>15.6</v>
          </cell>
          <cell r="V102">
            <v>14.940739999999998</v>
          </cell>
          <cell r="W102">
            <v>16.568999999999999</v>
          </cell>
          <cell r="X102">
            <v>0.65926000000000506</v>
          </cell>
          <cell r="Y102">
            <v>-0.96899999999999586</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T103">
            <v>0</v>
          </cell>
          <cell r="U103">
            <v>0</v>
          </cell>
          <cell r="V103">
            <v>0</v>
          </cell>
          <cell r="W103">
            <v>0</v>
          </cell>
          <cell r="X103">
            <v>0</v>
          </cell>
          <cell r="Y103">
            <v>0</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31.265576666666664</v>
          </cell>
          <cell r="W104">
            <v>31.7</v>
          </cell>
          <cell r="X104">
            <v>-7.2655766666666644</v>
          </cell>
          <cell r="Y104">
            <v>-7.7</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8.9930699999999995</v>
          </cell>
          <cell r="W105">
            <v>9.5839999999999996</v>
          </cell>
          <cell r="X105">
            <v>3.0069300000000005</v>
          </cell>
          <cell r="Y105">
            <v>2.4160000000000004</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3.8360100000000004</v>
          </cell>
          <cell r="W106">
            <v>0</v>
          </cell>
          <cell r="X106">
            <v>2.1639899999999996</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0.20399999999999999</v>
          </cell>
          <cell r="F108">
            <v>0.20399999999999999</v>
          </cell>
          <cell r="G108">
            <v>0.20399999999999999</v>
          </cell>
          <cell r="H108">
            <v>0.20399999999999999</v>
          </cell>
          <cell r="I108">
            <v>0.20399999999999999</v>
          </cell>
          <cell r="J108">
            <v>0.20399999999999999</v>
          </cell>
          <cell r="K108">
            <v>0.20399999999999999</v>
          </cell>
          <cell r="L108">
            <v>0.20399999999999999</v>
          </cell>
          <cell r="M108">
            <v>0.20399999999999999</v>
          </cell>
          <cell r="N108">
            <v>0.20399999999999999</v>
          </cell>
          <cell r="O108">
            <v>0.20399999999999999</v>
          </cell>
          <cell r="P108">
            <v>0.20399999999999999</v>
          </cell>
          <cell r="T108">
            <v>0</v>
          </cell>
          <cell r="U108">
            <v>2.4480000000000004</v>
          </cell>
          <cell r="V108">
            <v>4.6437667200000003</v>
          </cell>
          <cell r="W108">
            <v>13.945990000000002</v>
          </cell>
          <cell r="X108">
            <v>-2.1957667199999999</v>
          </cell>
          <cell r="Y108">
            <v>-11.497990000000001</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5.2228800000000009</v>
          </cell>
          <cell r="F111">
            <v>5.2228800000000009</v>
          </cell>
          <cell r="G111">
            <v>5.0544000000000002</v>
          </cell>
          <cell r="H111">
            <v>5.2228800000000009</v>
          </cell>
          <cell r="I111">
            <v>5.0544000000000002</v>
          </cell>
          <cell r="J111">
            <v>5.2228800000000009</v>
          </cell>
          <cell r="K111">
            <v>22.281880000000001</v>
          </cell>
          <cell r="L111">
            <v>7.2174399999999999</v>
          </cell>
          <cell r="M111">
            <v>7.4728800000000009</v>
          </cell>
          <cell r="N111">
            <v>5.0544000000000002</v>
          </cell>
          <cell r="O111">
            <v>5.2228800000000009</v>
          </cell>
          <cell r="P111">
            <v>5.0544000000000002</v>
          </cell>
          <cell r="T111">
            <v>0</v>
          </cell>
          <cell r="U111">
            <v>83.304200000000009</v>
          </cell>
          <cell r="V111">
            <v>98.911810000000017</v>
          </cell>
          <cell r="W111">
            <v>158.249</v>
          </cell>
          <cell r="X111">
            <v>-15.607610000000008</v>
          </cell>
          <cell r="Y111">
            <v>-74.944799999999987</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51.36844</v>
          </cell>
          <cell r="W112">
            <v>89.638999999999996</v>
          </cell>
          <cell r="X112">
            <v>-3.3684399999999997</v>
          </cell>
          <cell r="Y112">
            <v>-41.638999999999996</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6.8987900000000009</v>
          </cell>
          <cell r="W113">
            <v>6.9480000000000004</v>
          </cell>
          <cell r="X113">
            <v>0.30120999999999754</v>
          </cell>
          <cell r="Y113">
            <v>0.251999999999998</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0.36380999999999997</v>
          </cell>
          <cell r="W114">
            <v>5.2789999999999999</v>
          </cell>
          <cell r="X114">
            <v>2.0361899999999999</v>
          </cell>
          <cell r="Y114">
            <v>-2.879</v>
          </cell>
        </row>
        <row r="115">
          <cell r="A115">
            <v>84</v>
          </cell>
          <cell r="B115" t="str">
            <v>Freight</v>
          </cell>
          <cell r="E115">
            <v>0.5</v>
          </cell>
          <cell r="F115">
            <v>0.5</v>
          </cell>
          <cell r="G115">
            <v>0.5</v>
          </cell>
          <cell r="H115">
            <v>0.5</v>
          </cell>
          <cell r="I115">
            <v>0.5</v>
          </cell>
          <cell r="J115">
            <v>0.5</v>
          </cell>
          <cell r="K115">
            <v>0.5</v>
          </cell>
          <cell r="L115">
            <v>0.5</v>
          </cell>
          <cell r="M115">
            <v>0.5</v>
          </cell>
          <cell r="N115">
            <v>0.5</v>
          </cell>
          <cell r="O115">
            <v>0.5</v>
          </cell>
          <cell r="P115">
            <v>0.5</v>
          </cell>
          <cell r="T115">
            <v>0</v>
          </cell>
          <cell r="U115">
            <v>6</v>
          </cell>
          <cell r="V115">
            <v>5.5111099999999986</v>
          </cell>
          <cell r="W115">
            <v>4.5910000000000002</v>
          </cell>
          <cell r="X115">
            <v>0.48889000000000138</v>
          </cell>
          <cell r="Y115">
            <v>1.4089999999999998</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0.2</v>
          </cell>
          <cell r="F117">
            <v>0.2</v>
          </cell>
          <cell r="G117">
            <v>0.2</v>
          </cell>
          <cell r="H117">
            <v>0.2</v>
          </cell>
          <cell r="I117">
            <v>0.2</v>
          </cell>
          <cell r="J117">
            <v>0.2</v>
          </cell>
          <cell r="K117">
            <v>0.2</v>
          </cell>
          <cell r="L117">
            <v>0.2</v>
          </cell>
          <cell r="M117">
            <v>0.2</v>
          </cell>
          <cell r="N117">
            <v>0.2</v>
          </cell>
          <cell r="O117">
            <v>0.2</v>
          </cell>
          <cell r="P117">
            <v>0.2</v>
          </cell>
          <cell r="T117">
            <v>0</v>
          </cell>
          <cell r="U117">
            <v>2.4</v>
          </cell>
          <cell r="V117">
            <v>2.5334400000000006</v>
          </cell>
          <cell r="W117">
            <v>6.2009999999999996</v>
          </cell>
          <cell r="X117">
            <v>-0.13344000000000067</v>
          </cell>
          <cell r="Y117">
            <v>-3.8009999999999997</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0.49159433415229881</v>
          </cell>
          <cell r="F119">
            <v>0.49159433415229881</v>
          </cell>
          <cell r="G119">
            <v>0.50259433415229882</v>
          </cell>
          <cell r="H119">
            <v>0.49159433415229881</v>
          </cell>
          <cell r="I119">
            <v>0.49159433415229881</v>
          </cell>
          <cell r="J119">
            <v>0.50259433415229882</v>
          </cell>
          <cell r="K119">
            <v>0.46405524757729882</v>
          </cell>
          <cell r="L119">
            <v>0.46405524757729882</v>
          </cell>
          <cell r="M119">
            <v>0.47505524757729883</v>
          </cell>
          <cell r="N119">
            <v>0.46405524757729882</v>
          </cell>
          <cell r="O119">
            <v>0.47505524757729883</v>
          </cell>
          <cell r="P119">
            <v>0.47505524757729883</v>
          </cell>
          <cell r="T119">
            <v>0</v>
          </cell>
          <cell r="U119">
            <v>5.7888974903775852</v>
          </cell>
          <cell r="V119">
            <v>5.4304099999999993</v>
          </cell>
          <cell r="W119">
            <v>9.9930000000000003</v>
          </cell>
          <cell r="X119">
            <v>0.35848749037758587</v>
          </cell>
          <cell r="Y119">
            <v>-4.2041025096224152</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15.6</v>
          </cell>
          <cell r="W120">
            <v>15.6</v>
          </cell>
          <cell r="X120">
            <v>0</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17</v>
          </cell>
          <cell r="F122">
            <v>17</v>
          </cell>
          <cell r="G122">
            <v>17</v>
          </cell>
          <cell r="H122">
            <v>17</v>
          </cell>
          <cell r="I122">
            <v>17</v>
          </cell>
          <cell r="J122">
            <v>17</v>
          </cell>
          <cell r="K122">
            <v>17</v>
          </cell>
          <cell r="L122">
            <v>17</v>
          </cell>
          <cell r="M122">
            <v>17</v>
          </cell>
          <cell r="N122">
            <v>17</v>
          </cell>
          <cell r="O122">
            <v>17</v>
          </cell>
          <cell r="P122">
            <v>17</v>
          </cell>
          <cell r="U122">
            <v>204</v>
          </cell>
          <cell r="V122">
            <v>228</v>
          </cell>
          <cell r="W122">
            <v>230.57</v>
          </cell>
          <cell r="X122">
            <v>-24</v>
          </cell>
          <cell r="Y122">
            <v>-26.57</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0.8</v>
          </cell>
          <cell r="F124">
            <v>0.8</v>
          </cell>
          <cell r="G124">
            <v>0.8</v>
          </cell>
          <cell r="H124">
            <v>0.8</v>
          </cell>
          <cell r="I124">
            <v>0.8</v>
          </cell>
          <cell r="J124">
            <v>0.8</v>
          </cell>
          <cell r="K124">
            <v>0.8</v>
          </cell>
          <cell r="L124">
            <v>0.8</v>
          </cell>
          <cell r="M124">
            <v>0.8</v>
          </cell>
          <cell r="N124">
            <v>0.8</v>
          </cell>
          <cell r="O124">
            <v>0.8</v>
          </cell>
          <cell r="P124">
            <v>0.8</v>
          </cell>
          <cell r="T124">
            <v>0</v>
          </cell>
          <cell r="U124">
            <v>9.6</v>
          </cell>
          <cell r="V124">
            <v>3.0370999999999988</v>
          </cell>
          <cell r="W124">
            <v>5.9450000000000003</v>
          </cell>
          <cell r="X124">
            <v>6.5629000000000008</v>
          </cell>
          <cell r="Y124">
            <v>3.6549999999999998</v>
          </cell>
        </row>
        <row r="125">
          <cell r="C125">
            <v>0</v>
          </cell>
          <cell r="E125">
            <v>35.318474334152299</v>
          </cell>
          <cell r="F125">
            <v>35.318474334152299</v>
          </cell>
          <cell r="G125">
            <v>35.160994334152292</v>
          </cell>
          <cell r="H125">
            <v>35.318474334152299</v>
          </cell>
          <cell r="I125">
            <v>35.149994334152296</v>
          </cell>
          <cell r="J125">
            <v>35.329474334152295</v>
          </cell>
          <cell r="K125">
            <v>52.349935247577299</v>
          </cell>
          <cell r="L125">
            <v>37.285495247577302</v>
          </cell>
          <cell r="M125">
            <v>37.551935247577298</v>
          </cell>
          <cell r="N125">
            <v>35.122455247577292</v>
          </cell>
          <cell r="O125">
            <v>35.301935247577298</v>
          </cell>
          <cell r="P125">
            <v>35.133455247577295</v>
          </cell>
          <cell r="R125">
            <v>0</v>
          </cell>
          <cell r="S125">
            <v>0</v>
          </cell>
          <cell r="T125">
            <v>0</v>
          </cell>
          <cell r="U125">
            <v>444.34109749037759</v>
          </cell>
          <cell r="V125">
            <v>481.33407338666666</v>
          </cell>
          <cell r="W125">
            <v>604.81398999999999</v>
          </cell>
          <cell r="X125">
            <v>-36.992975896289067</v>
          </cell>
          <cell r="Y125">
            <v>-160.4728925096224</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6" refreshError="1">
        <row r="11">
          <cell r="A11">
            <v>1</v>
          </cell>
          <cell r="B11" t="str">
            <v>Net Film Revenue</v>
          </cell>
          <cell r="E11">
            <v>351.87600000000003</v>
          </cell>
          <cell r="F11">
            <v>351.87600000000003</v>
          </cell>
          <cell r="G11">
            <v>466.25600000000003</v>
          </cell>
          <cell r="H11">
            <v>335.84800000000001</v>
          </cell>
          <cell r="I11">
            <v>374.09800000000001</v>
          </cell>
          <cell r="J11">
            <v>553.3180000000001</v>
          </cell>
          <cell r="K11">
            <v>343.49800000000005</v>
          </cell>
          <cell r="L11">
            <v>404.32800000000003</v>
          </cell>
          <cell r="M11">
            <v>444.76200000000006</v>
          </cell>
          <cell r="N11">
            <v>352.60399999999998</v>
          </cell>
          <cell r="O11">
            <v>443.30600000000004</v>
          </cell>
          <cell r="P11">
            <v>441.85</v>
          </cell>
          <cell r="Q11" t="e">
            <v>#VALUE!</v>
          </cell>
          <cell r="T11">
            <v>0</v>
          </cell>
          <cell r="U11">
            <v>4863.62</v>
          </cell>
          <cell r="V11">
            <v>2716.1770000000001</v>
          </cell>
          <cell r="W11">
            <v>0</v>
          </cell>
          <cell r="X11">
            <v>2147.4430000000007</v>
          </cell>
          <cell r="Y11">
            <v>4863.62</v>
          </cell>
        </row>
        <row r="12">
          <cell r="A12">
            <v>2</v>
          </cell>
          <cell r="B12" t="str">
            <v>Concession Sales</v>
          </cell>
          <cell r="E12">
            <v>61.74</v>
          </cell>
          <cell r="F12">
            <v>61.74</v>
          </cell>
          <cell r="G12">
            <v>82.04</v>
          </cell>
          <cell r="H12">
            <v>58.87</v>
          </cell>
          <cell r="I12">
            <v>65.87</v>
          </cell>
          <cell r="J12">
            <v>97.72</v>
          </cell>
          <cell r="K12">
            <v>60.27</v>
          </cell>
          <cell r="L12">
            <v>70.77</v>
          </cell>
          <cell r="M12">
            <v>77.98</v>
          </cell>
          <cell r="N12">
            <v>61.81</v>
          </cell>
          <cell r="O12">
            <v>77.84</v>
          </cell>
          <cell r="P12">
            <v>77.7</v>
          </cell>
          <cell r="T12">
            <v>0</v>
          </cell>
          <cell r="U12">
            <v>854.35</v>
          </cell>
          <cell r="V12">
            <v>344.09500000000003</v>
          </cell>
          <cell r="W12">
            <v>0</v>
          </cell>
          <cell r="X12">
            <v>510.255</v>
          </cell>
          <cell r="Y12">
            <v>854.35</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19.5</v>
          </cell>
          <cell r="F15">
            <v>19.5</v>
          </cell>
          <cell r="G15">
            <v>19.5</v>
          </cell>
          <cell r="H15">
            <v>19.5</v>
          </cell>
          <cell r="I15">
            <v>19.5</v>
          </cell>
          <cell r="J15">
            <v>19.5</v>
          </cell>
          <cell r="K15">
            <v>19.5</v>
          </cell>
          <cell r="L15">
            <v>19.5</v>
          </cell>
          <cell r="M15">
            <v>19.5</v>
          </cell>
          <cell r="N15">
            <v>19.5</v>
          </cell>
          <cell r="O15">
            <v>19.5</v>
          </cell>
          <cell r="P15">
            <v>19.5</v>
          </cell>
          <cell r="T15">
            <v>0</v>
          </cell>
          <cell r="U15">
            <v>234</v>
          </cell>
          <cell r="V15">
            <v>212.73799999999997</v>
          </cell>
          <cell r="W15">
            <v>0</v>
          </cell>
          <cell r="X15">
            <v>21.262000000000029</v>
          </cell>
          <cell r="Y15">
            <v>234</v>
          </cell>
        </row>
        <row r="16">
          <cell r="A16">
            <v>6</v>
          </cell>
          <cell r="B16" t="str">
            <v>Other Income</v>
          </cell>
          <cell r="C16">
            <v>0</v>
          </cell>
          <cell r="E16">
            <v>13.782225</v>
          </cell>
          <cell r="F16">
            <v>13.782225</v>
          </cell>
          <cell r="G16">
            <v>13.782225</v>
          </cell>
          <cell r="H16">
            <v>13.782225</v>
          </cell>
          <cell r="I16">
            <v>13.782225</v>
          </cell>
          <cell r="J16">
            <v>13.782225</v>
          </cell>
          <cell r="K16">
            <v>13.782225</v>
          </cell>
          <cell r="L16">
            <v>13.782225</v>
          </cell>
          <cell r="M16">
            <v>13.782225</v>
          </cell>
          <cell r="N16">
            <v>13.782225</v>
          </cell>
          <cell r="O16">
            <v>13.782225</v>
          </cell>
          <cell r="P16">
            <v>13.782225</v>
          </cell>
          <cell r="R16">
            <v>0</v>
          </cell>
          <cell r="S16">
            <v>0</v>
          </cell>
          <cell r="T16">
            <v>0</v>
          </cell>
          <cell r="U16">
            <v>165.38670000000002</v>
          </cell>
          <cell r="V16">
            <v>75.548249999999996</v>
          </cell>
          <cell r="W16">
            <v>0</v>
          </cell>
          <cell r="X16">
            <v>89.838450000000023</v>
          </cell>
          <cell r="Y16">
            <v>165.38670000000002</v>
          </cell>
        </row>
        <row r="17">
          <cell r="B17" t="str">
            <v>TOTAL REVENUE</v>
          </cell>
          <cell r="C17">
            <v>0</v>
          </cell>
          <cell r="E17">
            <v>446.89822500000002</v>
          </cell>
          <cell r="F17">
            <v>446.89822500000002</v>
          </cell>
          <cell r="G17">
            <v>581.57822500000009</v>
          </cell>
          <cell r="H17">
            <v>428.000225</v>
          </cell>
          <cell r="I17">
            <v>473.250225</v>
          </cell>
          <cell r="J17">
            <v>684.32022500000016</v>
          </cell>
          <cell r="K17">
            <v>437.05022500000001</v>
          </cell>
          <cell r="L17">
            <v>508.380225</v>
          </cell>
          <cell r="M17">
            <v>556.02422500000011</v>
          </cell>
          <cell r="N17">
            <v>447.69622499999997</v>
          </cell>
          <cell r="O17">
            <v>554.42822500000011</v>
          </cell>
          <cell r="P17">
            <v>552.83222499999999</v>
          </cell>
          <cell r="R17">
            <v>0</v>
          </cell>
          <cell r="S17">
            <v>0</v>
          </cell>
          <cell r="T17">
            <v>0</v>
          </cell>
          <cell r="U17">
            <v>6117.3567000000003</v>
          </cell>
          <cell r="V17">
            <v>3348.5582499999996</v>
          </cell>
          <cell r="W17">
            <v>0</v>
          </cell>
          <cell r="X17">
            <v>2768.7984500000007</v>
          </cell>
          <cell r="Y17">
            <v>6117.3567000000003</v>
          </cell>
        </row>
        <row r="19">
          <cell r="A19">
            <v>7</v>
          </cell>
          <cell r="B19" t="str">
            <v>Film Hire</v>
          </cell>
          <cell r="E19">
            <v>163.62234000000004</v>
          </cell>
          <cell r="F19">
            <v>163.62234000000004</v>
          </cell>
          <cell r="G19">
            <v>216.80904000000004</v>
          </cell>
          <cell r="H19">
            <v>156.16932000000003</v>
          </cell>
          <cell r="I19">
            <v>173.95557000000002</v>
          </cell>
          <cell r="J19">
            <v>257.29287000000005</v>
          </cell>
          <cell r="K19">
            <v>159.72657000000004</v>
          </cell>
          <cell r="L19">
            <v>188.01252000000002</v>
          </cell>
          <cell r="M19">
            <v>206.81433000000004</v>
          </cell>
          <cell r="N19">
            <v>163.96086</v>
          </cell>
          <cell r="O19">
            <v>206.13729000000004</v>
          </cell>
          <cell r="P19">
            <v>205.46025000000003</v>
          </cell>
          <cell r="U19">
            <v>2261.5833000000002</v>
          </cell>
          <cell r="V19">
            <v>1268.2820000000002</v>
          </cell>
          <cell r="W19">
            <v>0</v>
          </cell>
          <cell r="X19">
            <v>993.30130000000008</v>
          </cell>
          <cell r="Y19">
            <v>2261.5833000000002</v>
          </cell>
        </row>
        <row r="20">
          <cell r="A20">
            <v>8</v>
          </cell>
          <cell r="B20" t="str">
            <v>Concession Cost</v>
          </cell>
          <cell r="E20">
            <v>14.200199999999999</v>
          </cell>
          <cell r="F20">
            <v>14.200199999999999</v>
          </cell>
          <cell r="G20">
            <v>18.869199999999999</v>
          </cell>
          <cell r="H20">
            <v>13.540099999999999</v>
          </cell>
          <cell r="I20">
            <v>15.150099999999998</v>
          </cell>
          <cell r="J20">
            <v>22.475599999999996</v>
          </cell>
          <cell r="K20">
            <v>13.862099999999998</v>
          </cell>
          <cell r="L20">
            <v>16.277100000000001</v>
          </cell>
          <cell r="M20">
            <v>17.935400000000001</v>
          </cell>
          <cell r="N20">
            <v>14.2163</v>
          </cell>
          <cell r="O20">
            <v>17.903200000000002</v>
          </cell>
          <cell r="P20">
            <v>17.870999999999999</v>
          </cell>
          <cell r="T20">
            <v>0</v>
          </cell>
          <cell r="U20">
            <v>196.50049999999999</v>
          </cell>
          <cell r="V20">
            <v>65.610100000000003</v>
          </cell>
          <cell r="W20">
            <v>0</v>
          </cell>
          <cell r="X20">
            <v>130.8904</v>
          </cell>
          <cell r="Y20">
            <v>196.50049999999999</v>
          </cell>
        </row>
        <row r="21">
          <cell r="A21">
            <v>9</v>
          </cell>
          <cell r="B21" t="str">
            <v>Less Concession Rebates</v>
          </cell>
          <cell r="E21">
            <v>-1.5434999999999999</v>
          </cell>
          <cell r="F21">
            <v>-1.5434999999999999</v>
          </cell>
          <cell r="G21">
            <v>-2.0509999999999997</v>
          </cell>
          <cell r="H21">
            <v>-1.4717499999999999</v>
          </cell>
          <cell r="I21">
            <v>-1.6467499999999999</v>
          </cell>
          <cell r="J21">
            <v>-2.4429999999999996</v>
          </cell>
          <cell r="K21">
            <v>-1.5067499999999998</v>
          </cell>
          <cell r="L21">
            <v>-1.76925</v>
          </cell>
          <cell r="M21">
            <v>-1.9495000000000002</v>
          </cell>
          <cell r="N21">
            <v>-1.54525</v>
          </cell>
          <cell r="O21">
            <v>-1.9460000000000002</v>
          </cell>
          <cell r="P21">
            <v>-1.9424999999999999</v>
          </cell>
          <cell r="U21">
            <v>-21.358750000000001</v>
          </cell>
          <cell r="V21">
            <v>-9.56</v>
          </cell>
          <cell r="W21">
            <v>0</v>
          </cell>
          <cell r="X21">
            <v>-11.79875</v>
          </cell>
          <cell r="Y21">
            <v>-21.358750000000001</v>
          </cell>
        </row>
        <row r="22">
          <cell r="A22">
            <v>10</v>
          </cell>
          <cell r="B22" t="str">
            <v>Advertising Cost</v>
          </cell>
          <cell r="E22">
            <v>8.0931480000000011</v>
          </cell>
          <cell r="F22">
            <v>8.0931480000000011</v>
          </cell>
          <cell r="G22">
            <v>10.723888000000001</v>
          </cell>
          <cell r="H22">
            <v>7.7245040000000005</v>
          </cell>
          <cell r="I22">
            <v>8.604254000000001</v>
          </cell>
          <cell r="J22">
            <v>12.726314000000002</v>
          </cell>
          <cell r="K22">
            <v>7.9004540000000008</v>
          </cell>
          <cell r="L22">
            <v>9.2995440000000009</v>
          </cell>
          <cell r="M22">
            <v>10.229526000000002</v>
          </cell>
          <cell r="N22">
            <v>8.1098920000000003</v>
          </cell>
          <cell r="O22">
            <v>10.196038000000001</v>
          </cell>
          <cell r="P22">
            <v>10.16255</v>
          </cell>
          <cell r="T22">
            <v>0</v>
          </cell>
          <cell r="U22">
            <v>111.86326000000003</v>
          </cell>
          <cell r="V22">
            <v>58.786860000000004</v>
          </cell>
          <cell r="W22">
            <v>0</v>
          </cell>
          <cell r="X22">
            <v>53.076400000000021</v>
          </cell>
          <cell r="Y22">
            <v>111.86326000000003</v>
          </cell>
        </row>
        <row r="23">
          <cell r="A23">
            <v>11</v>
          </cell>
          <cell r="B23" t="str">
            <v>Other Cost</v>
          </cell>
          <cell r="C23">
            <v>0</v>
          </cell>
          <cell r="E23">
            <v>0.70375200000000004</v>
          </cell>
          <cell r="F23">
            <v>0.70375200000000004</v>
          </cell>
          <cell r="G23">
            <v>0.93251200000000012</v>
          </cell>
          <cell r="H23">
            <v>0.67169600000000007</v>
          </cell>
          <cell r="I23">
            <v>0.74819600000000008</v>
          </cell>
          <cell r="J23">
            <v>1.1066360000000002</v>
          </cell>
          <cell r="K23">
            <v>0.68699600000000016</v>
          </cell>
          <cell r="L23">
            <v>0.80865600000000004</v>
          </cell>
          <cell r="M23">
            <v>0.88952400000000009</v>
          </cell>
          <cell r="N23">
            <v>0.70520799999999995</v>
          </cell>
          <cell r="O23">
            <v>0.88661200000000007</v>
          </cell>
          <cell r="P23">
            <v>0.88370000000000004</v>
          </cell>
          <cell r="R23">
            <v>0</v>
          </cell>
          <cell r="S23">
            <v>0</v>
          </cell>
          <cell r="T23">
            <v>0</v>
          </cell>
          <cell r="U23">
            <v>9.7272399999999983</v>
          </cell>
          <cell r="V23">
            <v>5.4323540000000001</v>
          </cell>
          <cell r="W23">
            <v>0</v>
          </cell>
          <cell r="X23">
            <v>4.2948859999999982</v>
          </cell>
          <cell r="Y23">
            <v>9.7272399999999983</v>
          </cell>
        </row>
        <row r="24">
          <cell r="A24">
            <v>12</v>
          </cell>
          <cell r="B24" t="str">
            <v>Direct Payroll</v>
          </cell>
          <cell r="C24">
            <v>0</v>
          </cell>
          <cell r="E24">
            <v>39.990848205229867</v>
          </cell>
          <cell r="F24">
            <v>39.990848205229867</v>
          </cell>
          <cell r="G24">
            <v>41.090848205229868</v>
          </cell>
          <cell r="H24">
            <v>39.990848205229867</v>
          </cell>
          <cell r="I24">
            <v>39.990848205229867</v>
          </cell>
          <cell r="J24">
            <v>41.090848205229868</v>
          </cell>
          <cell r="K24">
            <v>40.643640968929873</v>
          </cell>
          <cell r="L24">
            <v>40.643640968929873</v>
          </cell>
          <cell r="M24">
            <v>41.743640968929874</v>
          </cell>
          <cell r="N24">
            <v>40.643640968929873</v>
          </cell>
          <cell r="O24">
            <v>41.743640968929874</v>
          </cell>
          <cell r="P24">
            <v>41.743640968929874</v>
          </cell>
          <cell r="R24">
            <v>0</v>
          </cell>
          <cell r="S24">
            <v>0</v>
          </cell>
          <cell r="T24">
            <v>0</v>
          </cell>
          <cell r="U24">
            <v>489.30693504495832</v>
          </cell>
          <cell r="V24">
            <v>207.39718999999997</v>
          </cell>
          <cell r="W24">
            <v>0</v>
          </cell>
          <cell r="X24">
            <v>281.90974504495836</v>
          </cell>
          <cell r="Y24">
            <v>489.30693504495832</v>
          </cell>
        </row>
        <row r="25">
          <cell r="B25" t="str">
            <v>TOTAL COST</v>
          </cell>
          <cell r="C25">
            <v>0</v>
          </cell>
          <cell r="E25">
            <v>225.06678820522993</v>
          </cell>
          <cell r="F25">
            <v>225.06678820522993</v>
          </cell>
          <cell r="G25">
            <v>286.37448820522991</v>
          </cell>
          <cell r="H25">
            <v>216.6247182052299</v>
          </cell>
          <cell r="I25">
            <v>236.80221820522991</v>
          </cell>
          <cell r="J25">
            <v>332.2492682052299</v>
          </cell>
          <cell r="K25">
            <v>221.31301096892989</v>
          </cell>
          <cell r="L25">
            <v>253.2722109689299</v>
          </cell>
          <cell r="M25">
            <v>275.66292096892994</v>
          </cell>
          <cell r="N25">
            <v>226.09065096892985</v>
          </cell>
          <cell r="O25">
            <v>274.92078096892993</v>
          </cell>
          <cell r="P25">
            <v>274.17864096892993</v>
          </cell>
          <cell r="R25">
            <v>0</v>
          </cell>
          <cell r="S25">
            <v>0</v>
          </cell>
          <cell r="T25">
            <v>0</v>
          </cell>
          <cell r="U25">
            <v>3047.6224850449585</v>
          </cell>
          <cell r="V25">
            <v>1595.9485040000002</v>
          </cell>
          <cell r="W25">
            <v>0</v>
          </cell>
          <cell r="X25">
            <v>1451.6739810449583</v>
          </cell>
          <cell r="Y25">
            <v>3047.6224850449585</v>
          </cell>
        </row>
        <row r="27">
          <cell r="B27" t="str">
            <v>GROSS MARGIN</v>
          </cell>
          <cell r="C27">
            <v>0</v>
          </cell>
          <cell r="E27">
            <v>221.8314367947701</v>
          </cell>
          <cell r="F27">
            <v>221.8314367947701</v>
          </cell>
          <cell r="G27">
            <v>295.20373679477018</v>
          </cell>
          <cell r="H27">
            <v>211.3755067947701</v>
          </cell>
          <cell r="I27">
            <v>236.44800679477009</v>
          </cell>
          <cell r="J27">
            <v>352.07095679477027</v>
          </cell>
          <cell r="K27">
            <v>215.73721403107012</v>
          </cell>
          <cell r="L27">
            <v>255.1080140310701</v>
          </cell>
          <cell r="M27">
            <v>280.36130403107018</v>
          </cell>
          <cell r="N27">
            <v>221.60557403107012</v>
          </cell>
          <cell r="O27">
            <v>279.50744403107018</v>
          </cell>
          <cell r="P27">
            <v>278.65358403107007</v>
          </cell>
          <cell r="R27">
            <v>0</v>
          </cell>
          <cell r="S27">
            <v>0</v>
          </cell>
          <cell r="T27">
            <v>0</v>
          </cell>
          <cell r="U27">
            <v>3069.7342149550414</v>
          </cell>
          <cell r="V27">
            <v>1752.6097459999994</v>
          </cell>
          <cell r="W27">
            <v>0</v>
          </cell>
          <cell r="X27">
            <v>1317.1244689550419</v>
          </cell>
          <cell r="Y27">
            <v>3069.7342149550414</v>
          </cell>
        </row>
        <row r="28">
          <cell r="X28">
            <v>0</v>
          </cell>
          <cell r="Y28">
            <v>0</v>
          </cell>
        </row>
        <row r="29">
          <cell r="A29">
            <v>13</v>
          </cell>
          <cell r="B29" t="str">
            <v>Direct Rent</v>
          </cell>
          <cell r="E29">
            <v>103.88759999999999</v>
          </cell>
          <cell r="F29">
            <v>103.88759999999999</v>
          </cell>
          <cell r="G29">
            <v>103.88759999999999</v>
          </cell>
          <cell r="H29">
            <v>103.88759999999999</v>
          </cell>
          <cell r="I29">
            <v>103.88759999999999</v>
          </cell>
          <cell r="J29">
            <v>103.88759999999999</v>
          </cell>
          <cell r="K29">
            <v>103.88759999999999</v>
          </cell>
          <cell r="L29">
            <v>103.88759999999999</v>
          </cell>
          <cell r="M29">
            <v>103.88759999999999</v>
          </cell>
          <cell r="N29">
            <v>103.88759999999999</v>
          </cell>
          <cell r="O29">
            <v>103.88759999999999</v>
          </cell>
          <cell r="P29">
            <v>103.88759999999999</v>
          </cell>
          <cell r="T29">
            <v>0</v>
          </cell>
          <cell r="U29">
            <v>1246.6512</v>
          </cell>
          <cell r="V29">
            <v>320.05664999999999</v>
          </cell>
          <cell r="W29">
            <v>0</v>
          </cell>
          <cell r="X29">
            <v>926.59455000000003</v>
          </cell>
          <cell r="Y29">
            <v>1246.6512</v>
          </cell>
        </row>
        <row r="30">
          <cell r="A30">
            <v>14</v>
          </cell>
          <cell r="B30" t="str">
            <v>Light, Heat and Power</v>
          </cell>
          <cell r="E30">
            <v>15.2</v>
          </cell>
          <cell r="F30">
            <v>15.2</v>
          </cell>
          <cell r="G30">
            <v>15.2</v>
          </cell>
          <cell r="H30">
            <v>15.2</v>
          </cell>
          <cell r="I30">
            <v>15.2</v>
          </cell>
          <cell r="J30">
            <v>15.2</v>
          </cell>
          <cell r="K30">
            <v>15.2</v>
          </cell>
          <cell r="L30">
            <v>15.2</v>
          </cell>
          <cell r="M30">
            <v>15.2</v>
          </cell>
          <cell r="N30">
            <v>15.2</v>
          </cell>
          <cell r="O30">
            <v>15.2</v>
          </cell>
          <cell r="P30">
            <v>15.2</v>
          </cell>
          <cell r="T30">
            <v>0</v>
          </cell>
          <cell r="U30">
            <v>182.4</v>
          </cell>
          <cell r="V30">
            <v>79.374000000000009</v>
          </cell>
          <cell r="W30">
            <v>0</v>
          </cell>
          <cell r="X30">
            <v>103.02599999999997</v>
          </cell>
          <cell r="Y30">
            <v>182.4</v>
          </cell>
        </row>
        <row r="31">
          <cell r="A31">
            <v>15</v>
          </cell>
          <cell r="B31" t="str">
            <v>Repair &amp; Maintenance</v>
          </cell>
          <cell r="E31">
            <v>11.12</v>
          </cell>
          <cell r="F31">
            <v>11.12</v>
          </cell>
          <cell r="G31">
            <v>11.12</v>
          </cell>
          <cell r="H31">
            <v>16.12</v>
          </cell>
          <cell r="I31">
            <v>11.12</v>
          </cell>
          <cell r="J31">
            <v>11.12</v>
          </cell>
          <cell r="K31">
            <v>12.775</v>
          </cell>
          <cell r="L31">
            <v>12.775</v>
          </cell>
          <cell r="M31">
            <v>12.775</v>
          </cell>
          <cell r="N31">
            <v>12.775</v>
          </cell>
          <cell r="O31">
            <v>12.775</v>
          </cell>
          <cell r="P31">
            <v>12.775</v>
          </cell>
          <cell r="T31">
            <v>0</v>
          </cell>
          <cell r="U31">
            <v>148.37</v>
          </cell>
          <cell r="V31">
            <v>58.412166666666664</v>
          </cell>
          <cell r="W31">
            <v>0</v>
          </cell>
          <cell r="X31">
            <v>89.957833333333369</v>
          </cell>
          <cell r="Y31">
            <v>148.37</v>
          </cell>
        </row>
        <row r="32">
          <cell r="A32">
            <v>16</v>
          </cell>
          <cell r="B32" t="str">
            <v>Common Area Maintenance</v>
          </cell>
          <cell r="E32">
            <v>47.792400000000001</v>
          </cell>
          <cell r="F32">
            <v>47.792400000000001</v>
          </cell>
          <cell r="G32">
            <v>48.212400000000002</v>
          </cell>
          <cell r="H32">
            <v>47.792400000000001</v>
          </cell>
          <cell r="I32">
            <v>47.792400000000001</v>
          </cell>
          <cell r="J32">
            <v>48.212400000000002</v>
          </cell>
          <cell r="K32">
            <v>47.792400000000001</v>
          </cell>
          <cell r="L32">
            <v>47.792400000000001</v>
          </cell>
          <cell r="M32">
            <v>48.212400000000002</v>
          </cell>
          <cell r="N32">
            <v>47.792400000000001</v>
          </cell>
          <cell r="O32">
            <v>47.792400000000001</v>
          </cell>
          <cell r="P32">
            <v>48.212400000000002</v>
          </cell>
          <cell r="T32">
            <v>0</v>
          </cell>
          <cell r="U32">
            <v>575.18880000000001</v>
          </cell>
          <cell r="V32">
            <v>265.142</v>
          </cell>
          <cell r="W32">
            <v>0</v>
          </cell>
          <cell r="X32">
            <v>310.04680000000002</v>
          </cell>
          <cell r="Y32">
            <v>575.18880000000001</v>
          </cell>
        </row>
        <row r="33">
          <cell r="A33">
            <v>17</v>
          </cell>
          <cell r="B33" t="str">
            <v>Other Overhead Costs</v>
          </cell>
          <cell r="C33">
            <v>0</v>
          </cell>
          <cell r="E33">
            <v>17.947788482052299</v>
          </cell>
          <cell r="F33">
            <v>17.947788482052299</v>
          </cell>
          <cell r="G33">
            <v>17.790308482052296</v>
          </cell>
          <cell r="H33">
            <v>17.947788482052299</v>
          </cell>
          <cell r="I33">
            <v>17.779308482052297</v>
          </cell>
          <cell r="J33">
            <v>17.958788482052299</v>
          </cell>
          <cell r="K33">
            <v>17.954316409689302</v>
          </cell>
          <cell r="L33">
            <v>19.948876409689298</v>
          </cell>
          <cell r="M33">
            <v>17.965316409689301</v>
          </cell>
          <cell r="N33">
            <v>17.785836409689299</v>
          </cell>
          <cell r="O33">
            <v>17.965316409689301</v>
          </cell>
          <cell r="P33">
            <v>17.796836409689298</v>
          </cell>
          <cell r="R33">
            <v>0</v>
          </cell>
          <cell r="S33">
            <v>0</v>
          </cell>
          <cell r="T33">
            <v>0</v>
          </cell>
          <cell r="U33">
            <v>216.78826935044958</v>
          </cell>
          <cell r="V33">
            <v>127.21564313333332</v>
          </cell>
          <cell r="W33">
            <v>0</v>
          </cell>
          <cell r="X33">
            <v>89.572626217116266</v>
          </cell>
          <cell r="Y33">
            <v>216.78826935044958</v>
          </cell>
        </row>
        <row r="35">
          <cell r="B35" t="str">
            <v>Total Overhead Expenses</v>
          </cell>
          <cell r="C35">
            <v>0</v>
          </cell>
          <cell r="E35">
            <v>195.94778848205229</v>
          </cell>
          <cell r="F35">
            <v>195.94778848205229</v>
          </cell>
          <cell r="G35">
            <v>196.21030848205228</v>
          </cell>
          <cell r="H35">
            <v>200.94778848205229</v>
          </cell>
          <cell r="I35">
            <v>195.7793084820523</v>
          </cell>
          <cell r="J35">
            <v>196.3787884820523</v>
          </cell>
          <cell r="K35">
            <v>197.60931640968928</v>
          </cell>
          <cell r="L35">
            <v>199.60387640968926</v>
          </cell>
          <cell r="M35">
            <v>198.0403164096893</v>
          </cell>
          <cell r="N35">
            <v>197.44083640968927</v>
          </cell>
          <cell r="O35">
            <v>197.62031640968928</v>
          </cell>
          <cell r="P35">
            <v>197.87183640968928</v>
          </cell>
          <cell r="R35">
            <v>0</v>
          </cell>
          <cell r="S35">
            <v>0</v>
          </cell>
          <cell r="T35">
            <v>0</v>
          </cell>
          <cell r="U35">
            <v>2369.3982693504495</v>
          </cell>
          <cell r="V35">
            <v>850.20045979999998</v>
          </cell>
          <cell r="W35">
            <v>0</v>
          </cell>
          <cell r="X35">
            <v>1519.1978095504496</v>
          </cell>
          <cell r="Y35">
            <v>2369.3982693504495</v>
          </cell>
        </row>
        <row r="37">
          <cell r="B37" t="str">
            <v>E.B.I.T.D.</v>
          </cell>
          <cell r="C37">
            <v>0</v>
          </cell>
          <cell r="E37">
            <v>25.88364831271781</v>
          </cell>
          <cell r="F37">
            <v>25.88364831271781</v>
          </cell>
          <cell r="G37">
            <v>98.993428312717896</v>
          </cell>
          <cell r="H37">
            <v>10.427718312717815</v>
          </cell>
          <cell r="I37">
            <v>40.668698312717794</v>
          </cell>
          <cell r="J37">
            <v>155.69216831271797</v>
          </cell>
          <cell r="K37">
            <v>18.127897621380839</v>
          </cell>
          <cell r="L37">
            <v>55.504137621380835</v>
          </cell>
          <cell r="M37">
            <v>82.32098762138088</v>
          </cell>
          <cell r="N37">
            <v>24.164737621380851</v>
          </cell>
          <cell r="O37">
            <v>81.887127621380898</v>
          </cell>
          <cell r="P37">
            <v>80.781747621380788</v>
          </cell>
          <cell r="R37">
            <v>0</v>
          </cell>
          <cell r="S37">
            <v>0</v>
          </cell>
          <cell r="T37">
            <v>0</v>
          </cell>
          <cell r="U37">
            <v>700.33594560459187</v>
          </cell>
          <cell r="V37">
            <v>902.40928619999943</v>
          </cell>
          <cell r="W37">
            <v>0</v>
          </cell>
          <cell r="X37">
            <v>-202.07334059540767</v>
          </cell>
          <cell r="Y37">
            <v>700.33594560459187</v>
          </cell>
        </row>
        <row r="39">
          <cell r="A39">
            <v>18</v>
          </cell>
          <cell r="B39" t="str">
            <v>Depreciation</v>
          </cell>
          <cell r="E39">
            <v>48.524062499999999</v>
          </cell>
          <cell r="F39">
            <v>48.524062499999999</v>
          </cell>
          <cell r="G39">
            <v>48.524062499999999</v>
          </cell>
          <cell r="H39">
            <v>48.524062499999999</v>
          </cell>
          <cell r="I39">
            <v>48.524062499999999</v>
          </cell>
          <cell r="J39">
            <v>48.524062499999999</v>
          </cell>
          <cell r="K39">
            <v>48.524062499999999</v>
          </cell>
          <cell r="L39">
            <v>48.524062499999999</v>
          </cell>
          <cell r="M39">
            <v>48.524062499999999</v>
          </cell>
          <cell r="N39">
            <v>49.044895833333335</v>
          </cell>
          <cell r="O39">
            <v>49.044895833333335</v>
          </cell>
          <cell r="P39">
            <v>49.044895833333335</v>
          </cell>
          <cell r="T39">
            <v>0</v>
          </cell>
          <cell r="U39">
            <v>583.85125000000005</v>
          </cell>
          <cell r="V39">
            <v>302.02171856791659</v>
          </cell>
          <cell r="W39">
            <v>0</v>
          </cell>
          <cell r="X39">
            <v>281.82953143208357</v>
          </cell>
          <cell r="Y39">
            <v>583.85125000000005</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0.44</v>
          </cell>
          <cell r="W40">
            <v>0</v>
          </cell>
          <cell r="X40">
            <v>-0.44</v>
          </cell>
          <cell r="Y40">
            <v>0</v>
          </cell>
        </row>
        <row r="41">
          <cell r="A41">
            <v>20</v>
          </cell>
          <cell r="B41" t="str">
            <v>External Interest</v>
          </cell>
          <cell r="T41">
            <v>0</v>
          </cell>
          <cell r="U41">
            <v>0</v>
          </cell>
          <cell r="V41">
            <v>82.191780821917803</v>
          </cell>
          <cell r="W41">
            <v>0</v>
          </cell>
          <cell r="X41">
            <v>-82.191780821917803</v>
          </cell>
          <cell r="Y41">
            <v>0</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0</v>
          </cell>
          <cell r="W43">
            <v>0</v>
          </cell>
          <cell r="X43">
            <v>0</v>
          </cell>
          <cell r="Y43">
            <v>0</v>
          </cell>
        </row>
        <row r="44">
          <cell r="B44" t="str">
            <v>E.B.T.</v>
          </cell>
          <cell r="C44">
            <v>0</v>
          </cell>
          <cell r="E44">
            <v>-22.64041418728219</v>
          </cell>
          <cell r="F44">
            <v>-22.64041418728219</v>
          </cell>
          <cell r="G44">
            <v>50.469365812717896</v>
          </cell>
          <cell r="H44">
            <v>-38.096344187282185</v>
          </cell>
          <cell r="I44">
            <v>-7.8553641872822055</v>
          </cell>
          <cell r="J44">
            <v>107.16810581271797</v>
          </cell>
          <cell r="K44">
            <v>-30.39616487861916</v>
          </cell>
          <cell r="L44">
            <v>6.9800751213808354</v>
          </cell>
          <cell r="M44">
            <v>33.79692512138088</v>
          </cell>
          <cell r="N44">
            <v>-24.880158211952484</v>
          </cell>
          <cell r="O44">
            <v>32.842231788047563</v>
          </cell>
          <cell r="P44">
            <v>31.736851788047453</v>
          </cell>
          <cell r="Q44">
            <v>0</v>
          </cell>
          <cell r="R44">
            <v>0</v>
          </cell>
          <cell r="S44">
            <v>0</v>
          </cell>
          <cell r="T44">
            <v>0</v>
          </cell>
          <cell r="U44">
            <v>116.48469560459171</v>
          </cell>
          <cell r="V44">
            <v>517.75578681016509</v>
          </cell>
          <cell r="W44">
            <v>0</v>
          </cell>
          <cell r="X44">
            <v>-401.27109120557338</v>
          </cell>
          <cell r="Y44">
            <v>116.48469560459171</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-22.64041418728219</v>
          </cell>
          <cell r="F50">
            <v>-22.64041418728219</v>
          </cell>
          <cell r="G50">
            <v>50.469365812717896</v>
          </cell>
          <cell r="H50">
            <v>-38.096344187282185</v>
          </cell>
          <cell r="I50">
            <v>-7.8553641872822055</v>
          </cell>
          <cell r="J50">
            <v>107.16810581271797</v>
          </cell>
          <cell r="K50">
            <v>-30.39616487861916</v>
          </cell>
          <cell r="L50">
            <v>6.9800751213808354</v>
          </cell>
          <cell r="M50">
            <v>33.79692512138088</v>
          </cell>
          <cell r="N50">
            <v>-24.880158211952484</v>
          </cell>
          <cell r="O50">
            <v>32.842231788047563</v>
          </cell>
          <cell r="P50">
            <v>31.736851788047453</v>
          </cell>
          <cell r="Q50">
            <v>0</v>
          </cell>
          <cell r="R50">
            <v>0</v>
          </cell>
          <cell r="S50">
            <v>0</v>
          </cell>
          <cell r="T50">
            <v>0</v>
          </cell>
          <cell r="U50">
            <v>116.48469560459171</v>
          </cell>
          <cell r="V50">
            <v>517.75578681016509</v>
          </cell>
          <cell r="W50">
            <v>0</v>
          </cell>
          <cell r="X50">
            <v>-401.27109120557338</v>
          </cell>
          <cell r="Y50">
            <v>116.48469560459171</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24</v>
          </cell>
          <cell r="W53">
            <v>0</v>
          </cell>
          <cell r="X53">
            <v>28</v>
          </cell>
          <cell r="Y53">
            <v>52</v>
          </cell>
        </row>
        <row r="54">
          <cell r="A54">
            <v>27</v>
          </cell>
          <cell r="B54" t="str">
            <v>Pd Admissions</v>
          </cell>
          <cell r="E54">
            <v>43.218000000000004</v>
          </cell>
          <cell r="F54">
            <v>43.218000000000004</v>
          </cell>
          <cell r="G54">
            <v>57.427999999999997</v>
          </cell>
          <cell r="H54">
            <v>41.208999999999996</v>
          </cell>
          <cell r="I54">
            <v>46.108999999999995</v>
          </cell>
          <cell r="J54">
            <v>68.403999999999996</v>
          </cell>
          <cell r="K54">
            <v>42.188999999999993</v>
          </cell>
          <cell r="L54">
            <v>49.538999999999994</v>
          </cell>
          <cell r="M54">
            <v>54.585999999999999</v>
          </cell>
          <cell r="N54">
            <v>43.266999999999996</v>
          </cell>
          <cell r="O54">
            <v>54.488</v>
          </cell>
          <cell r="P54">
            <v>54.39</v>
          </cell>
          <cell r="T54">
            <v>0</v>
          </cell>
          <cell r="U54">
            <v>598.04499999999996</v>
          </cell>
          <cell r="V54">
            <v>344</v>
          </cell>
          <cell r="W54">
            <v>0</v>
          </cell>
          <cell r="X54">
            <v>254.04499999999999</v>
          </cell>
          <cell r="Y54">
            <v>598.04499999999996</v>
          </cell>
        </row>
        <row r="55">
          <cell r="A55">
            <v>28</v>
          </cell>
          <cell r="B55" t="str">
            <v>Admissions</v>
          </cell>
          <cell r="E55">
            <v>44.1</v>
          </cell>
          <cell r="F55">
            <v>44.1</v>
          </cell>
          <cell r="G55">
            <v>58.6</v>
          </cell>
          <cell r="H55">
            <v>42.05</v>
          </cell>
          <cell r="I55">
            <v>47.05</v>
          </cell>
          <cell r="J55">
            <v>69.8</v>
          </cell>
          <cell r="K55">
            <v>43.05</v>
          </cell>
          <cell r="L55">
            <v>50.55</v>
          </cell>
          <cell r="M55">
            <v>55.7</v>
          </cell>
          <cell r="N55">
            <v>44.15</v>
          </cell>
          <cell r="O55">
            <v>55.6</v>
          </cell>
          <cell r="P55">
            <v>55.5</v>
          </cell>
          <cell r="T55">
            <v>0</v>
          </cell>
          <cell r="U55">
            <v>610.25</v>
          </cell>
          <cell r="V55">
            <v>344</v>
          </cell>
          <cell r="W55">
            <v>0</v>
          </cell>
          <cell r="X55">
            <v>266.25</v>
          </cell>
          <cell r="Y55">
            <v>610.25</v>
          </cell>
        </row>
        <row r="56">
          <cell r="B56" t="str">
            <v>Utilisation Rate</v>
          </cell>
          <cell r="E56">
            <v>0.19616739617807197</v>
          </cell>
          <cell r="F56">
            <v>0.19616739617807197</v>
          </cell>
          <cell r="G56">
            <v>0.20853350414575994</v>
          </cell>
          <cell r="H56">
            <v>0.18704850361197112</v>
          </cell>
          <cell r="I56">
            <v>0.20928970499270488</v>
          </cell>
          <cell r="J56">
            <v>0.24838973702003486</v>
          </cell>
          <cell r="K56">
            <v>0.19149674388811785</v>
          </cell>
          <cell r="L56">
            <v>0.22485854595921853</v>
          </cell>
          <cell r="M56">
            <v>0.19821358670509948</v>
          </cell>
          <cell r="N56">
            <v>0.19638980819187929</v>
          </cell>
          <cell r="O56">
            <v>0.19785772748300773</v>
          </cell>
          <cell r="P56">
            <v>0.24687733532614498</v>
          </cell>
          <cell r="U56">
            <v>0.20881066373219678</v>
          </cell>
          <cell r="V56">
            <v>0.25503244249908069</v>
          </cell>
          <cell r="W56" t="str">
            <v>N.A.</v>
          </cell>
          <cell r="X56">
            <v>-4.6221778766883909E-2</v>
          </cell>
          <cell r="Y56" t="str">
            <v>N.A.</v>
          </cell>
        </row>
        <row r="57">
          <cell r="B57" t="str">
            <v>Ave. Admission Price (S$)</v>
          </cell>
          <cell r="C57" t="str">
            <v>N.A.</v>
          </cell>
          <cell r="E57">
            <v>7.9790476190476198</v>
          </cell>
          <cell r="F57">
            <v>7.9790476190476198</v>
          </cell>
          <cell r="G57">
            <v>7.9565870307167241</v>
          </cell>
          <cell r="H57">
            <v>7.9868727705112965</v>
          </cell>
          <cell r="I57">
            <v>7.9510733262486726</v>
          </cell>
          <cell r="J57">
            <v>7.9271919770773653</v>
          </cell>
          <cell r="K57">
            <v>7.9790476190476207</v>
          </cell>
          <cell r="L57">
            <v>7.9985756676557873</v>
          </cell>
          <cell r="M57">
            <v>7.9849551166965895</v>
          </cell>
          <cell r="N57">
            <v>7.9865005662514159</v>
          </cell>
          <cell r="O57">
            <v>7.973129496402878</v>
          </cell>
          <cell r="P57">
            <v>7.9612612612612619</v>
          </cell>
          <cell r="Q57">
            <v>0</v>
          </cell>
          <cell r="R57" t="str">
            <v>N.A.</v>
          </cell>
          <cell r="S57" t="str">
            <v>N.A.</v>
          </cell>
          <cell r="U57">
            <v>7.9698811962310545</v>
          </cell>
          <cell r="V57">
            <v>7.8958633720930234</v>
          </cell>
          <cell r="W57" t="str">
            <v>N.A.</v>
          </cell>
          <cell r="X57">
            <v>7.4017824138031152E-2</v>
          </cell>
          <cell r="Y57" t="str">
            <v>N.A.</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2.3000000000000003E-2</v>
          </cell>
          <cell r="V58">
            <v>2.1643236063040076E-2</v>
          </cell>
          <cell r="W58" t="str">
            <v>N.A.</v>
          </cell>
          <cell r="X58">
            <v>1.3567639369599267E-3</v>
          </cell>
          <cell r="Y58" t="str">
            <v>N.A.</v>
          </cell>
        </row>
        <row r="59">
          <cell r="B59" t="str">
            <v>Concession Cost %</v>
          </cell>
          <cell r="C59" t="str">
            <v>N.A.</v>
          </cell>
          <cell r="E59">
            <v>0.20499999999999999</v>
          </cell>
          <cell r="F59">
            <v>0.20499999999999999</v>
          </cell>
          <cell r="G59">
            <v>0.20499999999999999</v>
          </cell>
          <cell r="H59">
            <v>0.20499999999999999</v>
          </cell>
          <cell r="I59">
            <v>0.20499999999999999</v>
          </cell>
          <cell r="J59">
            <v>0.20499999999999999</v>
          </cell>
          <cell r="K59">
            <v>0.20499999999999999</v>
          </cell>
          <cell r="L59">
            <v>0.20499999999999999</v>
          </cell>
          <cell r="M59">
            <v>0.20499999999999999</v>
          </cell>
          <cell r="N59">
            <v>0.20499999999999999</v>
          </cell>
          <cell r="O59">
            <v>0.20499999999999999</v>
          </cell>
          <cell r="P59">
            <v>0.20499999999999999</v>
          </cell>
          <cell r="R59" t="str">
            <v>N.A.</v>
          </cell>
          <cell r="S59" t="str">
            <v>N.A.</v>
          </cell>
          <cell r="U59">
            <v>0.20499999999999999</v>
          </cell>
          <cell r="V59">
            <v>0.16289135267876603</v>
          </cell>
          <cell r="W59" t="str">
            <v>N.A.</v>
          </cell>
          <cell r="X59">
            <v>4.2108647321233983E-2</v>
          </cell>
          <cell r="Y59" t="str">
            <v>N.A.</v>
          </cell>
        </row>
        <row r="60">
          <cell r="B60" t="str">
            <v>Concess. Rev per Patron (S$)</v>
          </cell>
          <cell r="C60" t="str">
            <v>N.A.</v>
          </cell>
          <cell r="E60">
            <v>1.4</v>
          </cell>
          <cell r="F60">
            <v>1.4</v>
          </cell>
          <cell r="G60">
            <v>1.4</v>
          </cell>
          <cell r="H60">
            <v>1.4</v>
          </cell>
          <cell r="I60">
            <v>1.4</v>
          </cell>
          <cell r="J60">
            <v>1.4</v>
          </cell>
          <cell r="K60">
            <v>1.4</v>
          </cell>
          <cell r="L60">
            <v>1.4</v>
          </cell>
          <cell r="M60">
            <v>1.4</v>
          </cell>
          <cell r="N60">
            <v>1.4</v>
          </cell>
          <cell r="O60">
            <v>1.4</v>
          </cell>
          <cell r="P60">
            <v>1.4</v>
          </cell>
          <cell r="R60" t="str">
            <v>N.A.</v>
          </cell>
          <cell r="S60" t="str">
            <v>N.A.</v>
          </cell>
          <cell r="U60">
            <v>1.4</v>
          </cell>
          <cell r="V60">
            <v>1.0002761627906978</v>
          </cell>
          <cell r="W60" t="str">
            <v>N.A.</v>
          </cell>
          <cell r="X60">
            <v>0.39972383720930216</v>
          </cell>
          <cell r="Y60" t="str">
            <v>N.A.</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0.46693643308223287</v>
          </cell>
          <cell r="W61" t="str">
            <v>N.A.</v>
          </cell>
          <cell r="X61">
            <v>-1.9364330822329023E-3</v>
          </cell>
          <cell r="Y61" t="str">
            <v>N.A.</v>
          </cell>
        </row>
        <row r="62">
          <cell r="B62" t="str">
            <v>Direct Payroll : Net Box</v>
          </cell>
          <cell r="C62" t="str">
            <v>N.A.</v>
          </cell>
          <cell r="E62">
            <v>0.11365040015582155</v>
          </cell>
          <cell r="F62">
            <v>0.11365040015582155</v>
          </cell>
          <cell r="G62">
            <v>8.8129371429493383E-2</v>
          </cell>
          <cell r="H62">
            <v>0.11907424848511787</v>
          </cell>
          <cell r="I62">
            <v>0.10689939054801112</v>
          </cell>
          <cell r="J62">
            <v>7.4262626925619371E-2</v>
          </cell>
          <cell r="K62">
            <v>0.11832278781515429</v>
          </cell>
          <cell r="L62">
            <v>0.1005214602227149</v>
          </cell>
          <cell r="M62">
            <v>9.3856131973796927E-2</v>
          </cell>
          <cell r="N62">
            <v>0.11526710124936153</v>
          </cell>
          <cell r="O62">
            <v>9.4164394276030267E-2</v>
          </cell>
          <cell r="P62">
            <v>9.4474688172297996E-2</v>
          </cell>
          <cell r="R62" t="str">
            <v>N.A.</v>
          </cell>
          <cell r="S62" t="str">
            <v>N.A.</v>
          </cell>
          <cell r="U62">
            <v>0.1006055027006547</v>
          </cell>
          <cell r="V62">
            <v>7.6356286795742676E-2</v>
          </cell>
          <cell r="W62" t="str">
            <v>N.A.</v>
          </cell>
          <cell r="X62">
            <v>2.4249215904912025E-2</v>
          </cell>
          <cell r="Y62" t="str">
            <v>N.A.</v>
          </cell>
        </row>
        <row r="63">
          <cell r="B63" t="str">
            <v>Direct Payroll : Net Box &amp; Conc.</v>
          </cell>
          <cell r="C63" t="str">
            <v>N.A.</v>
          </cell>
          <cell r="E63">
            <v>9.6685931407948109E-2</v>
          </cell>
          <cell r="F63">
            <v>9.6685931407948109E-2</v>
          </cell>
          <cell r="G63">
            <v>7.4942819581448453E-2</v>
          </cell>
          <cell r="H63">
            <v>0.10131498488852766</v>
          </cell>
          <cell r="I63">
            <v>9.0894901913843432E-2</v>
          </cell>
          <cell r="J63">
            <v>6.3115898311972354E-2</v>
          </cell>
          <cell r="K63">
            <v>0.10066087696134877</v>
          </cell>
          <cell r="L63">
            <v>8.554791004998942E-2</v>
          </cell>
          <cell r="M63">
            <v>7.9855150282414397E-2</v>
          </cell>
          <cell r="N63">
            <v>9.8074970847823364E-2</v>
          </cell>
          <cell r="O63">
            <v>8.0099705205316493E-2</v>
          </cell>
          <cell r="P63">
            <v>8.0345762619439667E-2</v>
          </cell>
          <cell r="Q63">
            <v>0</v>
          </cell>
          <cell r="R63" t="str">
            <v>N.A.</v>
          </cell>
          <cell r="S63" t="str">
            <v>N.A.</v>
          </cell>
          <cell r="T63" t="str">
            <v>N.A.</v>
          </cell>
          <cell r="U63">
            <v>8.5573540092892794E-2</v>
          </cell>
          <cell r="V63">
            <v>6.7770835402866145E-2</v>
          </cell>
          <cell r="W63" t="str">
            <v>N.A.</v>
          </cell>
          <cell r="X63">
            <v>1.7802704690026649E-2</v>
          </cell>
          <cell r="Y63" t="str">
            <v>N.A.</v>
          </cell>
        </row>
        <row r="64">
          <cell r="B64" t="str">
            <v>Direct Payroll of Admissions (S$)</v>
          </cell>
          <cell r="C64" t="str">
            <v>N.A.</v>
          </cell>
          <cell r="E64">
            <v>0.90682195476711713</v>
          </cell>
          <cell r="F64">
            <v>0.90682195476711713</v>
          </cell>
          <cell r="G64">
            <v>0.70120901374112399</v>
          </cell>
          <cell r="H64">
            <v>0.95103087289488397</v>
          </cell>
          <cell r="I64">
            <v>0.84996489277853071</v>
          </cell>
          <cell r="J64">
            <v>0.58869410036145942</v>
          </cell>
          <cell r="K64">
            <v>0.94410315839558367</v>
          </cell>
          <cell r="L64">
            <v>0.80402850581463647</v>
          </cell>
          <cell r="M64">
            <v>0.74943700123752011</v>
          </cell>
          <cell r="N64">
            <v>0.92058076939818512</v>
          </cell>
          <cell r="O64">
            <v>0.75078490951312726</v>
          </cell>
          <cell r="P64">
            <v>0.75213767511585361</v>
          </cell>
          <cell r="Q64">
            <v>0</v>
          </cell>
          <cell r="R64" t="str">
            <v>N.A.</v>
          </cell>
          <cell r="S64" t="str">
            <v>N.A.</v>
          </cell>
          <cell r="T64" t="str">
            <v>N.A.</v>
          </cell>
          <cell r="U64">
            <v>0.80181390421132048</v>
          </cell>
          <cell r="V64">
            <v>0.60289880813953478</v>
          </cell>
          <cell r="W64" t="str">
            <v>N.A.</v>
          </cell>
          <cell r="X64">
            <v>0.1989150960717857</v>
          </cell>
          <cell r="Y64" t="str">
            <v>N.A.</v>
          </cell>
        </row>
        <row r="65">
          <cell r="B65" t="str">
            <v>Gross Margin :Total Rev</v>
          </cell>
          <cell r="C65" t="str">
            <v>N.A.</v>
          </cell>
          <cell r="E65">
            <v>0.49638021452148323</v>
          </cell>
          <cell r="F65">
            <v>0.49638021452148323</v>
          </cell>
          <cell r="G65">
            <v>0.50759076613428944</v>
          </cell>
          <cell r="H65">
            <v>0.49386774690310059</v>
          </cell>
          <cell r="I65">
            <v>0.49962576730897507</v>
          </cell>
          <cell r="J65">
            <v>0.51448275811922728</v>
          </cell>
          <cell r="K65">
            <v>0.49362110277158677</v>
          </cell>
          <cell r="L65">
            <v>0.50180554137618183</v>
          </cell>
          <cell r="M65">
            <v>0.50422498054121678</v>
          </cell>
          <cell r="N65">
            <v>0.49499093728357912</v>
          </cell>
          <cell r="O65">
            <v>0.50413639029843782</v>
          </cell>
          <cell r="P65">
            <v>0.50404728854413305</v>
          </cell>
          <cell r="Q65">
            <v>0</v>
          </cell>
          <cell r="R65" t="str">
            <v>N.A.</v>
          </cell>
          <cell r="S65" t="str">
            <v>N.A.</v>
          </cell>
          <cell r="T65" t="str">
            <v>N.A.</v>
          </cell>
          <cell r="U65">
            <v>0.50180729447328798</v>
          </cell>
          <cell r="V65">
            <v>0.52339234236107424</v>
          </cell>
          <cell r="W65" t="str">
            <v>N.A.</v>
          </cell>
          <cell r="X65">
            <v>-2.1585047887786257E-2</v>
          </cell>
          <cell r="Y65" t="str">
            <v>N.A.</v>
          </cell>
        </row>
        <row r="66">
          <cell r="B66" t="str">
            <v>G&amp;A % of total revenue</v>
          </cell>
          <cell r="C66" t="str">
            <v>N.A.</v>
          </cell>
          <cell r="E66">
            <v>4.0160796078463498E-2</v>
          </cell>
          <cell r="F66">
            <v>4.0160796078463498E-2</v>
          </cell>
          <cell r="G66">
            <v>3.058970868803125E-2</v>
          </cell>
          <cell r="H66">
            <v>4.1934063193663738E-2</v>
          </cell>
          <cell r="I66">
            <v>3.7568515645295883E-2</v>
          </cell>
          <cell r="J66">
            <v>2.6243252538754491E-2</v>
          </cell>
          <cell r="K66">
            <v>4.1080670784895031E-2</v>
          </cell>
          <cell r="L66">
            <v>3.9240071561967814E-2</v>
          </cell>
          <cell r="M66">
            <v>3.2310312396351612E-2</v>
          </cell>
          <cell r="N66">
            <v>3.972746567092296E-2</v>
          </cell>
          <cell r="O66">
            <v>3.2403322196825922E-2</v>
          </cell>
          <cell r="P66">
            <v>3.2192111105117466E-2</v>
          </cell>
          <cell r="Q66">
            <v>0</v>
          </cell>
          <cell r="R66" t="e">
            <v>#DIV/0!</v>
          </cell>
          <cell r="S66" t="e">
            <v>#DIV/0!</v>
          </cell>
          <cell r="T66" t="e">
            <v>#DIV/0!</v>
          </cell>
          <cell r="U66">
            <v>3.5438226015241124E-2</v>
          </cell>
          <cell r="V66">
            <v>3.7991169224347025E-2</v>
          </cell>
          <cell r="W66" t="str">
            <v>N.A.</v>
          </cell>
          <cell r="X66">
            <v>-2.5529432091059012E-3</v>
          </cell>
          <cell r="Y66" t="str">
            <v>N.A.</v>
          </cell>
        </row>
        <row r="67">
          <cell r="B67" t="str">
            <v>E.B.I.T.D. : Total Rev</v>
          </cell>
          <cell r="C67" t="str">
            <v>N.A.</v>
          </cell>
          <cell r="E67">
            <v>5.791844063090161E-2</v>
          </cell>
          <cell r="F67">
            <v>5.791844063090161E-2</v>
          </cell>
          <cell r="G67">
            <v>0.17021515603119061</v>
          </cell>
          <cell r="H67">
            <v>2.436381502537251E-2</v>
          </cell>
          <cell r="I67">
            <v>8.5934873697561989E-2</v>
          </cell>
          <cell r="J67">
            <v>0.22751361515395505</v>
          </cell>
          <cell r="K67">
            <v>4.1477836148879316E-2</v>
          </cell>
          <cell r="L67">
            <v>0.10917839619230042</v>
          </cell>
          <cell r="M67">
            <v>0.14805287956901672</v>
          </cell>
          <cell r="N67">
            <v>5.3975745766855314E-2</v>
          </cell>
          <cell r="O67">
            <v>0.14769653478839553</v>
          </cell>
          <cell r="P67">
            <v>0.14612344210104755</v>
          </cell>
          <cell r="Q67">
            <v>0</v>
          </cell>
          <cell r="R67" t="str">
            <v>N.A.</v>
          </cell>
          <cell r="S67" t="str">
            <v>N.A.</v>
          </cell>
          <cell r="T67" t="str">
            <v>N.A.</v>
          </cell>
          <cell r="U67">
            <v>0.11448342477799142</v>
          </cell>
          <cell r="V67">
            <v>0.26949188839704358</v>
          </cell>
          <cell r="W67" t="str">
            <v>N.A.</v>
          </cell>
          <cell r="X67">
            <v>-0.15500846361905216</v>
          </cell>
          <cell r="Y67" t="str">
            <v>N.A.</v>
          </cell>
        </row>
        <row r="68">
          <cell r="B68" t="str">
            <v>No of Concession Transactions</v>
          </cell>
          <cell r="E68">
            <v>12</v>
          </cell>
          <cell r="F68">
            <v>12</v>
          </cell>
          <cell r="G68">
            <v>18</v>
          </cell>
          <cell r="H68">
            <v>12</v>
          </cell>
          <cell r="I68">
            <v>14</v>
          </cell>
          <cell r="J68">
            <v>19</v>
          </cell>
          <cell r="K68">
            <v>12</v>
          </cell>
          <cell r="L68">
            <v>14</v>
          </cell>
          <cell r="M68">
            <v>16</v>
          </cell>
          <cell r="N68">
            <v>13</v>
          </cell>
          <cell r="O68">
            <v>17</v>
          </cell>
          <cell r="P68">
            <v>19</v>
          </cell>
          <cell r="U68">
            <v>178</v>
          </cell>
          <cell r="V68">
            <v>79</v>
          </cell>
          <cell r="W68" t="str">
            <v>N.A.</v>
          </cell>
          <cell r="X68">
            <v>99</v>
          </cell>
          <cell r="Y68" t="str">
            <v>N.A.</v>
          </cell>
        </row>
        <row r="69">
          <cell r="B69" t="str">
            <v>Strike Rate %(No of Trans/Adm)</v>
          </cell>
          <cell r="E69">
            <v>0.27210884353741494</v>
          </cell>
          <cell r="F69">
            <v>0.27210884353741494</v>
          </cell>
          <cell r="G69">
            <v>0.30716723549488056</v>
          </cell>
          <cell r="H69">
            <v>0.28537455410225926</v>
          </cell>
          <cell r="I69">
            <v>0.29755579171094582</v>
          </cell>
          <cell r="J69">
            <v>0.27220630372492838</v>
          </cell>
          <cell r="K69">
            <v>0.27874564459930318</v>
          </cell>
          <cell r="L69">
            <v>0.27695351137487639</v>
          </cell>
          <cell r="M69">
            <v>0.28725314183123879</v>
          </cell>
          <cell r="N69">
            <v>0.29445073612684031</v>
          </cell>
          <cell r="O69">
            <v>0.30575539568345322</v>
          </cell>
          <cell r="P69">
            <v>0.34234234234234234</v>
          </cell>
          <cell r="U69">
            <v>0.2916837361736993</v>
          </cell>
          <cell r="V69">
            <v>0.22965116279069767</v>
          </cell>
          <cell r="W69" t="str">
            <v>N.A.</v>
          </cell>
          <cell r="X69">
            <v>6.2032573383001638E-2</v>
          </cell>
          <cell r="Y69" t="str">
            <v>N.A.</v>
          </cell>
        </row>
        <row r="70">
          <cell r="B70" t="str">
            <v>Ave Sales (Total Sale/No of Trans) (S$)</v>
          </cell>
          <cell r="E70">
            <v>5.1449999999999996</v>
          </cell>
          <cell r="F70">
            <v>5.1449999999999996</v>
          </cell>
          <cell r="G70">
            <v>4.557777777777777</v>
          </cell>
          <cell r="H70">
            <v>4.9058333333333328</v>
          </cell>
          <cell r="I70">
            <v>4.7050000000000001</v>
          </cell>
          <cell r="J70">
            <v>5.1431578947368415</v>
          </cell>
          <cell r="K70">
            <v>5.0225</v>
          </cell>
          <cell r="L70">
            <v>5.0549999999999997</v>
          </cell>
          <cell r="M70">
            <v>4.8737500000000002</v>
          </cell>
          <cell r="N70">
            <v>4.7546153846153842</v>
          </cell>
          <cell r="O70">
            <v>4.578823529411765</v>
          </cell>
          <cell r="P70">
            <v>4.0894736842105255</v>
          </cell>
          <cell r="U70">
            <v>4.7997191011235953</v>
          </cell>
          <cell r="V70">
            <v>4.355632911392405</v>
          </cell>
          <cell r="W70" t="str">
            <v>N.A.</v>
          </cell>
          <cell r="X70">
            <v>0.4440861897311903</v>
          </cell>
          <cell r="Y70" t="str">
            <v>N.A.</v>
          </cell>
        </row>
        <row r="71">
          <cell r="B71" t="str">
            <v xml:space="preserve">Total Concession Combo Sales </v>
          </cell>
          <cell r="E71">
            <v>27</v>
          </cell>
          <cell r="F71">
            <v>30</v>
          </cell>
          <cell r="G71">
            <v>38</v>
          </cell>
          <cell r="H71">
            <v>28</v>
          </cell>
          <cell r="I71">
            <v>32</v>
          </cell>
          <cell r="J71">
            <v>46</v>
          </cell>
          <cell r="K71">
            <v>28</v>
          </cell>
          <cell r="L71">
            <v>30</v>
          </cell>
          <cell r="M71">
            <v>35</v>
          </cell>
          <cell r="N71">
            <v>28</v>
          </cell>
          <cell r="O71">
            <v>35</v>
          </cell>
          <cell r="P71">
            <v>40</v>
          </cell>
          <cell r="U71">
            <v>397</v>
          </cell>
          <cell r="V71">
            <v>143</v>
          </cell>
          <cell r="W71" t="str">
            <v>N.A.</v>
          </cell>
          <cell r="X71">
            <v>254</v>
          </cell>
          <cell r="Y71" t="str">
            <v>N.A.</v>
          </cell>
        </row>
        <row r="72">
          <cell r="B72" t="str">
            <v>Combo Sales as % of Total Sales</v>
          </cell>
          <cell r="E72">
            <v>0.43731778425655982</v>
          </cell>
          <cell r="F72">
            <v>0.48590864917395532</v>
          </cell>
          <cell r="G72">
            <v>0.46318868844466121</v>
          </cell>
          <cell r="H72">
            <v>0.47562425683709875</v>
          </cell>
          <cell r="I72">
            <v>0.48580537422195241</v>
          </cell>
          <cell r="J72">
            <v>0.47073270568972581</v>
          </cell>
          <cell r="K72">
            <v>0.46457607433217196</v>
          </cell>
          <cell r="L72">
            <v>0.42390843577787202</v>
          </cell>
          <cell r="M72">
            <v>0.44883303411131059</v>
          </cell>
          <cell r="N72">
            <v>0.45300113250283131</v>
          </cell>
          <cell r="O72">
            <v>0.44964028776978415</v>
          </cell>
          <cell r="P72">
            <v>0.51480051480051492</v>
          </cell>
          <cell r="U72">
            <v>0.46468075144846965</v>
          </cell>
          <cell r="V72">
            <v>0.41558290588354957</v>
          </cell>
          <cell r="W72" t="str">
            <v>N.A.</v>
          </cell>
          <cell r="X72">
            <v>4.9097845564920084E-2</v>
          </cell>
          <cell r="Y72" t="str">
            <v>N.A.</v>
          </cell>
        </row>
        <row r="73">
          <cell r="B73" t="str">
            <v>No of Payroll hours Paid</v>
          </cell>
          <cell r="E73">
            <v>4</v>
          </cell>
          <cell r="F73">
            <v>3</v>
          </cell>
          <cell r="G73">
            <v>4</v>
          </cell>
          <cell r="H73">
            <v>3</v>
          </cell>
          <cell r="I73">
            <v>4</v>
          </cell>
          <cell r="J73">
            <v>4</v>
          </cell>
          <cell r="K73">
            <v>3</v>
          </cell>
          <cell r="L73">
            <v>3</v>
          </cell>
          <cell r="M73">
            <v>4</v>
          </cell>
          <cell r="N73">
            <v>3</v>
          </cell>
          <cell r="O73">
            <v>4</v>
          </cell>
          <cell r="P73">
            <v>4</v>
          </cell>
          <cell r="U73">
            <v>68.534000000000006</v>
          </cell>
          <cell r="V73">
            <v>31</v>
          </cell>
          <cell r="W73" t="str">
            <v>N.A.</v>
          </cell>
          <cell r="X73">
            <v>37.534000000000006</v>
          </cell>
          <cell r="Y73" t="str">
            <v>N.A.</v>
          </cell>
        </row>
        <row r="74">
          <cell r="B74" t="str">
            <v>Admissions/labour hour paid</v>
          </cell>
          <cell r="E74">
            <v>9.1855863361799628</v>
          </cell>
          <cell r="F74">
            <v>8.82</v>
          </cell>
          <cell r="G74">
            <v>8.2419127988748233</v>
          </cell>
          <cell r="H74">
            <v>8.7585919600083315</v>
          </cell>
          <cell r="I74">
            <v>9.41</v>
          </cell>
          <cell r="J74">
            <v>9.8171589310829805</v>
          </cell>
          <cell r="K74">
            <v>8.9668818996042479</v>
          </cell>
          <cell r="L74">
            <v>10.11</v>
          </cell>
          <cell r="M74">
            <v>7.8340365682137838</v>
          </cell>
          <cell r="N74">
            <v>9.1960008331597578</v>
          </cell>
          <cell r="O74">
            <v>7.9428571428571431</v>
          </cell>
          <cell r="P74">
            <v>9.25</v>
          </cell>
          <cell r="U74">
            <v>8.9043394519508556</v>
          </cell>
          <cell r="V74">
            <v>11.096774193548388</v>
          </cell>
          <cell r="W74" t="str">
            <v>N.A.</v>
          </cell>
          <cell r="X74">
            <v>-2.1924347415975323</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23.982250000000001</v>
          </cell>
          <cell r="W77">
            <v>0</v>
          </cell>
          <cell r="X77">
            <v>3.2052499999999995</v>
          </cell>
          <cell r="Y77">
            <v>27.1875</v>
          </cell>
        </row>
        <row r="78">
          <cell r="A78">
            <v>53</v>
          </cell>
          <cell r="B78" t="str">
            <v>Auditorium Rentals</v>
          </cell>
          <cell r="E78">
            <v>2</v>
          </cell>
          <cell r="F78">
            <v>2</v>
          </cell>
          <cell r="G78">
            <v>2</v>
          </cell>
          <cell r="H78">
            <v>2</v>
          </cell>
          <cell r="I78">
            <v>2</v>
          </cell>
          <cell r="J78">
            <v>2</v>
          </cell>
          <cell r="K78">
            <v>2</v>
          </cell>
          <cell r="L78">
            <v>2</v>
          </cell>
          <cell r="M78">
            <v>2</v>
          </cell>
          <cell r="N78">
            <v>2</v>
          </cell>
          <cell r="O78">
            <v>2</v>
          </cell>
          <cell r="P78">
            <v>2</v>
          </cell>
          <cell r="T78">
            <v>0</v>
          </cell>
          <cell r="U78">
            <v>24</v>
          </cell>
          <cell r="V78">
            <v>3.6760000000000002</v>
          </cell>
          <cell r="W78">
            <v>0</v>
          </cell>
          <cell r="X78">
            <v>20.323999999999998</v>
          </cell>
          <cell r="Y78">
            <v>24</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9.5166000000000004</v>
          </cell>
          <cell r="F82">
            <v>9.5166000000000004</v>
          </cell>
          <cell r="G82">
            <v>9.5166000000000004</v>
          </cell>
          <cell r="H82">
            <v>9.5166000000000004</v>
          </cell>
          <cell r="I82">
            <v>9.5166000000000004</v>
          </cell>
          <cell r="J82">
            <v>9.5166000000000004</v>
          </cell>
          <cell r="K82">
            <v>9.5166000000000004</v>
          </cell>
          <cell r="L82">
            <v>9.5166000000000004</v>
          </cell>
          <cell r="M82">
            <v>9.5166000000000004</v>
          </cell>
          <cell r="N82">
            <v>9.5166000000000004</v>
          </cell>
          <cell r="O82">
            <v>9.5166000000000004</v>
          </cell>
          <cell r="P82">
            <v>9.5166000000000004</v>
          </cell>
          <cell r="T82">
            <v>0</v>
          </cell>
          <cell r="U82">
            <v>114.19919999999998</v>
          </cell>
          <cell r="V82">
            <v>47.89</v>
          </cell>
          <cell r="W82">
            <v>0</v>
          </cell>
          <cell r="X82">
            <v>66.309199999999976</v>
          </cell>
          <cell r="Y82">
            <v>114.19919999999998</v>
          </cell>
        </row>
        <row r="83">
          <cell r="C83">
            <v>0</v>
          </cell>
          <cell r="E83">
            <v>13.782225</v>
          </cell>
          <cell r="F83">
            <v>13.782225</v>
          </cell>
          <cell r="G83">
            <v>13.782225</v>
          </cell>
          <cell r="H83">
            <v>13.782225</v>
          </cell>
          <cell r="I83">
            <v>13.782225</v>
          </cell>
          <cell r="J83">
            <v>13.782225</v>
          </cell>
          <cell r="K83">
            <v>13.782225</v>
          </cell>
          <cell r="L83">
            <v>13.782225</v>
          </cell>
          <cell r="M83">
            <v>13.782225</v>
          </cell>
          <cell r="N83">
            <v>13.782225</v>
          </cell>
          <cell r="O83">
            <v>13.782225</v>
          </cell>
          <cell r="P83">
            <v>13.782225</v>
          </cell>
          <cell r="R83">
            <v>0</v>
          </cell>
          <cell r="S83">
            <v>0</v>
          </cell>
          <cell r="T83">
            <v>0</v>
          </cell>
          <cell r="U83">
            <v>165.38669999999996</v>
          </cell>
          <cell r="V83">
            <v>75.548249999999996</v>
          </cell>
          <cell r="W83">
            <v>0</v>
          </cell>
          <cell r="X83">
            <v>89.838449999999966</v>
          </cell>
          <cell r="Y83">
            <v>165.38669999999996</v>
          </cell>
        </row>
        <row r="84">
          <cell r="X84">
            <v>0</v>
          </cell>
          <cell r="Y84">
            <v>0</v>
          </cell>
        </row>
        <row r="85">
          <cell r="B85" t="str">
            <v>10 Other Cost</v>
          </cell>
          <cell r="X85">
            <v>0</v>
          </cell>
          <cell r="Y85">
            <v>0</v>
          </cell>
        </row>
        <row r="86">
          <cell r="A86">
            <v>61</v>
          </cell>
          <cell r="B86" t="str">
            <v>Authors Rights</v>
          </cell>
          <cell r="E86">
            <v>0.70375200000000004</v>
          </cell>
          <cell r="F86">
            <v>0.70375200000000004</v>
          </cell>
          <cell r="G86">
            <v>0.93251200000000012</v>
          </cell>
          <cell r="H86">
            <v>0.67169600000000007</v>
          </cell>
          <cell r="I86">
            <v>0.74819600000000008</v>
          </cell>
          <cell r="J86">
            <v>1.1066360000000002</v>
          </cell>
          <cell r="K86">
            <v>0.68699600000000016</v>
          </cell>
          <cell r="L86">
            <v>0.80865600000000004</v>
          </cell>
          <cell r="M86">
            <v>0.88952400000000009</v>
          </cell>
          <cell r="N86">
            <v>0.70520799999999995</v>
          </cell>
          <cell r="O86">
            <v>0.88661200000000007</v>
          </cell>
          <cell r="P86">
            <v>0.88370000000000004</v>
          </cell>
          <cell r="U86">
            <v>9.7272399999999983</v>
          </cell>
          <cell r="V86">
            <v>5.4323540000000001</v>
          </cell>
          <cell r="W86">
            <v>0</v>
          </cell>
          <cell r="X86">
            <v>4.2948859999999982</v>
          </cell>
          <cell r="Y86">
            <v>9.7272399999999983</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0.70375200000000004</v>
          </cell>
          <cell r="F91">
            <v>0.70375200000000004</v>
          </cell>
          <cell r="G91">
            <v>0.93251200000000012</v>
          </cell>
          <cell r="H91">
            <v>0.67169600000000007</v>
          </cell>
          <cell r="I91">
            <v>0.74819600000000008</v>
          </cell>
          <cell r="J91">
            <v>1.1066360000000002</v>
          </cell>
          <cell r="K91">
            <v>0.68699600000000016</v>
          </cell>
          <cell r="L91">
            <v>0.80865600000000004</v>
          </cell>
          <cell r="M91">
            <v>0.88952400000000009</v>
          </cell>
          <cell r="N91">
            <v>0.70520799999999995</v>
          </cell>
          <cell r="O91">
            <v>0.88661200000000007</v>
          </cell>
          <cell r="P91">
            <v>0.88370000000000004</v>
          </cell>
          <cell r="U91">
            <v>9.7272399999999983</v>
          </cell>
          <cell r="V91">
            <v>5.4323540000000001</v>
          </cell>
          <cell r="W91">
            <v>0</v>
          </cell>
          <cell r="X91">
            <v>4.2948859999999982</v>
          </cell>
          <cell r="Y91">
            <v>9.7272399999999983</v>
          </cell>
        </row>
        <row r="92">
          <cell r="X92">
            <v>0</v>
          </cell>
          <cell r="Y92">
            <v>0</v>
          </cell>
        </row>
        <row r="93">
          <cell r="B93" t="str">
            <v>11 Direct Payroll</v>
          </cell>
          <cell r="X93">
            <v>0</v>
          </cell>
          <cell r="Y93">
            <v>0</v>
          </cell>
        </row>
        <row r="94">
          <cell r="A94">
            <v>66</v>
          </cell>
          <cell r="B94" t="str">
            <v>Salaries</v>
          </cell>
          <cell r="E94">
            <v>37.449615288563209</v>
          </cell>
          <cell r="F94">
            <v>37.449615288563209</v>
          </cell>
          <cell r="G94">
            <v>38.54961528856321</v>
          </cell>
          <cell r="H94">
            <v>37.449615288563209</v>
          </cell>
          <cell r="I94">
            <v>37.449615288563209</v>
          </cell>
          <cell r="J94">
            <v>38.54961528856321</v>
          </cell>
          <cell r="K94">
            <v>38.102408052263215</v>
          </cell>
          <cell r="L94">
            <v>38.102408052263215</v>
          </cell>
          <cell r="M94">
            <v>39.202408052263216</v>
          </cell>
          <cell r="N94">
            <v>38.102408052263215</v>
          </cell>
          <cell r="O94">
            <v>39.202408052263216</v>
          </cell>
          <cell r="P94">
            <v>39.202408052263216</v>
          </cell>
          <cell r="T94">
            <v>0</v>
          </cell>
          <cell r="U94">
            <v>458.81214004495854</v>
          </cell>
          <cell r="V94">
            <v>200.06973999999997</v>
          </cell>
          <cell r="W94">
            <v>0</v>
          </cell>
          <cell r="X94">
            <v>258.74240004495857</v>
          </cell>
          <cell r="Y94">
            <v>458.81214004495854</v>
          </cell>
        </row>
        <row r="95">
          <cell r="A95">
            <v>67</v>
          </cell>
          <cell r="B95" t="str">
            <v>Bonus/Commission</v>
          </cell>
          <cell r="E95">
            <v>1.5172329166666665</v>
          </cell>
          <cell r="F95">
            <v>1.5172329166666665</v>
          </cell>
          <cell r="G95">
            <v>1.5172329166666665</v>
          </cell>
          <cell r="H95">
            <v>1.5172329166666665</v>
          </cell>
          <cell r="I95">
            <v>1.5172329166666665</v>
          </cell>
          <cell r="J95">
            <v>1.5172329166666665</v>
          </cell>
          <cell r="K95">
            <v>1.5172329166666665</v>
          </cell>
          <cell r="L95">
            <v>1.5172329166666665</v>
          </cell>
          <cell r="M95">
            <v>1.5172329166666665</v>
          </cell>
          <cell r="N95">
            <v>1.5172329166666665</v>
          </cell>
          <cell r="O95">
            <v>1.5172329166666665</v>
          </cell>
          <cell r="P95">
            <v>1.5172329166666665</v>
          </cell>
          <cell r="T95">
            <v>0</v>
          </cell>
          <cell r="U95">
            <v>18.206794999999996</v>
          </cell>
          <cell r="V95">
            <v>0</v>
          </cell>
          <cell r="W95">
            <v>0</v>
          </cell>
          <cell r="X95">
            <v>18.206794999999996</v>
          </cell>
          <cell r="Y95">
            <v>18.206794999999996</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T97">
            <v>0</v>
          </cell>
          <cell r="U97">
            <v>6.6360000000000001</v>
          </cell>
          <cell r="V97">
            <v>4.5039999999999996</v>
          </cell>
          <cell r="W97">
            <v>0</v>
          </cell>
          <cell r="X97">
            <v>2.1320000000000006</v>
          </cell>
          <cell r="Y97">
            <v>6.6360000000000001</v>
          </cell>
        </row>
        <row r="98">
          <cell r="A98">
            <v>70</v>
          </cell>
          <cell r="B98" t="str">
            <v>Miscellaneous</v>
          </cell>
          <cell r="E98">
            <v>0.47099999999999997</v>
          </cell>
          <cell r="F98">
            <v>0.47099999999999997</v>
          </cell>
          <cell r="G98">
            <v>0.47099999999999997</v>
          </cell>
          <cell r="H98">
            <v>0.47099999999999997</v>
          </cell>
          <cell r="I98">
            <v>0.47099999999999997</v>
          </cell>
          <cell r="J98">
            <v>0.47099999999999997</v>
          </cell>
          <cell r="K98">
            <v>0.47099999999999997</v>
          </cell>
          <cell r="L98">
            <v>0.47099999999999997</v>
          </cell>
          <cell r="M98">
            <v>0.47099999999999997</v>
          </cell>
          <cell r="N98">
            <v>0.47099999999999997</v>
          </cell>
          <cell r="O98">
            <v>0.47099999999999997</v>
          </cell>
          <cell r="P98">
            <v>0.47099999999999997</v>
          </cell>
          <cell r="T98">
            <v>0</v>
          </cell>
          <cell r="U98">
            <v>5.6520000000000001</v>
          </cell>
          <cell r="V98">
            <v>2.8234499999999998</v>
          </cell>
          <cell r="W98">
            <v>0</v>
          </cell>
          <cell r="X98">
            <v>2.8285500000000003</v>
          </cell>
          <cell r="Y98">
            <v>5.6520000000000001</v>
          </cell>
        </row>
        <row r="99">
          <cell r="C99">
            <v>0</v>
          </cell>
          <cell r="E99">
            <v>39.990848205229867</v>
          </cell>
          <cell r="F99">
            <v>39.990848205229867</v>
          </cell>
          <cell r="G99">
            <v>41.090848205229868</v>
          </cell>
          <cell r="H99">
            <v>39.990848205229867</v>
          </cell>
          <cell r="I99">
            <v>39.990848205229867</v>
          </cell>
          <cell r="J99">
            <v>41.090848205229868</v>
          </cell>
          <cell r="K99">
            <v>40.643640968929873</v>
          </cell>
          <cell r="L99">
            <v>40.643640968929873</v>
          </cell>
          <cell r="M99">
            <v>41.743640968929874</v>
          </cell>
          <cell r="N99">
            <v>40.643640968929873</v>
          </cell>
          <cell r="O99">
            <v>41.743640968929874</v>
          </cell>
          <cell r="P99">
            <v>41.743640968929874</v>
          </cell>
          <cell r="R99">
            <v>0</v>
          </cell>
          <cell r="S99">
            <v>0</v>
          </cell>
          <cell r="T99">
            <v>0</v>
          </cell>
          <cell r="U99">
            <v>489.30693504495855</v>
          </cell>
          <cell r="V99">
            <v>207.39718999999997</v>
          </cell>
          <cell r="W99">
            <v>0</v>
          </cell>
          <cell r="X99">
            <v>281.90974504495858</v>
          </cell>
          <cell r="Y99">
            <v>489.30693504495855</v>
          </cell>
        </row>
        <row r="100">
          <cell r="X100">
            <v>0</v>
          </cell>
          <cell r="Y100">
            <v>0</v>
          </cell>
        </row>
        <row r="101">
          <cell r="B101" t="str">
            <v>16 Other Overhead Costs</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T102">
            <v>0</v>
          </cell>
          <cell r="U102">
            <v>15.6</v>
          </cell>
          <cell r="V102">
            <v>6.6890000000000001</v>
          </cell>
          <cell r="W102">
            <v>0</v>
          </cell>
          <cell r="X102">
            <v>8.9110000000000031</v>
          </cell>
          <cell r="Y102">
            <v>15.6</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T103">
            <v>0</v>
          </cell>
          <cell r="U103">
            <v>0</v>
          </cell>
          <cell r="V103">
            <v>0</v>
          </cell>
          <cell r="W103">
            <v>0</v>
          </cell>
          <cell r="X103">
            <v>0</v>
          </cell>
          <cell r="Y103">
            <v>0</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11.341833333333334</v>
          </cell>
          <cell r="W104">
            <v>0</v>
          </cell>
          <cell r="X104">
            <v>12.658166666666666</v>
          </cell>
          <cell r="Y104">
            <v>24</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7.6019999999999985</v>
          </cell>
          <cell r="W105">
            <v>0</v>
          </cell>
          <cell r="X105">
            <v>4.3980000000000015</v>
          </cell>
          <cell r="Y105">
            <v>12</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0.375</v>
          </cell>
          <cell r="W106">
            <v>0</v>
          </cell>
          <cell r="X106">
            <v>5.625</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0.3</v>
          </cell>
          <cell r="F108">
            <v>0.3</v>
          </cell>
          <cell r="G108">
            <v>0.3</v>
          </cell>
          <cell r="H108">
            <v>0.3</v>
          </cell>
          <cell r="I108">
            <v>0.3</v>
          </cell>
          <cell r="J108">
            <v>0.3</v>
          </cell>
          <cell r="K108">
            <v>0.3</v>
          </cell>
          <cell r="L108">
            <v>0.3</v>
          </cell>
          <cell r="M108">
            <v>0.3</v>
          </cell>
          <cell r="N108">
            <v>0.3</v>
          </cell>
          <cell r="O108">
            <v>0.3</v>
          </cell>
          <cell r="P108">
            <v>0.3</v>
          </cell>
          <cell r="T108">
            <v>0</v>
          </cell>
          <cell r="U108">
            <v>3.6</v>
          </cell>
          <cell r="V108">
            <v>4.4026350000000001</v>
          </cell>
          <cell r="W108">
            <v>0</v>
          </cell>
          <cell r="X108">
            <v>-0.80263500000000088</v>
          </cell>
          <cell r="Y108">
            <v>3.6</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5.2228800000000009</v>
          </cell>
          <cell r="F111">
            <v>5.2228800000000009</v>
          </cell>
          <cell r="G111">
            <v>5.0544000000000002</v>
          </cell>
          <cell r="H111">
            <v>5.2228800000000009</v>
          </cell>
          <cell r="I111">
            <v>5.0544000000000002</v>
          </cell>
          <cell r="J111">
            <v>5.2228800000000009</v>
          </cell>
          <cell r="K111">
            <v>5.2228800000000009</v>
          </cell>
          <cell r="L111">
            <v>7.2174399999999999</v>
          </cell>
          <cell r="M111">
            <v>5.2228800000000009</v>
          </cell>
          <cell r="N111">
            <v>5.0544000000000002</v>
          </cell>
          <cell r="O111">
            <v>5.2228800000000009</v>
          </cell>
          <cell r="P111">
            <v>5.0544000000000002</v>
          </cell>
          <cell r="T111">
            <v>0</v>
          </cell>
          <cell r="U111">
            <v>63.995200000000011</v>
          </cell>
          <cell r="V111">
            <v>35.171999999999997</v>
          </cell>
          <cell r="W111">
            <v>0</v>
          </cell>
          <cell r="X111">
            <v>28.823200000000014</v>
          </cell>
          <cell r="Y111">
            <v>63.995200000000011</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26.081</v>
          </cell>
          <cell r="W112">
            <v>0</v>
          </cell>
          <cell r="X112">
            <v>21.919</v>
          </cell>
          <cell r="Y112">
            <v>48</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9.2729999999999997</v>
          </cell>
          <cell r="W113">
            <v>0</v>
          </cell>
          <cell r="X113">
            <v>-2.0730000000000013</v>
          </cell>
          <cell r="Y113">
            <v>7.2</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2.62</v>
          </cell>
          <cell r="W114">
            <v>0</v>
          </cell>
          <cell r="X114">
            <v>-0.22</v>
          </cell>
          <cell r="Y114">
            <v>2.4</v>
          </cell>
        </row>
        <row r="115">
          <cell r="A115">
            <v>84</v>
          </cell>
          <cell r="B115" t="str">
            <v>Freight</v>
          </cell>
          <cell r="E115">
            <v>0.5</v>
          </cell>
          <cell r="F115">
            <v>0.5</v>
          </cell>
          <cell r="G115">
            <v>0.5</v>
          </cell>
          <cell r="H115">
            <v>0.5</v>
          </cell>
          <cell r="I115">
            <v>0.5</v>
          </cell>
          <cell r="J115">
            <v>0.5</v>
          </cell>
          <cell r="K115">
            <v>0.5</v>
          </cell>
          <cell r="L115">
            <v>0.5</v>
          </cell>
          <cell r="M115">
            <v>0.5</v>
          </cell>
          <cell r="N115">
            <v>0.5</v>
          </cell>
          <cell r="O115">
            <v>0.5</v>
          </cell>
          <cell r="P115">
            <v>0.5</v>
          </cell>
          <cell r="T115">
            <v>0</v>
          </cell>
          <cell r="U115">
            <v>6</v>
          </cell>
          <cell r="V115">
            <v>6.5140000000000011</v>
          </cell>
          <cell r="W115">
            <v>0</v>
          </cell>
          <cell r="X115">
            <v>-0.51400000000000112</v>
          </cell>
          <cell r="Y115">
            <v>6</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0.2</v>
          </cell>
          <cell r="F117">
            <v>0.2</v>
          </cell>
          <cell r="G117">
            <v>0.2</v>
          </cell>
          <cell r="H117">
            <v>0.2</v>
          </cell>
          <cell r="I117">
            <v>0.2</v>
          </cell>
          <cell r="J117">
            <v>0.2</v>
          </cell>
          <cell r="K117">
            <v>0.2</v>
          </cell>
          <cell r="L117">
            <v>0.2</v>
          </cell>
          <cell r="M117">
            <v>0.2</v>
          </cell>
          <cell r="N117">
            <v>0.2</v>
          </cell>
          <cell r="O117">
            <v>0.2</v>
          </cell>
          <cell r="P117">
            <v>0.2</v>
          </cell>
          <cell r="T117">
            <v>0</v>
          </cell>
          <cell r="U117">
            <v>2.4</v>
          </cell>
          <cell r="V117">
            <v>2.81</v>
          </cell>
          <cell r="W117">
            <v>0</v>
          </cell>
          <cell r="X117">
            <v>-0.41</v>
          </cell>
          <cell r="Y117">
            <v>2.4</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0.52490848205229867</v>
          </cell>
          <cell r="F119">
            <v>0.52490848205229867</v>
          </cell>
          <cell r="G119">
            <v>0.53590848205229868</v>
          </cell>
          <cell r="H119">
            <v>0.52490848205229867</v>
          </cell>
          <cell r="I119">
            <v>0.52490848205229867</v>
          </cell>
          <cell r="J119">
            <v>0.53590848205229868</v>
          </cell>
          <cell r="K119">
            <v>0.53143640968929895</v>
          </cell>
          <cell r="L119">
            <v>0.53143640968929895</v>
          </cell>
          <cell r="M119">
            <v>0.54243640968929885</v>
          </cell>
          <cell r="N119">
            <v>0.53143640968929895</v>
          </cell>
          <cell r="O119">
            <v>0.54243640968929885</v>
          </cell>
          <cell r="P119">
            <v>0.54243640968929885</v>
          </cell>
          <cell r="T119">
            <v>0</v>
          </cell>
          <cell r="U119">
            <v>6.3930693504495846</v>
          </cell>
          <cell r="V119">
            <v>3.6731748</v>
          </cell>
          <cell r="W119">
            <v>0</v>
          </cell>
          <cell r="X119">
            <v>2.7198945504495846</v>
          </cell>
          <cell r="Y119">
            <v>6.3930693504495846</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7.8</v>
          </cell>
          <cell r="W120">
            <v>0</v>
          </cell>
          <cell r="X120">
            <v>7.8</v>
          </cell>
          <cell r="Y120">
            <v>15.6</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2.8620000000000001</v>
          </cell>
          <cell r="W124">
            <v>0</v>
          </cell>
          <cell r="X124">
            <v>0.7379999999999991</v>
          </cell>
          <cell r="Y124">
            <v>3.6</v>
          </cell>
        </row>
        <row r="125">
          <cell r="C125">
            <v>0</v>
          </cell>
          <cell r="E125">
            <v>17.947788482052299</v>
          </cell>
          <cell r="F125">
            <v>17.947788482052299</v>
          </cell>
          <cell r="G125">
            <v>17.790308482052296</v>
          </cell>
          <cell r="H125">
            <v>17.947788482052299</v>
          </cell>
          <cell r="I125">
            <v>17.779308482052297</v>
          </cell>
          <cell r="J125">
            <v>17.958788482052299</v>
          </cell>
          <cell r="K125">
            <v>17.954316409689302</v>
          </cell>
          <cell r="L125">
            <v>19.948876409689298</v>
          </cell>
          <cell r="M125">
            <v>17.965316409689301</v>
          </cell>
          <cell r="N125">
            <v>17.785836409689299</v>
          </cell>
          <cell r="O125">
            <v>17.965316409689301</v>
          </cell>
          <cell r="P125">
            <v>17.796836409689298</v>
          </cell>
          <cell r="R125">
            <v>0</v>
          </cell>
          <cell r="S125">
            <v>0</v>
          </cell>
          <cell r="T125">
            <v>0</v>
          </cell>
          <cell r="U125">
            <v>216.78826935044958</v>
          </cell>
          <cell r="V125">
            <v>127.21564313333332</v>
          </cell>
          <cell r="W125">
            <v>0</v>
          </cell>
          <cell r="X125">
            <v>89.572626217116266</v>
          </cell>
          <cell r="Y125">
            <v>216.78826935044958</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7" refreshError="1">
        <row r="11">
          <cell r="A11">
            <v>1</v>
          </cell>
          <cell r="B11" t="str">
            <v>Net Film Revenue</v>
          </cell>
          <cell r="E11">
            <v>591.6</v>
          </cell>
          <cell r="F11">
            <v>612</v>
          </cell>
          <cell r="G11">
            <v>816</v>
          </cell>
          <cell r="H11">
            <v>612</v>
          </cell>
          <cell r="I11">
            <v>652.79999999999995</v>
          </cell>
          <cell r="J11">
            <v>884</v>
          </cell>
          <cell r="K11">
            <v>612</v>
          </cell>
          <cell r="L11">
            <v>646</v>
          </cell>
          <cell r="M11">
            <v>802.4</v>
          </cell>
          <cell r="N11">
            <v>612</v>
          </cell>
          <cell r="O11">
            <v>816</v>
          </cell>
          <cell r="P11">
            <v>720.8</v>
          </cell>
          <cell r="Q11">
            <v>0</v>
          </cell>
          <cell r="T11">
            <v>0</v>
          </cell>
          <cell r="U11">
            <v>8377.6</v>
          </cell>
          <cell r="V11">
            <v>4429.0610000000006</v>
          </cell>
          <cell r="W11">
            <v>0</v>
          </cell>
          <cell r="X11">
            <v>3948.5389999999979</v>
          </cell>
          <cell r="Y11">
            <v>8377.6</v>
          </cell>
        </row>
        <row r="12">
          <cell r="A12">
            <v>2</v>
          </cell>
          <cell r="B12" t="str">
            <v>Concession Sales</v>
          </cell>
          <cell r="E12">
            <v>104.4</v>
          </cell>
          <cell r="F12">
            <v>108</v>
          </cell>
          <cell r="G12">
            <v>144</v>
          </cell>
          <cell r="H12">
            <v>108</v>
          </cell>
          <cell r="I12">
            <v>115.2</v>
          </cell>
          <cell r="J12">
            <v>156</v>
          </cell>
          <cell r="K12">
            <v>108</v>
          </cell>
          <cell r="L12">
            <v>114</v>
          </cell>
          <cell r="M12">
            <v>141.6</v>
          </cell>
          <cell r="N12">
            <v>108</v>
          </cell>
          <cell r="O12">
            <v>144</v>
          </cell>
          <cell r="P12">
            <v>127.2</v>
          </cell>
          <cell r="T12">
            <v>0</v>
          </cell>
          <cell r="U12">
            <v>1478.4</v>
          </cell>
          <cell r="V12">
            <v>783.50800000000004</v>
          </cell>
          <cell r="W12">
            <v>0</v>
          </cell>
          <cell r="X12">
            <v>694.89199999999983</v>
          </cell>
          <cell r="Y12">
            <v>1478.4</v>
          </cell>
        </row>
        <row r="13">
          <cell r="A13">
            <v>3</v>
          </cell>
          <cell r="B13" t="str">
            <v>Rental Income</v>
          </cell>
          <cell r="E13">
            <v>33.837000000000003</v>
          </cell>
          <cell r="F13">
            <v>33.837000000000003</v>
          </cell>
          <cell r="G13">
            <v>33.837000000000003</v>
          </cell>
          <cell r="H13">
            <v>33.837000000000003</v>
          </cell>
          <cell r="I13">
            <v>33.837000000000003</v>
          </cell>
          <cell r="J13">
            <v>33.837000000000003</v>
          </cell>
          <cell r="K13">
            <v>33.837000000000003</v>
          </cell>
          <cell r="L13">
            <v>33.837000000000003</v>
          </cell>
          <cell r="M13">
            <v>33.837000000000003</v>
          </cell>
          <cell r="N13">
            <v>33.837000000000003</v>
          </cell>
          <cell r="O13">
            <v>33.837000000000003</v>
          </cell>
          <cell r="P13">
            <v>33.837000000000003</v>
          </cell>
          <cell r="T13">
            <v>0</v>
          </cell>
          <cell r="U13">
            <v>406.04399999999993</v>
          </cell>
          <cell r="V13">
            <v>147</v>
          </cell>
          <cell r="W13">
            <v>0</v>
          </cell>
          <cell r="X13">
            <v>259.04399999999993</v>
          </cell>
          <cell r="Y13">
            <v>406.04399999999993</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32.5</v>
          </cell>
          <cell r="F15">
            <v>32.5</v>
          </cell>
          <cell r="G15">
            <v>32.5</v>
          </cell>
          <cell r="H15">
            <v>32.5</v>
          </cell>
          <cell r="I15">
            <v>32.5</v>
          </cell>
          <cell r="J15">
            <v>32.5</v>
          </cell>
          <cell r="K15">
            <v>32.5</v>
          </cell>
          <cell r="L15">
            <v>32.5</v>
          </cell>
          <cell r="M15">
            <v>32.5</v>
          </cell>
          <cell r="N15">
            <v>32.5</v>
          </cell>
          <cell r="O15">
            <v>32.5</v>
          </cell>
          <cell r="P15">
            <v>32.5</v>
          </cell>
          <cell r="T15">
            <v>0</v>
          </cell>
          <cell r="U15">
            <v>390</v>
          </cell>
          <cell r="V15">
            <v>302.70999999999998</v>
          </cell>
          <cell r="W15">
            <v>0</v>
          </cell>
          <cell r="X15">
            <v>87.29</v>
          </cell>
          <cell r="Y15">
            <v>390</v>
          </cell>
        </row>
        <row r="16">
          <cell r="A16">
            <v>6</v>
          </cell>
          <cell r="B16" t="str">
            <v>Other Income</v>
          </cell>
          <cell r="C16">
            <v>0</v>
          </cell>
          <cell r="E16">
            <v>9.8899583333333325</v>
          </cell>
          <cell r="F16">
            <v>9.8899583333333325</v>
          </cell>
          <cell r="G16">
            <v>9.8899583333333325</v>
          </cell>
          <cell r="H16">
            <v>9.8899583333333325</v>
          </cell>
          <cell r="I16">
            <v>9.8899583333333325</v>
          </cell>
          <cell r="J16">
            <v>9.8899583333333325</v>
          </cell>
          <cell r="K16">
            <v>9.8899583333333325</v>
          </cell>
          <cell r="L16">
            <v>9.8899583333333325</v>
          </cell>
          <cell r="M16">
            <v>9.8899583333333325</v>
          </cell>
          <cell r="N16">
            <v>9.8899583333333325</v>
          </cell>
          <cell r="O16">
            <v>9.8899583333333325</v>
          </cell>
          <cell r="P16">
            <v>9.8899583333333325</v>
          </cell>
          <cell r="R16">
            <v>0</v>
          </cell>
          <cell r="S16">
            <v>0</v>
          </cell>
          <cell r="T16">
            <v>0</v>
          </cell>
          <cell r="U16">
            <v>118.67950000000002</v>
          </cell>
          <cell r="V16">
            <v>77.488249999999994</v>
          </cell>
          <cell r="W16">
            <v>0</v>
          </cell>
          <cell r="X16">
            <v>41.191249999999997</v>
          </cell>
          <cell r="Y16">
            <v>118.67950000000002</v>
          </cell>
        </row>
        <row r="17">
          <cell r="B17" t="str">
            <v>TOTAL REVENUE</v>
          </cell>
          <cell r="C17">
            <v>0</v>
          </cell>
          <cell r="E17">
            <v>772.2269583333333</v>
          </cell>
          <cell r="F17">
            <v>796.2269583333333</v>
          </cell>
          <cell r="G17">
            <v>1036.2269583333334</v>
          </cell>
          <cell r="H17">
            <v>796.2269583333333</v>
          </cell>
          <cell r="I17">
            <v>844.2269583333333</v>
          </cell>
          <cell r="J17">
            <v>1116.2269583333334</v>
          </cell>
          <cell r="K17">
            <v>796.2269583333333</v>
          </cell>
          <cell r="L17">
            <v>836.2269583333333</v>
          </cell>
          <cell r="M17">
            <v>1020.2269583333333</v>
          </cell>
          <cell r="N17">
            <v>796.2269583333333</v>
          </cell>
          <cell r="O17">
            <v>1036.2269583333334</v>
          </cell>
          <cell r="P17">
            <v>924.2269583333333</v>
          </cell>
          <cell r="R17">
            <v>0</v>
          </cell>
          <cell r="S17">
            <v>0</v>
          </cell>
          <cell r="T17">
            <v>0</v>
          </cell>
          <cell r="U17">
            <v>10770.7235</v>
          </cell>
          <cell r="V17">
            <v>5739.7672500000008</v>
          </cell>
          <cell r="W17">
            <v>0</v>
          </cell>
          <cell r="X17">
            <v>5030.9562499999993</v>
          </cell>
          <cell r="Y17">
            <v>10770.7235</v>
          </cell>
        </row>
        <row r="19">
          <cell r="A19">
            <v>7</v>
          </cell>
          <cell r="B19" t="str">
            <v>Film Hire</v>
          </cell>
          <cell r="E19">
            <v>275.09400000000005</v>
          </cell>
          <cell r="F19">
            <v>284.58</v>
          </cell>
          <cell r="G19">
            <v>379.44</v>
          </cell>
          <cell r="H19">
            <v>284.58</v>
          </cell>
          <cell r="I19">
            <v>303.55200000000002</v>
          </cell>
          <cell r="J19">
            <v>411.06</v>
          </cell>
          <cell r="K19">
            <v>284.58</v>
          </cell>
          <cell r="L19">
            <v>300.39</v>
          </cell>
          <cell r="M19">
            <v>373.11599999999999</v>
          </cell>
          <cell r="N19">
            <v>284.58</v>
          </cell>
          <cell r="O19">
            <v>379.44</v>
          </cell>
          <cell r="P19">
            <v>335.17199999999997</v>
          </cell>
          <cell r="U19">
            <v>3895.5839999999998</v>
          </cell>
          <cell r="V19">
            <v>2049.6968000000002</v>
          </cell>
          <cell r="W19">
            <v>0</v>
          </cell>
          <cell r="X19">
            <v>1845.8871999999997</v>
          </cell>
          <cell r="Y19">
            <v>3895.5839999999998</v>
          </cell>
        </row>
        <row r="20">
          <cell r="A20">
            <v>8</v>
          </cell>
          <cell r="B20" t="str">
            <v>Concession Cost</v>
          </cell>
          <cell r="E20">
            <v>24.012</v>
          </cell>
          <cell r="F20">
            <v>24.84</v>
          </cell>
          <cell r="G20">
            <v>33.119999999999997</v>
          </cell>
          <cell r="H20">
            <v>24.84</v>
          </cell>
          <cell r="I20">
            <v>26.495999999999999</v>
          </cell>
          <cell r="J20">
            <v>35.880000000000003</v>
          </cell>
          <cell r="K20">
            <v>24.84</v>
          </cell>
          <cell r="L20">
            <v>26.22</v>
          </cell>
          <cell r="M20">
            <v>32.567999999999998</v>
          </cell>
          <cell r="N20">
            <v>24.84</v>
          </cell>
          <cell r="O20">
            <v>33.119999999999997</v>
          </cell>
          <cell r="P20">
            <v>29.256</v>
          </cell>
          <cell r="T20">
            <v>0</v>
          </cell>
          <cell r="U20">
            <v>340.03200000000004</v>
          </cell>
          <cell r="V20">
            <v>148.9058</v>
          </cell>
          <cell r="W20">
            <v>0</v>
          </cell>
          <cell r="X20">
            <v>191.12620000000004</v>
          </cell>
          <cell r="Y20">
            <v>340.03200000000004</v>
          </cell>
        </row>
        <row r="21">
          <cell r="A21">
            <v>9</v>
          </cell>
          <cell r="B21" t="str">
            <v>Less Concession Rebates</v>
          </cell>
          <cell r="E21">
            <v>-2.61</v>
          </cell>
          <cell r="F21">
            <v>-2.7</v>
          </cell>
          <cell r="G21">
            <v>-3.6</v>
          </cell>
          <cell r="H21">
            <v>-2.7</v>
          </cell>
          <cell r="I21">
            <v>-2.88</v>
          </cell>
          <cell r="J21">
            <v>-3.9</v>
          </cell>
          <cell r="K21">
            <v>-2.7</v>
          </cell>
          <cell r="L21">
            <v>-2.85</v>
          </cell>
          <cell r="M21">
            <v>-3.54</v>
          </cell>
          <cell r="N21">
            <v>-2.7</v>
          </cell>
          <cell r="O21">
            <v>-3.6</v>
          </cell>
          <cell r="P21">
            <v>-3.18</v>
          </cell>
          <cell r="U21">
            <v>-36.96</v>
          </cell>
          <cell r="V21">
            <v>-23.1</v>
          </cell>
          <cell r="W21">
            <v>0</v>
          </cell>
          <cell r="X21">
            <v>-13.86</v>
          </cell>
          <cell r="Y21">
            <v>-36.96</v>
          </cell>
        </row>
        <row r="22">
          <cell r="A22">
            <v>10</v>
          </cell>
          <cell r="B22" t="str">
            <v>Advertising Cost</v>
          </cell>
          <cell r="E22">
            <v>13.6068</v>
          </cell>
          <cell r="F22">
            <v>14.076000000000001</v>
          </cell>
          <cell r="G22">
            <v>18.768000000000001</v>
          </cell>
          <cell r="H22">
            <v>14.076000000000001</v>
          </cell>
          <cell r="I22">
            <v>15.014399999999998</v>
          </cell>
          <cell r="J22">
            <v>20.332000000000001</v>
          </cell>
          <cell r="K22">
            <v>14.076000000000001</v>
          </cell>
          <cell r="L22">
            <v>14.858000000000001</v>
          </cell>
          <cell r="M22">
            <v>18.455199999999998</v>
          </cell>
          <cell r="N22">
            <v>14.076000000000001</v>
          </cell>
          <cell r="O22">
            <v>18.768000000000001</v>
          </cell>
          <cell r="P22">
            <v>16.578399999999998</v>
          </cell>
          <cell r="T22">
            <v>0</v>
          </cell>
          <cell r="U22">
            <v>192.68479999999997</v>
          </cell>
          <cell r="V22">
            <v>95.008440000000007</v>
          </cell>
          <cell r="W22">
            <v>0</v>
          </cell>
          <cell r="X22">
            <v>97.67635999999996</v>
          </cell>
          <cell r="Y22">
            <v>192.68479999999997</v>
          </cell>
        </row>
        <row r="23">
          <cell r="A23">
            <v>11</v>
          </cell>
          <cell r="B23" t="str">
            <v>Other Cost</v>
          </cell>
          <cell r="C23">
            <v>0</v>
          </cell>
          <cell r="E23">
            <v>1.1832</v>
          </cell>
          <cell r="F23">
            <v>1.224</v>
          </cell>
          <cell r="G23">
            <v>1.6320000000000001</v>
          </cell>
          <cell r="H23">
            <v>1.224</v>
          </cell>
          <cell r="I23">
            <v>1.3055999999999999</v>
          </cell>
          <cell r="J23">
            <v>1.768</v>
          </cell>
          <cell r="K23">
            <v>1.224</v>
          </cell>
          <cell r="L23">
            <v>1.292</v>
          </cell>
          <cell r="M23">
            <v>1.6048</v>
          </cell>
          <cell r="N23">
            <v>1.224</v>
          </cell>
          <cell r="O23">
            <v>1.6320000000000001</v>
          </cell>
          <cell r="P23">
            <v>1.4416</v>
          </cell>
          <cell r="R23">
            <v>0</v>
          </cell>
          <cell r="S23">
            <v>0</v>
          </cell>
          <cell r="T23">
            <v>0</v>
          </cell>
          <cell r="U23">
            <v>16.755199999999999</v>
          </cell>
          <cell r="V23">
            <v>8.8581220000000016</v>
          </cell>
          <cell r="W23">
            <v>0</v>
          </cell>
          <cell r="X23">
            <v>7.8970779999999969</v>
          </cell>
          <cell r="Y23">
            <v>16.755199999999999</v>
          </cell>
        </row>
        <row r="24">
          <cell r="A24">
            <v>12</v>
          </cell>
          <cell r="B24" t="str">
            <v>Direct Payroll</v>
          </cell>
          <cell r="C24">
            <v>0</v>
          </cell>
          <cell r="E24">
            <v>43.479529129827576</v>
          </cell>
          <cell r="F24">
            <v>43.479529129827576</v>
          </cell>
          <cell r="G24">
            <v>44.579529129827577</v>
          </cell>
          <cell r="H24">
            <v>43.479529129827576</v>
          </cell>
          <cell r="I24">
            <v>43.479529129827576</v>
          </cell>
          <cell r="J24">
            <v>44.579529129827577</v>
          </cell>
          <cell r="K24">
            <v>44.280345677127578</v>
          </cell>
          <cell r="L24">
            <v>44.280345677127578</v>
          </cell>
          <cell r="M24">
            <v>45.380345677127579</v>
          </cell>
          <cell r="N24">
            <v>44.280345677127578</v>
          </cell>
          <cell r="O24">
            <v>45.380345677127579</v>
          </cell>
          <cell r="P24">
            <v>45.380345677127579</v>
          </cell>
          <cell r="R24">
            <v>0</v>
          </cell>
          <cell r="S24">
            <v>0</v>
          </cell>
          <cell r="T24">
            <v>0</v>
          </cell>
          <cell r="U24">
            <v>532.05924884173089</v>
          </cell>
          <cell r="V24">
            <v>307.03711833333341</v>
          </cell>
          <cell r="W24">
            <v>0</v>
          </cell>
          <cell r="X24">
            <v>225.02213050839748</v>
          </cell>
          <cell r="Y24">
            <v>532.05924884173089</v>
          </cell>
        </row>
        <row r="25">
          <cell r="B25" t="str">
            <v>TOTAL COST</v>
          </cell>
          <cell r="C25">
            <v>0</v>
          </cell>
          <cell r="E25">
            <v>354.76552912982766</v>
          </cell>
          <cell r="F25">
            <v>365.49952912982764</v>
          </cell>
          <cell r="G25">
            <v>473.93952912982752</v>
          </cell>
          <cell r="H25">
            <v>365.49952912982764</v>
          </cell>
          <cell r="I25">
            <v>386.96752912982765</v>
          </cell>
          <cell r="J25">
            <v>509.71952912982755</v>
          </cell>
          <cell r="K25">
            <v>366.30034567712761</v>
          </cell>
          <cell r="L25">
            <v>384.1903456771276</v>
          </cell>
          <cell r="M25">
            <v>467.58434567712754</v>
          </cell>
          <cell r="N25">
            <v>366.30034567712761</v>
          </cell>
          <cell r="O25">
            <v>474.74034567712755</v>
          </cell>
          <cell r="P25">
            <v>424.64834567712757</v>
          </cell>
          <cell r="R25">
            <v>0</v>
          </cell>
          <cell r="S25">
            <v>0</v>
          </cell>
          <cell r="T25">
            <v>0</v>
          </cell>
          <cell r="U25">
            <v>4940.1552488417301</v>
          </cell>
          <cell r="V25">
            <v>2586.4062803333336</v>
          </cell>
          <cell r="W25">
            <v>0</v>
          </cell>
          <cell r="X25">
            <v>2353.7489685083965</v>
          </cell>
          <cell r="Y25">
            <v>4940.1552488417301</v>
          </cell>
        </row>
        <row r="27">
          <cell r="B27" t="str">
            <v>GROSS MARGIN</v>
          </cell>
          <cell r="C27">
            <v>0</v>
          </cell>
          <cell r="E27">
            <v>417.46142920350565</v>
          </cell>
          <cell r="F27">
            <v>430.72742920350566</v>
          </cell>
          <cell r="G27">
            <v>562.28742920350589</v>
          </cell>
          <cell r="H27">
            <v>430.72742920350566</v>
          </cell>
          <cell r="I27">
            <v>457.25942920350565</v>
          </cell>
          <cell r="J27">
            <v>606.50742920350581</v>
          </cell>
          <cell r="K27">
            <v>429.92661265620569</v>
          </cell>
          <cell r="L27">
            <v>452.0366126562057</v>
          </cell>
          <cell r="M27">
            <v>552.64261265620576</v>
          </cell>
          <cell r="N27">
            <v>429.92661265620569</v>
          </cell>
          <cell r="O27">
            <v>561.48661265620581</v>
          </cell>
          <cell r="P27">
            <v>499.57861265620573</v>
          </cell>
          <cell r="R27">
            <v>0</v>
          </cell>
          <cell r="S27">
            <v>0</v>
          </cell>
          <cell r="T27">
            <v>0</v>
          </cell>
          <cell r="U27">
            <v>5830.56825115827</v>
          </cell>
          <cell r="V27">
            <v>3153.3609696666672</v>
          </cell>
          <cell r="W27">
            <v>0</v>
          </cell>
          <cell r="X27">
            <v>2677.2072814916028</v>
          </cell>
          <cell r="Y27">
            <v>5830.56825115827</v>
          </cell>
        </row>
        <row r="28">
          <cell r="X28">
            <v>0</v>
          </cell>
          <cell r="Y28">
            <v>0</v>
          </cell>
        </row>
        <row r="29">
          <cell r="A29">
            <v>13</v>
          </cell>
          <cell r="B29" t="str">
            <v>Direct Rent</v>
          </cell>
          <cell r="E29">
            <v>139.23310000000001</v>
          </cell>
          <cell r="F29">
            <v>139.23310000000001</v>
          </cell>
          <cell r="G29">
            <v>139.23310000000001</v>
          </cell>
          <cell r="H29">
            <v>139.23310000000001</v>
          </cell>
          <cell r="I29">
            <v>139.23310000000001</v>
          </cell>
          <cell r="J29">
            <v>139.23310000000001</v>
          </cell>
          <cell r="K29">
            <v>139.23310000000001</v>
          </cell>
          <cell r="L29">
            <v>139.23310000000001</v>
          </cell>
          <cell r="M29">
            <v>139.23310000000001</v>
          </cell>
          <cell r="N29">
            <v>139.23310000000001</v>
          </cell>
          <cell r="O29">
            <v>139.23310000000001</v>
          </cell>
          <cell r="P29">
            <v>139.23310000000001</v>
          </cell>
          <cell r="T29">
            <v>0</v>
          </cell>
          <cell r="U29">
            <v>1670.7971999999997</v>
          </cell>
          <cell r="V29">
            <v>726.56246428571433</v>
          </cell>
          <cell r="W29">
            <v>0</v>
          </cell>
          <cell r="X29">
            <v>944.23473571428542</v>
          </cell>
          <cell r="Y29">
            <v>1670.7971999999997</v>
          </cell>
        </row>
        <row r="30">
          <cell r="A30">
            <v>14</v>
          </cell>
          <cell r="B30" t="str">
            <v>Light, Heat and Power</v>
          </cell>
          <cell r="E30">
            <v>19</v>
          </cell>
          <cell r="F30">
            <v>19</v>
          </cell>
          <cell r="G30">
            <v>19</v>
          </cell>
          <cell r="H30">
            <v>19</v>
          </cell>
          <cell r="I30">
            <v>19</v>
          </cell>
          <cell r="J30">
            <v>19</v>
          </cell>
          <cell r="K30">
            <v>19</v>
          </cell>
          <cell r="L30">
            <v>19</v>
          </cell>
          <cell r="M30">
            <v>19</v>
          </cell>
          <cell r="N30">
            <v>19</v>
          </cell>
          <cell r="O30">
            <v>19</v>
          </cell>
          <cell r="P30">
            <v>19</v>
          </cell>
          <cell r="Q30">
            <v>0</v>
          </cell>
          <cell r="R30">
            <v>19</v>
          </cell>
          <cell r="S30">
            <v>19</v>
          </cell>
          <cell r="T30">
            <v>19</v>
          </cell>
          <cell r="U30">
            <v>228</v>
          </cell>
          <cell r="V30">
            <v>123.25</v>
          </cell>
          <cell r="W30">
            <v>0</v>
          </cell>
          <cell r="X30">
            <v>104.75</v>
          </cell>
          <cell r="Y30">
            <v>228</v>
          </cell>
        </row>
        <row r="31">
          <cell r="A31">
            <v>15</v>
          </cell>
          <cell r="B31" t="str">
            <v>Repair &amp; Maintenance</v>
          </cell>
          <cell r="E31">
            <v>10.95</v>
          </cell>
          <cell r="F31">
            <v>35.950000000000003</v>
          </cell>
          <cell r="G31">
            <v>10.95</v>
          </cell>
          <cell r="H31">
            <v>15.95</v>
          </cell>
          <cell r="I31">
            <v>10.95</v>
          </cell>
          <cell r="J31">
            <v>12.255000000000001</v>
          </cell>
          <cell r="K31">
            <v>12.255000000000001</v>
          </cell>
          <cell r="L31">
            <v>12.255000000000001</v>
          </cell>
          <cell r="M31">
            <v>12.255000000000001</v>
          </cell>
          <cell r="N31">
            <v>12.255000000000001</v>
          </cell>
          <cell r="O31">
            <v>12.255000000000001</v>
          </cell>
          <cell r="P31">
            <v>12.255000000000001</v>
          </cell>
          <cell r="Q31">
            <v>0</v>
          </cell>
          <cell r="R31">
            <v>10.95</v>
          </cell>
          <cell r="S31">
            <v>10.95</v>
          </cell>
          <cell r="T31">
            <v>10.95</v>
          </cell>
          <cell r="U31">
            <v>170.535</v>
          </cell>
          <cell r="V31">
            <v>68.81216666666667</v>
          </cell>
          <cell r="W31">
            <v>0</v>
          </cell>
          <cell r="X31">
            <v>101.72283333333333</v>
          </cell>
          <cell r="Y31">
            <v>170.535</v>
          </cell>
        </row>
        <row r="32">
          <cell r="A32">
            <v>16</v>
          </cell>
          <cell r="B32" t="str">
            <v>Common Area Maintenance</v>
          </cell>
          <cell r="E32">
            <v>94.813320000000004</v>
          </cell>
          <cell r="F32">
            <v>94.813320000000004</v>
          </cell>
          <cell r="G32">
            <v>94.813320000000004</v>
          </cell>
          <cell r="H32">
            <v>94.813320000000004</v>
          </cell>
          <cell r="I32">
            <v>94.813320000000004</v>
          </cell>
          <cell r="J32">
            <v>94.813320000000004</v>
          </cell>
          <cell r="K32">
            <v>94.813320000000004</v>
          </cell>
          <cell r="L32">
            <v>94.813320000000004</v>
          </cell>
          <cell r="M32">
            <v>94.813320000000004</v>
          </cell>
          <cell r="N32">
            <v>94.813320000000004</v>
          </cell>
          <cell r="O32">
            <v>94.813320000000004</v>
          </cell>
          <cell r="P32">
            <v>94.813320000000004</v>
          </cell>
          <cell r="T32">
            <v>0</v>
          </cell>
          <cell r="U32">
            <v>1137.7598399999999</v>
          </cell>
          <cell r="V32">
            <v>430.04613000000006</v>
          </cell>
          <cell r="W32">
            <v>0</v>
          </cell>
          <cell r="X32">
            <v>707.71370999999988</v>
          </cell>
          <cell r="Y32">
            <v>1137.7598399999999</v>
          </cell>
        </row>
        <row r="33">
          <cell r="A33">
            <v>17</v>
          </cell>
          <cell r="B33" t="str">
            <v>Other Overhead Costs</v>
          </cell>
          <cell r="C33">
            <v>0</v>
          </cell>
          <cell r="E33">
            <v>20.947795291298277</v>
          </cell>
          <cell r="F33">
            <v>20.947795291298277</v>
          </cell>
          <cell r="G33">
            <v>20.750795291298278</v>
          </cell>
          <cell r="H33">
            <v>20.947795291298277</v>
          </cell>
          <cell r="I33">
            <v>20.739795291298279</v>
          </cell>
          <cell r="J33">
            <v>20.958795291298276</v>
          </cell>
          <cell r="K33">
            <v>20.955803456771278</v>
          </cell>
          <cell r="L33">
            <v>22.831803456771279</v>
          </cell>
          <cell r="M33">
            <v>20.966803456771277</v>
          </cell>
          <cell r="N33">
            <v>20.74780345677128</v>
          </cell>
          <cell r="O33">
            <v>20.966803456771277</v>
          </cell>
          <cell r="P33">
            <v>20.758803456771279</v>
          </cell>
          <cell r="R33">
            <v>0</v>
          </cell>
          <cell r="S33">
            <v>0</v>
          </cell>
          <cell r="T33">
            <v>0</v>
          </cell>
          <cell r="U33">
            <v>252.52059248841735</v>
          </cell>
          <cell r="V33">
            <v>193.86437853333331</v>
          </cell>
          <cell r="W33">
            <v>0</v>
          </cell>
          <cell r="X33">
            <v>58.656213955084041</v>
          </cell>
          <cell r="Y33">
            <v>252.52059248841735</v>
          </cell>
        </row>
        <row r="35">
          <cell r="B35" t="str">
            <v>Total Overhead Expenses</v>
          </cell>
          <cell r="C35">
            <v>0</v>
          </cell>
          <cell r="E35">
            <v>284.94421529129829</v>
          </cell>
          <cell r="F35">
            <v>309.94421529129835</v>
          </cell>
          <cell r="G35">
            <v>284.74721529129829</v>
          </cell>
          <cell r="H35">
            <v>289.94421529129829</v>
          </cell>
          <cell r="I35">
            <v>284.73621529129827</v>
          </cell>
          <cell r="J35">
            <v>286.26021529129827</v>
          </cell>
          <cell r="K35">
            <v>286.25722345677127</v>
          </cell>
          <cell r="L35">
            <v>288.1332234567713</v>
          </cell>
          <cell r="M35">
            <v>286.2682234567713</v>
          </cell>
          <cell r="N35">
            <v>286.0492234567713</v>
          </cell>
          <cell r="O35">
            <v>286.2682234567713</v>
          </cell>
          <cell r="P35">
            <v>286.06022345677127</v>
          </cell>
          <cell r="R35">
            <v>10.95</v>
          </cell>
          <cell r="S35">
            <v>10.95</v>
          </cell>
          <cell r="T35">
            <v>0</v>
          </cell>
          <cell r="U35">
            <v>3459.6126324884181</v>
          </cell>
          <cell r="V35">
            <v>1542.5351394857144</v>
          </cell>
          <cell r="W35">
            <v>0</v>
          </cell>
          <cell r="X35">
            <v>1917.0774930027037</v>
          </cell>
          <cell r="Y35">
            <v>3459.6126324884181</v>
          </cell>
        </row>
        <row r="37">
          <cell r="B37" t="str">
            <v>E.B.I.T.D.</v>
          </cell>
          <cell r="C37">
            <v>0</v>
          </cell>
          <cell r="E37">
            <v>132.51721391220735</v>
          </cell>
          <cell r="F37">
            <v>120.78321391220732</v>
          </cell>
          <cell r="G37">
            <v>277.54021391220761</v>
          </cell>
          <cell r="H37">
            <v>140.78321391220737</v>
          </cell>
          <cell r="I37">
            <v>172.52321391220738</v>
          </cell>
          <cell r="J37">
            <v>320.24721391220754</v>
          </cell>
          <cell r="K37">
            <v>143.66938919943442</v>
          </cell>
          <cell r="L37">
            <v>163.9033891994344</v>
          </cell>
          <cell r="M37">
            <v>266.37438919943446</v>
          </cell>
          <cell r="N37">
            <v>143.87738919943439</v>
          </cell>
          <cell r="O37">
            <v>275.21838919943451</v>
          </cell>
          <cell r="P37">
            <v>213.51838919943447</v>
          </cell>
          <cell r="R37">
            <v>-10.95</v>
          </cell>
          <cell r="S37">
            <v>-10.95</v>
          </cell>
          <cell r="T37">
            <v>0</v>
          </cell>
          <cell r="U37">
            <v>2370.9556186698519</v>
          </cell>
          <cell r="V37">
            <v>1610.8258301809528</v>
          </cell>
          <cell r="W37">
            <v>0</v>
          </cell>
          <cell r="X37">
            <v>760.12978848889907</v>
          </cell>
          <cell r="Y37">
            <v>2370.9556186698519</v>
          </cell>
        </row>
        <row r="39">
          <cell r="A39">
            <v>18</v>
          </cell>
          <cell r="B39" t="str">
            <v>Depreciation</v>
          </cell>
          <cell r="E39">
            <v>58.149062499999999</v>
          </cell>
          <cell r="F39">
            <v>58.149062499999999</v>
          </cell>
          <cell r="G39">
            <v>58.149062499999999</v>
          </cell>
          <cell r="H39">
            <v>58.149062499999999</v>
          </cell>
          <cell r="I39">
            <v>58.149062499999999</v>
          </cell>
          <cell r="J39">
            <v>58.149062499999999</v>
          </cell>
          <cell r="K39">
            <v>58.149062499999999</v>
          </cell>
          <cell r="L39">
            <v>58.149062499999999</v>
          </cell>
          <cell r="M39">
            <v>58.149062499999999</v>
          </cell>
          <cell r="N39">
            <v>58.149062499999999</v>
          </cell>
          <cell r="O39">
            <v>58.149062499999999</v>
          </cell>
          <cell r="P39">
            <v>58.149062499999999</v>
          </cell>
          <cell r="Q39">
            <v>0</v>
          </cell>
          <cell r="R39" t="e">
            <v>#REF!</v>
          </cell>
          <cell r="S39" t="e">
            <v>#REF!</v>
          </cell>
          <cell r="T39" t="e">
            <v>#REF!</v>
          </cell>
          <cell r="U39">
            <v>697.78875000000005</v>
          </cell>
          <cell r="V39">
            <v>400.42122392708336</v>
          </cell>
          <cell r="W39">
            <v>0</v>
          </cell>
          <cell r="X39">
            <v>297.36752607291669</v>
          </cell>
          <cell r="Y39">
            <v>697.78875000000005</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0.44</v>
          </cell>
          <cell r="W40">
            <v>0</v>
          </cell>
          <cell r="X40">
            <v>-0.44</v>
          </cell>
          <cell r="Y40">
            <v>0</v>
          </cell>
        </row>
        <row r="41">
          <cell r="A41">
            <v>20</v>
          </cell>
          <cell r="B41" t="str">
            <v>External Interest</v>
          </cell>
          <cell r="T41">
            <v>0</v>
          </cell>
          <cell r="U41">
            <v>0</v>
          </cell>
          <cell r="V41">
            <v>123.2876712328767</v>
          </cell>
          <cell r="W41">
            <v>0</v>
          </cell>
          <cell r="X41">
            <v>-123.2876712328767</v>
          </cell>
          <cell r="Y41">
            <v>0</v>
          </cell>
        </row>
        <row r="42">
          <cell r="A42">
            <v>21</v>
          </cell>
          <cell r="B42" t="str">
            <v>Intercompany Interest Income</v>
          </cell>
          <cell r="T42">
            <v>0</v>
          </cell>
          <cell r="U42">
            <v>0</v>
          </cell>
          <cell r="V42">
            <v>0</v>
          </cell>
          <cell r="W42">
            <v>0</v>
          </cell>
          <cell r="X42">
            <v>0</v>
          </cell>
          <cell r="Y42">
            <v>0</v>
          </cell>
        </row>
        <row r="43">
          <cell r="A43">
            <v>22</v>
          </cell>
          <cell r="B43" t="str">
            <v>External Interest Income</v>
          </cell>
          <cell r="T43">
            <v>0</v>
          </cell>
          <cell r="U43">
            <v>0</v>
          </cell>
          <cell r="V43">
            <v>0</v>
          </cell>
          <cell r="W43">
            <v>0</v>
          </cell>
          <cell r="X43">
            <v>0</v>
          </cell>
          <cell r="Y43">
            <v>0</v>
          </cell>
        </row>
        <row r="44">
          <cell r="B44" t="str">
            <v>E.B.T.</v>
          </cell>
          <cell r="C44">
            <v>0</v>
          </cell>
          <cell r="E44">
            <v>74.368151412207354</v>
          </cell>
          <cell r="F44">
            <v>62.634151412207316</v>
          </cell>
          <cell r="G44">
            <v>219.39115141220759</v>
          </cell>
          <cell r="H44">
            <v>82.634151412207373</v>
          </cell>
          <cell r="I44">
            <v>114.37415141220738</v>
          </cell>
          <cell r="J44">
            <v>262.09815141220753</v>
          </cell>
          <cell r="K44">
            <v>85.52032669943442</v>
          </cell>
          <cell r="L44">
            <v>105.7543266994344</v>
          </cell>
          <cell r="M44">
            <v>208.22532669943445</v>
          </cell>
          <cell r="N44">
            <v>85.72832669943439</v>
          </cell>
          <cell r="O44">
            <v>217.0693266994345</v>
          </cell>
          <cell r="P44">
            <v>155.36932669943445</v>
          </cell>
          <cell r="Q44" t="e">
            <v>#VALUE!</v>
          </cell>
          <cell r="R44" t="e">
            <v>#REF!</v>
          </cell>
          <cell r="S44" t="e">
            <v>#REF!</v>
          </cell>
          <cell r="T44" t="e">
            <v>#REF!</v>
          </cell>
          <cell r="U44">
            <v>1673.1668686698517</v>
          </cell>
          <cell r="V44">
            <v>1086.6769350209929</v>
          </cell>
          <cell r="W44">
            <v>0</v>
          </cell>
          <cell r="X44">
            <v>586.48993364885882</v>
          </cell>
          <cell r="Y44">
            <v>1673.1668686698517</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0</v>
          </cell>
          <cell r="F47">
            <v>0</v>
          </cell>
          <cell r="G47">
            <v>0</v>
          </cell>
          <cell r="H47">
            <v>0</v>
          </cell>
          <cell r="I47">
            <v>0</v>
          </cell>
          <cell r="J47">
            <v>0</v>
          </cell>
          <cell r="K47">
            <v>0</v>
          </cell>
          <cell r="L47">
            <v>0</v>
          </cell>
          <cell r="M47">
            <v>0</v>
          </cell>
          <cell r="N47">
            <v>0</v>
          </cell>
          <cell r="O47">
            <v>0</v>
          </cell>
          <cell r="P47">
            <v>0</v>
          </cell>
          <cell r="R47">
            <v>0</v>
          </cell>
          <cell r="S47">
            <v>0</v>
          </cell>
          <cell r="T47">
            <v>0</v>
          </cell>
          <cell r="U47">
            <v>0</v>
          </cell>
          <cell r="V47">
            <v>0</v>
          </cell>
          <cell r="W47">
            <v>0</v>
          </cell>
          <cell r="X47">
            <v>0</v>
          </cell>
          <cell r="Y47">
            <v>0</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74.368151412207354</v>
          </cell>
          <cell r="F50">
            <v>62.634151412207316</v>
          </cell>
          <cell r="G50">
            <v>219.39115141220759</v>
          </cell>
          <cell r="H50">
            <v>82.634151412207373</v>
          </cell>
          <cell r="I50">
            <v>114.37415141220738</v>
          </cell>
          <cell r="J50">
            <v>262.09815141220753</v>
          </cell>
          <cell r="K50">
            <v>85.52032669943442</v>
          </cell>
          <cell r="L50">
            <v>105.7543266994344</v>
          </cell>
          <cell r="M50">
            <v>208.22532669943445</v>
          </cell>
          <cell r="N50">
            <v>85.72832669943439</v>
          </cell>
          <cell r="O50">
            <v>217.0693266994345</v>
          </cell>
          <cell r="P50">
            <v>155.36932669943445</v>
          </cell>
          <cell r="Q50" t="e">
            <v>#VALUE!</v>
          </cell>
          <cell r="R50" t="e">
            <v>#REF!</v>
          </cell>
          <cell r="S50" t="e">
            <v>#REF!</v>
          </cell>
          <cell r="T50" t="e">
            <v>#REF!</v>
          </cell>
          <cell r="U50">
            <v>1673.1668686698517</v>
          </cell>
          <cell r="V50">
            <v>1086.6769350209929</v>
          </cell>
          <cell r="W50">
            <v>0</v>
          </cell>
          <cell r="X50">
            <v>586.48993364885882</v>
          </cell>
          <cell r="Y50">
            <v>1673.1668686698517</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28</v>
          </cell>
          <cell r="W53">
            <v>52</v>
          </cell>
          <cell r="X53">
            <v>24</v>
          </cell>
          <cell r="Y53">
            <v>0</v>
          </cell>
        </row>
        <row r="54">
          <cell r="A54">
            <v>27</v>
          </cell>
          <cell r="B54" t="str">
            <v>Pd Admissions</v>
          </cell>
          <cell r="E54">
            <v>85.26</v>
          </cell>
          <cell r="F54">
            <v>88.2</v>
          </cell>
          <cell r="G54">
            <v>117.6</v>
          </cell>
          <cell r="H54">
            <v>88.2</v>
          </cell>
          <cell r="I54">
            <v>94.08</v>
          </cell>
          <cell r="J54">
            <v>127.4</v>
          </cell>
          <cell r="K54">
            <v>88.2</v>
          </cell>
          <cell r="L54">
            <v>93.1</v>
          </cell>
          <cell r="M54">
            <v>115.64</v>
          </cell>
          <cell r="N54">
            <v>88.2</v>
          </cell>
          <cell r="O54">
            <v>117.6</v>
          </cell>
          <cell r="P54">
            <v>103.88</v>
          </cell>
          <cell r="T54">
            <v>0</v>
          </cell>
          <cell r="U54">
            <v>1207.3599999999999</v>
          </cell>
          <cell r="V54">
            <v>678</v>
          </cell>
          <cell r="W54">
            <v>0</v>
          </cell>
          <cell r="X54">
            <v>529.36</v>
          </cell>
          <cell r="Y54">
            <v>1207.3599999999999</v>
          </cell>
        </row>
        <row r="55">
          <cell r="A55">
            <v>28</v>
          </cell>
          <cell r="B55" t="str">
            <v>Admissions</v>
          </cell>
          <cell r="E55">
            <v>87</v>
          </cell>
          <cell r="F55">
            <v>90</v>
          </cell>
          <cell r="G55">
            <v>120</v>
          </cell>
          <cell r="H55">
            <v>90</v>
          </cell>
          <cell r="I55">
            <v>96</v>
          </cell>
          <cell r="J55">
            <v>130</v>
          </cell>
          <cell r="K55">
            <v>90</v>
          </cell>
          <cell r="L55">
            <v>95</v>
          </cell>
          <cell r="M55">
            <v>118</v>
          </cell>
          <cell r="N55">
            <v>90</v>
          </cell>
          <cell r="O55">
            <v>120</v>
          </cell>
          <cell r="P55">
            <v>106</v>
          </cell>
          <cell r="T55">
            <v>0</v>
          </cell>
          <cell r="U55">
            <v>1232</v>
          </cell>
          <cell r="V55">
            <v>678</v>
          </cell>
          <cell r="W55">
            <v>0</v>
          </cell>
          <cell r="X55">
            <v>554</v>
          </cell>
          <cell r="Y55">
            <v>1232</v>
          </cell>
        </row>
        <row r="56">
          <cell r="B56" t="str">
            <v>Utilisation Rate</v>
          </cell>
          <cell r="E56">
            <v>0.33065766669707197</v>
          </cell>
          <cell r="F56">
            <v>0.34205965520386755</v>
          </cell>
          <cell r="G56">
            <v>0.36486363221745871</v>
          </cell>
          <cell r="H56">
            <v>0.34205965520386755</v>
          </cell>
          <cell r="I56">
            <v>0.36486363221745871</v>
          </cell>
          <cell r="J56">
            <v>0.39526893490224696</v>
          </cell>
          <cell r="K56">
            <v>0.34205965520386755</v>
          </cell>
          <cell r="L56">
            <v>0.36106296938186022</v>
          </cell>
          <cell r="M56">
            <v>0.35878257168050109</v>
          </cell>
          <cell r="N56">
            <v>0.34205965520386755</v>
          </cell>
          <cell r="O56">
            <v>0.36486363221745871</v>
          </cell>
          <cell r="P56">
            <v>0.40287026057344399</v>
          </cell>
          <cell r="Q56">
            <v>0</v>
          </cell>
          <cell r="R56" t="e">
            <v>#DIV/0!</v>
          </cell>
          <cell r="S56" t="e">
            <v>#DIV/0!</v>
          </cell>
          <cell r="T56" t="e">
            <v>#DIV/0!</v>
          </cell>
          <cell r="U56">
            <v>0.36018589334287593</v>
          </cell>
          <cell r="V56">
            <v>0.36812134321940032</v>
          </cell>
          <cell r="W56" t="str">
            <v>N.A.</v>
          </cell>
          <cell r="X56">
            <v>-7.9354498765243919E-3</v>
          </cell>
          <cell r="Y56" t="str">
            <v>N.A.</v>
          </cell>
        </row>
        <row r="57">
          <cell r="B57" t="str">
            <v>Ave. Admission Price (S$)</v>
          </cell>
          <cell r="C57" t="str">
            <v>N.A.</v>
          </cell>
          <cell r="E57">
            <v>6.8</v>
          </cell>
          <cell r="F57">
            <v>6.8</v>
          </cell>
          <cell r="G57">
            <v>6.8</v>
          </cell>
          <cell r="H57">
            <v>6.8</v>
          </cell>
          <cell r="I57">
            <v>6.8</v>
          </cell>
          <cell r="J57">
            <v>6.8</v>
          </cell>
          <cell r="K57">
            <v>6.8</v>
          </cell>
          <cell r="L57">
            <v>6.8</v>
          </cell>
          <cell r="M57">
            <v>6.8</v>
          </cell>
          <cell r="N57">
            <v>6.8</v>
          </cell>
          <cell r="O57">
            <v>6.8</v>
          </cell>
          <cell r="P57">
            <v>6.8</v>
          </cell>
          <cell r="R57" t="str">
            <v>N.A.</v>
          </cell>
          <cell r="S57" t="str">
            <v>N.A.</v>
          </cell>
          <cell r="U57">
            <v>6.8</v>
          </cell>
          <cell r="V57">
            <v>6.5325383480825971</v>
          </cell>
          <cell r="W57" t="str">
            <v>N.A.</v>
          </cell>
          <cell r="X57">
            <v>0.26746165191740179</v>
          </cell>
          <cell r="Y57" t="str">
            <v>N.A.</v>
          </cell>
        </row>
        <row r="58">
          <cell r="B58" t="str">
            <v>Advert. Cost % of Box</v>
          </cell>
          <cell r="C58" t="str">
            <v>N.A.</v>
          </cell>
          <cell r="E58">
            <v>2.3E-2</v>
          </cell>
          <cell r="F58">
            <v>2.3E-2</v>
          </cell>
          <cell r="G58">
            <v>2.3E-2</v>
          </cell>
          <cell r="H58">
            <v>2.3E-2</v>
          </cell>
          <cell r="I58">
            <v>2.3E-2</v>
          </cell>
          <cell r="J58">
            <v>2.3E-2</v>
          </cell>
          <cell r="K58">
            <v>2.3E-2</v>
          </cell>
          <cell r="L58">
            <v>2.3E-2</v>
          </cell>
          <cell r="M58">
            <v>2.3E-2</v>
          </cell>
          <cell r="N58">
            <v>2.3E-2</v>
          </cell>
          <cell r="O58">
            <v>2.3E-2</v>
          </cell>
          <cell r="P58">
            <v>2.3E-2</v>
          </cell>
          <cell r="R58">
            <v>2.5999999999999999E-2</v>
          </cell>
          <cell r="S58">
            <v>2.5999999999999999E-2</v>
          </cell>
          <cell r="T58">
            <v>2.5999999999999999E-2</v>
          </cell>
          <cell r="U58">
            <v>2.3E-2</v>
          </cell>
          <cell r="V58">
            <v>2.1451147319939825E-2</v>
          </cell>
          <cell r="W58" t="str">
            <v>N.A.</v>
          </cell>
          <cell r="X58">
            <v>1.5488526800601747E-3</v>
          </cell>
          <cell r="Y58" t="str">
            <v>N.A.</v>
          </cell>
        </row>
        <row r="59">
          <cell r="B59" t="str">
            <v>Concession Cost %</v>
          </cell>
          <cell r="C59" t="str">
            <v>N.A.</v>
          </cell>
          <cell r="E59">
            <v>0.20499999999999999</v>
          </cell>
          <cell r="F59">
            <v>0.20499999999999999</v>
          </cell>
          <cell r="G59">
            <v>0.20499999999999999</v>
          </cell>
          <cell r="H59">
            <v>0.20499999999999999</v>
          </cell>
          <cell r="I59">
            <v>0.20499999999999999</v>
          </cell>
          <cell r="J59">
            <v>0.20499999999999999</v>
          </cell>
          <cell r="K59">
            <v>0.20499999999999999</v>
          </cell>
          <cell r="L59">
            <v>0.20499999999999999</v>
          </cell>
          <cell r="M59">
            <v>0.20499999999999999</v>
          </cell>
          <cell r="N59">
            <v>0.20499999999999999</v>
          </cell>
          <cell r="O59">
            <v>0.20499999999999999</v>
          </cell>
          <cell r="P59">
            <v>0.20499999999999999</v>
          </cell>
          <cell r="Q59">
            <v>0</v>
          </cell>
          <cell r="R59" t="str">
            <v>N.A.</v>
          </cell>
          <cell r="S59" t="str">
            <v>N.A.</v>
          </cell>
          <cell r="U59">
            <v>0.20499999999999999</v>
          </cell>
          <cell r="V59">
            <v>0.16056734583437565</v>
          </cell>
          <cell r="W59" t="str">
            <v>N.A.</v>
          </cell>
          <cell r="X59">
            <v>4.4432654165624419E-2</v>
          </cell>
          <cell r="Y59" t="str">
            <v>N.A.</v>
          </cell>
        </row>
        <row r="60">
          <cell r="B60" t="str">
            <v>Concess. Rev per Patron (S$)</v>
          </cell>
          <cell r="C60" t="str">
            <v>N.A.</v>
          </cell>
          <cell r="E60">
            <v>1.2</v>
          </cell>
          <cell r="F60">
            <v>1.2</v>
          </cell>
          <cell r="G60">
            <v>1.2</v>
          </cell>
          <cell r="H60">
            <v>1.2</v>
          </cell>
          <cell r="I60">
            <v>1.2</v>
          </cell>
          <cell r="J60">
            <v>1.2</v>
          </cell>
          <cell r="K60">
            <v>1.2</v>
          </cell>
          <cell r="L60">
            <v>1.2</v>
          </cell>
          <cell r="M60">
            <v>1.2</v>
          </cell>
          <cell r="N60">
            <v>1.2</v>
          </cell>
          <cell r="O60">
            <v>1.2</v>
          </cell>
          <cell r="P60">
            <v>1.2</v>
          </cell>
          <cell r="R60" t="str">
            <v>N.A.</v>
          </cell>
          <cell r="S60" t="str">
            <v>N.A.</v>
          </cell>
          <cell r="U60">
            <v>1.2</v>
          </cell>
          <cell r="V60">
            <v>1.1556165191740413</v>
          </cell>
          <cell r="W60" t="str">
            <v>N.A.</v>
          </cell>
          <cell r="X60">
            <v>4.4383480825958666E-2</v>
          </cell>
          <cell r="Y60" t="str">
            <v>N.A.</v>
          </cell>
        </row>
        <row r="61">
          <cell r="B61" t="str">
            <v>Film Hire : % of Net Box</v>
          </cell>
          <cell r="C61" t="str">
            <v>N.A.</v>
          </cell>
          <cell r="E61">
            <v>0.46500000000000002</v>
          </cell>
          <cell r="F61">
            <v>0.46500000000000002</v>
          </cell>
          <cell r="G61">
            <v>0.46500000000000002</v>
          </cell>
          <cell r="H61">
            <v>0.46500000000000002</v>
          </cell>
          <cell r="I61">
            <v>0.46500000000000002</v>
          </cell>
          <cell r="J61">
            <v>0.46500000000000002</v>
          </cell>
          <cell r="K61">
            <v>0.46500000000000002</v>
          </cell>
          <cell r="L61">
            <v>0.46500000000000002</v>
          </cell>
          <cell r="M61">
            <v>0.46500000000000002</v>
          </cell>
          <cell r="N61">
            <v>0.46500000000000002</v>
          </cell>
          <cell r="O61">
            <v>0.46500000000000002</v>
          </cell>
          <cell r="P61">
            <v>0.46500000000000002</v>
          </cell>
          <cell r="R61" t="str">
            <v>N.A.</v>
          </cell>
          <cell r="S61" t="str">
            <v>N.A.</v>
          </cell>
          <cell r="U61">
            <v>0.46500000000000002</v>
          </cell>
          <cell r="V61">
            <v>0.46278360130962293</v>
          </cell>
          <cell r="W61" t="str">
            <v>N.A.</v>
          </cell>
          <cell r="X61">
            <v>2.2163986903771526E-3</v>
          </cell>
          <cell r="Y61" t="str">
            <v>N.A.</v>
          </cell>
        </row>
        <row r="62">
          <cell r="B62" t="str">
            <v>Direct Payroll : Net Box</v>
          </cell>
          <cell r="C62" t="str">
            <v>N.A.</v>
          </cell>
          <cell r="E62">
            <v>7.3494809212014151E-2</v>
          </cell>
          <cell r="F62">
            <v>7.1044982238280346E-2</v>
          </cell>
          <cell r="G62">
            <v>5.4631775894396543E-2</v>
          </cell>
          <cell r="H62">
            <v>7.1044982238280346E-2</v>
          </cell>
          <cell r="I62">
            <v>6.6604670848387837E-2</v>
          </cell>
          <cell r="J62">
            <v>5.0429331594827577E-2</v>
          </cell>
          <cell r="K62">
            <v>7.2353506008378393E-2</v>
          </cell>
          <cell r="L62">
            <v>6.8545426744779536E-2</v>
          </cell>
          <cell r="M62">
            <v>5.6555764802003465E-2</v>
          </cell>
          <cell r="N62">
            <v>7.2353506008378393E-2</v>
          </cell>
          <cell r="O62">
            <v>5.5613168721970072E-2</v>
          </cell>
          <cell r="P62">
            <v>6.2958304213551031E-2</v>
          </cell>
          <cell r="Q62">
            <v>0</v>
          </cell>
          <cell r="R62" t="str">
            <v>N.A.</v>
          </cell>
          <cell r="S62" t="str">
            <v>N.A.</v>
          </cell>
          <cell r="T62" t="str">
            <v>N.A.</v>
          </cell>
          <cell r="U62">
            <v>6.3509746089778815E-2</v>
          </cell>
          <cell r="V62">
            <v>6.9323298625449808E-2</v>
          </cell>
          <cell r="W62" t="str">
            <v>N.A.</v>
          </cell>
          <cell r="X62">
            <v>-5.8135525356709933E-3</v>
          </cell>
          <cell r="Y62" t="str">
            <v>N.A.</v>
          </cell>
        </row>
        <row r="63">
          <cell r="B63" t="str">
            <v>Direct Payroll : Net Box &amp; Conc.</v>
          </cell>
          <cell r="C63" t="str">
            <v>N.A.</v>
          </cell>
          <cell r="E63">
            <v>6.2470587830212032E-2</v>
          </cell>
          <cell r="F63">
            <v>6.03882349025383E-2</v>
          </cell>
          <cell r="G63">
            <v>4.6437009510237062E-2</v>
          </cell>
          <cell r="H63">
            <v>6.03882349025383E-2</v>
          </cell>
          <cell r="I63">
            <v>5.6613970221129656E-2</v>
          </cell>
          <cell r="J63">
            <v>4.2864931855603437E-2</v>
          </cell>
          <cell r="K63">
            <v>6.1500480107121634E-2</v>
          </cell>
          <cell r="L63">
            <v>5.8263612733062603E-2</v>
          </cell>
          <cell r="M63">
            <v>4.8072400081702944E-2</v>
          </cell>
          <cell r="N63">
            <v>6.1500480107121634E-2</v>
          </cell>
          <cell r="O63">
            <v>4.7271193413674563E-2</v>
          </cell>
          <cell r="P63">
            <v>5.3514558581518372E-2</v>
          </cell>
          <cell r="Q63">
            <v>0</v>
          </cell>
          <cell r="R63" t="str">
            <v>N.A.</v>
          </cell>
          <cell r="S63" t="str">
            <v>N.A.</v>
          </cell>
          <cell r="T63" t="str">
            <v>N.A.</v>
          </cell>
          <cell r="U63">
            <v>5.3983284176311992E-2</v>
          </cell>
          <cell r="V63">
            <v>5.8903223791058376E-2</v>
          </cell>
          <cell r="W63" t="str">
            <v>N.A.</v>
          </cell>
          <cell r="X63">
            <v>-4.9199396147463839E-3</v>
          </cell>
          <cell r="Y63" t="str">
            <v>N.A.</v>
          </cell>
        </row>
        <row r="64">
          <cell r="B64" t="str">
            <v>Direct Payroll of Admissions (S$)</v>
          </cell>
          <cell r="C64" t="str">
            <v>N.A.</v>
          </cell>
          <cell r="E64">
            <v>0.49976470264169626</v>
          </cell>
          <cell r="F64">
            <v>0.4831058792203064</v>
          </cell>
          <cell r="G64">
            <v>0.3714960760818965</v>
          </cell>
          <cell r="H64">
            <v>0.4831058792203064</v>
          </cell>
          <cell r="I64">
            <v>0.45291176176903725</v>
          </cell>
          <cell r="J64">
            <v>0.3429194548448275</v>
          </cell>
          <cell r="K64">
            <v>0.49200384085697307</v>
          </cell>
          <cell r="L64">
            <v>0.46610890186450082</v>
          </cell>
          <cell r="M64">
            <v>0.38457920065362355</v>
          </cell>
          <cell r="N64">
            <v>0.49200384085697307</v>
          </cell>
          <cell r="O64">
            <v>0.3781695473093965</v>
          </cell>
          <cell r="P64">
            <v>0.42811646865214698</v>
          </cell>
          <cell r="Q64">
            <v>0</v>
          </cell>
          <cell r="R64" t="e">
            <v>#DIV/0!</v>
          </cell>
          <cell r="S64" t="e">
            <v>#DIV/0!</v>
          </cell>
          <cell r="T64" t="e">
            <v>#DIV/0!</v>
          </cell>
          <cell r="U64">
            <v>0.43186627341049583</v>
          </cell>
          <cell r="V64">
            <v>0.45285710668633244</v>
          </cell>
          <cell r="W64" t="str">
            <v>N.A.</v>
          </cell>
          <cell r="X64">
            <v>-2.0990833275836618E-2</v>
          </cell>
          <cell r="Y64" t="str">
            <v>N.A.</v>
          </cell>
        </row>
        <row r="65">
          <cell r="B65" t="str">
            <v>Gross Margin :Total Rev</v>
          </cell>
          <cell r="C65" t="str">
            <v>N.A.</v>
          </cell>
          <cell r="E65">
            <v>0.54059421870546454</v>
          </cell>
          <cell r="F65">
            <v>0.54096062020445368</v>
          </cell>
          <cell r="G65">
            <v>0.54262960896895462</v>
          </cell>
          <cell r="H65">
            <v>0.54096062020445368</v>
          </cell>
          <cell r="I65">
            <v>0.5416309260085983</v>
          </cell>
          <cell r="J65">
            <v>0.54335493752014141</v>
          </cell>
          <cell r="K65">
            <v>0.53995485603267002</v>
          </cell>
          <cell r="L65">
            <v>0.54056689772014832</v>
          </cell>
          <cell r="M65">
            <v>0.5416859534460996</v>
          </cell>
          <cell r="N65">
            <v>0.53995485603267002</v>
          </cell>
          <cell r="O65">
            <v>0.54185678932663595</v>
          </cell>
          <cell r="P65">
            <v>0.540536724396246</v>
          </cell>
          <cell r="Q65">
            <v>0</v>
          </cell>
          <cell r="R65" t="e">
            <v>#DIV/0!</v>
          </cell>
          <cell r="S65" t="e">
            <v>#DIV/0!</v>
          </cell>
          <cell r="T65" t="e">
            <v>#DIV/0!</v>
          </cell>
          <cell r="U65">
            <v>0.54133487422254134</v>
          </cell>
          <cell r="V65">
            <v>0.54938829961557534</v>
          </cell>
          <cell r="W65" t="str">
            <v>N.A.</v>
          </cell>
          <cell r="X65">
            <v>-8.0534253930339972E-3</v>
          </cell>
          <cell r="Y65" t="str">
            <v>N.A.</v>
          </cell>
        </row>
        <row r="66">
          <cell r="B66" t="str">
            <v>G&amp;A % of total revenue</v>
          </cell>
          <cell r="C66" t="str">
            <v>N.A.</v>
          </cell>
          <cell r="E66">
            <v>2.712647501520676E-2</v>
          </cell>
          <cell r="F66">
            <v>2.6308824477817631E-2</v>
          </cell>
          <cell r="G66">
            <v>2.0025338198760859E-2</v>
          </cell>
          <cell r="H66">
            <v>2.6308824477817631E-2</v>
          </cell>
          <cell r="I66">
            <v>2.4566611012093988E-2</v>
          </cell>
          <cell r="J66">
            <v>1.8776463993122314E-2</v>
          </cell>
          <cell r="K66">
            <v>2.6318882119535467E-2</v>
          </cell>
          <cell r="L66">
            <v>2.7303357335282368E-2</v>
          </cell>
          <cell r="M66">
            <v>2.0551116872095931E-2</v>
          </cell>
          <cell r="N66">
            <v>2.605765007027732E-2</v>
          </cell>
          <cell r="O66">
            <v>2.023379462207224E-2</v>
          </cell>
          <cell r="P66">
            <v>2.2460720572580802E-2</v>
          </cell>
          <cell r="Q66">
            <v>0</v>
          </cell>
          <cell r="R66" t="str">
            <v>N.A.</v>
          </cell>
          <cell r="S66" t="str">
            <v>N.A.</v>
          </cell>
          <cell r="T66" t="str">
            <v>N.A.</v>
          </cell>
          <cell r="U66">
            <v>2.3445090990258672E-2</v>
          </cell>
          <cell r="V66">
            <v>3.3775651535928271E-2</v>
          </cell>
          <cell r="W66" t="str">
            <v>N.A.</v>
          </cell>
          <cell r="X66">
            <v>-1.0330560545669599E-2</v>
          </cell>
          <cell r="Y66" t="str">
            <v>N.A.</v>
          </cell>
        </row>
        <row r="67">
          <cell r="B67" t="str">
            <v>E.B.I.T.D. : Total Rev</v>
          </cell>
          <cell r="C67" t="str">
            <v>N.A.</v>
          </cell>
          <cell r="E67">
            <v>0.17160397274683856</v>
          </cell>
          <cell r="F67">
            <v>0.15169445426092004</v>
          </cell>
          <cell r="G67">
            <v>0.26783728379215599</v>
          </cell>
          <cell r="H67">
            <v>0.17681292053574219</v>
          </cell>
          <cell r="I67">
            <v>0.20435643781478083</v>
          </cell>
          <cell r="J67">
            <v>0.28690152259928997</v>
          </cell>
          <cell r="K67">
            <v>0.18043773536651408</v>
          </cell>
          <cell r="L67">
            <v>0.19600347437507501</v>
          </cell>
          <cell r="M67">
            <v>0.26109326657530196</v>
          </cell>
          <cell r="N67">
            <v>0.18069896741577218</v>
          </cell>
          <cell r="O67">
            <v>0.26559663111071297</v>
          </cell>
          <cell r="P67">
            <v>0.23102376237160846</v>
          </cell>
          <cell r="Q67">
            <v>0</v>
          </cell>
          <cell r="R67" t="e">
            <v>#DIV/0!</v>
          </cell>
          <cell r="S67" t="e">
            <v>#DIV/0!</v>
          </cell>
          <cell r="T67" t="e">
            <v>#DIV/0!</v>
          </cell>
          <cell r="U67">
            <v>0.22012965226243639</v>
          </cell>
          <cell r="V67">
            <v>0.28064305746560586</v>
          </cell>
          <cell r="W67" t="str">
            <v>N.A.</v>
          </cell>
          <cell r="X67">
            <v>-6.0513405203169474E-2</v>
          </cell>
          <cell r="Y67" t="str">
            <v>N.A.</v>
          </cell>
        </row>
        <row r="68">
          <cell r="B68" t="str">
            <v>No of Concession Transactions</v>
          </cell>
          <cell r="E68">
            <v>20</v>
          </cell>
          <cell r="F68">
            <v>23</v>
          </cell>
          <cell r="G68">
            <v>25</v>
          </cell>
          <cell r="H68">
            <v>20</v>
          </cell>
          <cell r="I68">
            <v>21</v>
          </cell>
          <cell r="J68">
            <v>28</v>
          </cell>
          <cell r="K68">
            <v>22</v>
          </cell>
          <cell r="L68">
            <v>25</v>
          </cell>
          <cell r="M68">
            <v>28</v>
          </cell>
          <cell r="N68">
            <v>21.253</v>
          </cell>
          <cell r="O68">
            <v>30</v>
          </cell>
          <cell r="P68">
            <v>30</v>
          </cell>
          <cell r="Q68">
            <v>0</v>
          </cell>
          <cell r="R68">
            <v>20.744</v>
          </cell>
          <cell r="S68">
            <v>21.744</v>
          </cell>
          <cell r="T68">
            <v>22.744</v>
          </cell>
          <cell r="U68">
            <v>293.25299999999999</v>
          </cell>
          <cell r="V68">
            <v>221</v>
          </cell>
          <cell r="W68" t="str">
            <v>N.A.</v>
          </cell>
          <cell r="X68">
            <v>72.252999999999986</v>
          </cell>
          <cell r="Y68" t="str">
            <v>N.A.</v>
          </cell>
        </row>
        <row r="69">
          <cell r="B69" t="str">
            <v>Strike Rate %(No of Trans/Adm)</v>
          </cell>
          <cell r="E69">
            <v>0.22988505747126436</v>
          </cell>
          <cell r="F69">
            <v>0.25555555555555554</v>
          </cell>
          <cell r="G69">
            <v>0.20833333333333334</v>
          </cell>
          <cell r="H69">
            <v>0.22222222222222221</v>
          </cell>
          <cell r="I69">
            <v>0.21875</v>
          </cell>
          <cell r="J69">
            <v>0.2153846153846154</v>
          </cell>
          <cell r="K69">
            <v>0.24444444444444444</v>
          </cell>
          <cell r="L69">
            <v>0.26315789473684209</v>
          </cell>
          <cell r="M69">
            <v>0.23728813559322035</v>
          </cell>
          <cell r="N69">
            <v>0.23614444444444443</v>
          </cell>
          <cell r="O69">
            <v>0.25</v>
          </cell>
          <cell r="P69">
            <v>0.28301886792452829</v>
          </cell>
          <cell r="Q69">
            <v>0</v>
          </cell>
          <cell r="R69" t="e">
            <v>#DIV/0!</v>
          </cell>
          <cell r="S69" t="e">
            <v>#DIV/0!</v>
          </cell>
          <cell r="T69" t="e">
            <v>#DIV/0!</v>
          </cell>
          <cell r="U69">
            <v>0.23803003246753246</v>
          </cell>
          <cell r="V69">
            <v>0.32595870206489674</v>
          </cell>
          <cell r="W69" t="str">
            <v>N.A.</v>
          </cell>
          <cell r="X69">
            <v>-8.7928669597364284E-2</v>
          </cell>
          <cell r="Y69" t="str">
            <v>N.A.</v>
          </cell>
        </row>
        <row r="70">
          <cell r="B70" t="str">
            <v>Ave Sales (Total Sale/No of Trans) (S$)</v>
          </cell>
          <cell r="E70">
            <v>5.22</v>
          </cell>
          <cell r="F70">
            <v>4.6956521739130439</v>
          </cell>
          <cell r="G70">
            <v>5.76</v>
          </cell>
          <cell r="H70">
            <v>5.4</v>
          </cell>
          <cell r="I70">
            <v>5.4857142857142849</v>
          </cell>
          <cell r="J70">
            <v>5.5714285714285712</v>
          </cell>
          <cell r="K70">
            <v>4.9090909090909092</v>
          </cell>
          <cell r="L70">
            <v>4.5599999999999996</v>
          </cell>
          <cell r="M70">
            <v>5.0571428571428569</v>
          </cell>
          <cell r="N70">
            <v>5.0816355338069918</v>
          </cell>
          <cell r="O70">
            <v>4.8</v>
          </cell>
          <cell r="P70">
            <v>4.24</v>
          </cell>
          <cell r="Q70">
            <v>0</v>
          </cell>
          <cell r="R70">
            <v>0</v>
          </cell>
          <cell r="S70">
            <v>0</v>
          </cell>
          <cell r="T70">
            <v>0</v>
          </cell>
          <cell r="U70">
            <v>5.0413806508373318</v>
          </cell>
          <cell r="V70">
            <v>3.5452850678733032</v>
          </cell>
          <cell r="W70" t="str">
            <v>N.A.</v>
          </cell>
          <cell r="X70">
            <v>1.4960955829640286</v>
          </cell>
          <cell r="Y70" t="str">
            <v>N.A.</v>
          </cell>
        </row>
        <row r="71">
          <cell r="B71" t="str">
            <v xml:space="preserve">Total Concession Combo Sales </v>
          </cell>
          <cell r="E71">
            <v>49</v>
          </cell>
          <cell r="F71">
            <v>50</v>
          </cell>
          <cell r="G71">
            <v>58</v>
          </cell>
          <cell r="H71">
            <v>43</v>
          </cell>
          <cell r="I71">
            <v>46</v>
          </cell>
          <cell r="J71">
            <v>68</v>
          </cell>
          <cell r="K71">
            <v>47</v>
          </cell>
          <cell r="L71">
            <v>52</v>
          </cell>
          <cell r="M71">
            <v>59</v>
          </cell>
          <cell r="N71">
            <v>45</v>
          </cell>
          <cell r="O71">
            <v>64</v>
          </cell>
          <cell r="P71">
            <v>61</v>
          </cell>
          <cell r="Q71">
            <v>0</v>
          </cell>
          <cell r="R71">
            <v>43.881999999999998</v>
          </cell>
          <cell r="S71">
            <v>44.881999999999998</v>
          </cell>
          <cell r="T71">
            <v>45.881999999999998</v>
          </cell>
          <cell r="U71">
            <v>642</v>
          </cell>
          <cell r="V71">
            <v>321</v>
          </cell>
          <cell r="W71" t="str">
            <v>N.A.</v>
          </cell>
          <cell r="X71">
            <v>321</v>
          </cell>
          <cell r="Y71" t="str">
            <v>N.A.</v>
          </cell>
        </row>
        <row r="72">
          <cell r="B72" t="str">
            <v>Combo Sales as % of Total Sales</v>
          </cell>
          <cell r="E72">
            <v>0.46934865900383144</v>
          </cell>
          <cell r="F72">
            <v>0.46296296296296297</v>
          </cell>
          <cell r="G72">
            <v>0.40277777777777779</v>
          </cell>
          <cell r="H72">
            <v>0.39814814814814814</v>
          </cell>
          <cell r="I72">
            <v>0.39930555555555558</v>
          </cell>
          <cell r="J72">
            <v>0.4358974358974359</v>
          </cell>
          <cell r="K72">
            <v>0.43518518518518517</v>
          </cell>
          <cell r="L72">
            <v>0.45614035087719296</v>
          </cell>
          <cell r="M72">
            <v>0.41666666666666669</v>
          </cell>
          <cell r="N72">
            <v>0.41666666666666669</v>
          </cell>
          <cell r="O72">
            <v>0.44444444444444442</v>
          </cell>
          <cell r="P72">
            <v>0.47955974842767302</v>
          </cell>
          <cell r="Q72">
            <v>0</v>
          </cell>
          <cell r="R72" t="e">
            <v>#DIV/0!</v>
          </cell>
          <cell r="S72" t="e">
            <v>#DIV/0!</v>
          </cell>
          <cell r="T72" t="e">
            <v>#DIV/0!</v>
          </cell>
          <cell r="U72">
            <v>0.43425324675324678</v>
          </cell>
          <cell r="V72">
            <v>0.4096958805781179</v>
          </cell>
          <cell r="W72" t="str">
            <v>N.A.</v>
          </cell>
          <cell r="X72">
            <v>2.4557366175128881E-2</v>
          </cell>
          <cell r="Y72" t="str">
            <v>N.A.</v>
          </cell>
        </row>
        <row r="73">
          <cell r="B73" t="str">
            <v>No of Payroll hours Paid</v>
          </cell>
          <cell r="E73">
            <v>4</v>
          </cell>
          <cell r="F73">
            <v>4</v>
          </cell>
          <cell r="G73">
            <v>5</v>
          </cell>
          <cell r="H73">
            <v>4</v>
          </cell>
          <cell r="I73">
            <v>4</v>
          </cell>
          <cell r="J73">
            <v>5</v>
          </cell>
          <cell r="K73">
            <v>4</v>
          </cell>
          <cell r="L73">
            <v>4</v>
          </cell>
          <cell r="M73">
            <v>5</v>
          </cell>
          <cell r="N73">
            <v>4</v>
          </cell>
          <cell r="O73">
            <v>4</v>
          </cell>
          <cell r="P73">
            <v>5</v>
          </cell>
          <cell r="Q73">
            <v>0</v>
          </cell>
          <cell r="R73">
            <v>4.5860000000000003</v>
          </cell>
          <cell r="S73">
            <v>4.5860000000000003</v>
          </cell>
          <cell r="T73">
            <v>4.5860000000000003</v>
          </cell>
          <cell r="U73">
            <v>92</v>
          </cell>
          <cell r="V73">
            <v>57</v>
          </cell>
          <cell r="W73" t="str">
            <v>N.A.</v>
          </cell>
          <cell r="X73">
            <v>35</v>
          </cell>
          <cell r="Y73" t="str">
            <v>N.A.</v>
          </cell>
        </row>
        <row r="74">
          <cell r="B74" t="str">
            <v>Admissions/labour hour paid</v>
          </cell>
          <cell r="E74">
            <v>12.428571428571429</v>
          </cell>
          <cell r="F74">
            <v>12.857142857142858</v>
          </cell>
          <cell r="G74">
            <v>13.333333333333334</v>
          </cell>
          <cell r="H74">
            <v>12.857142857142858</v>
          </cell>
          <cell r="I74">
            <v>13.714285714285714</v>
          </cell>
          <cell r="J74">
            <v>14.444444444444445</v>
          </cell>
          <cell r="K74">
            <v>12.857142857142858</v>
          </cell>
          <cell r="L74">
            <v>13.571428571428571</v>
          </cell>
          <cell r="M74">
            <v>14.75</v>
          </cell>
          <cell r="N74">
            <v>12.857142857142858</v>
          </cell>
          <cell r="O74">
            <v>13.333333333333334</v>
          </cell>
          <cell r="P74">
            <v>13.25</v>
          </cell>
          <cell r="Q74">
            <v>0</v>
          </cell>
          <cell r="R74">
            <v>0</v>
          </cell>
          <cell r="S74">
            <v>0</v>
          </cell>
          <cell r="T74">
            <v>0</v>
          </cell>
          <cell r="U74">
            <v>13.391304347826088</v>
          </cell>
          <cell r="V74">
            <v>11.894736842105264</v>
          </cell>
          <cell r="W74" t="str">
            <v>N.A.</v>
          </cell>
          <cell r="X74">
            <v>1.4965675057208241</v>
          </cell>
          <cell r="Y74" t="str">
            <v>N.A.</v>
          </cell>
        </row>
        <row r="75">
          <cell r="A75">
            <v>0</v>
          </cell>
        </row>
        <row r="76">
          <cell r="A76">
            <v>0</v>
          </cell>
          <cell r="B76" t="str">
            <v>6 Other Income</v>
          </cell>
        </row>
        <row r="77">
          <cell r="A77">
            <v>52</v>
          </cell>
          <cell r="B77" t="str">
            <v>Booking Fee</v>
          </cell>
          <cell r="E77">
            <v>2.265625</v>
          </cell>
          <cell r="F77">
            <v>2.265625</v>
          </cell>
          <cell r="G77">
            <v>2.265625</v>
          </cell>
          <cell r="H77">
            <v>2.265625</v>
          </cell>
          <cell r="I77">
            <v>2.265625</v>
          </cell>
          <cell r="J77">
            <v>2.265625</v>
          </cell>
          <cell r="K77">
            <v>2.265625</v>
          </cell>
          <cell r="L77">
            <v>2.265625</v>
          </cell>
          <cell r="M77">
            <v>2.265625</v>
          </cell>
          <cell r="N77">
            <v>2.265625</v>
          </cell>
          <cell r="O77">
            <v>2.265625</v>
          </cell>
          <cell r="P77">
            <v>2.265625</v>
          </cell>
          <cell r="T77">
            <v>0</v>
          </cell>
          <cell r="U77">
            <v>27.1875</v>
          </cell>
          <cell r="V77">
            <v>32.08625</v>
          </cell>
          <cell r="W77">
            <v>0</v>
          </cell>
          <cell r="X77">
            <v>-4.8987499999999997</v>
          </cell>
          <cell r="Y77">
            <v>27.1875</v>
          </cell>
        </row>
        <row r="78">
          <cell r="A78">
            <v>53</v>
          </cell>
          <cell r="B78" t="str">
            <v>Auditorium Rentals</v>
          </cell>
          <cell r="E78">
            <v>2</v>
          </cell>
          <cell r="F78">
            <v>2</v>
          </cell>
          <cell r="G78">
            <v>2</v>
          </cell>
          <cell r="H78">
            <v>2</v>
          </cell>
          <cell r="I78">
            <v>2</v>
          </cell>
          <cell r="J78">
            <v>2</v>
          </cell>
          <cell r="K78">
            <v>2</v>
          </cell>
          <cell r="L78">
            <v>2</v>
          </cell>
          <cell r="M78">
            <v>2</v>
          </cell>
          <cell r="N78">
            <v>2</v>
          </cell>
          <cell r="O78">
            <v>2</v>
          </cell>
          <cell r="P78">
            <v>2</v>
          </cell>
          <cell r="T78">
            <v>0</v>
          </cell>
          <cell r="U78">
            <v>24</v>
          </cell>
          <cell r="V78">
            <v>10.821999999999999</v>
          </cell>
          <cell r="W78">
            <v>0</v>
          </cell>
          <cell r="X78">
            <v>13.178000000000001</v>
          </cell>
          <cell r="Y78">
            <v>24</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5.6243333333333325</v>
          </cell>
          <cell r="F82">
            <v>5.6243333333333325</v>
          </cell>
          <cell r="G82">
            <v>5.6243333333333325</v>
          </cell>
          <cell r="H82">
            <v>5.6243333333333325</v>
          </cell>
          <cell r="I82">
            <v>5.6243333333333325</v>
          </cell>
          <cell r="J82">
            <v>5.6243333333333325</v>
          </cell>
          <cell r="K82">
            <v>5.6243333333333325</v>
          </cell>
          <cell r="L82">
            <v>5.6243333333333325</v>
          </cell>
          <cell r="M82">
            <v>5.6243333333333325</v>
          </cell>
          <cell r="N82">
            <v>5.6243333333333325</v>
          </cell>
          <cell r="O82">
            <v>5.6243333333333325</v>
          </cell>
          <cell r="P82">
            <v>5.6243333333333325</v>
          </cell>
          <cell r="T82">
            <v>0</v>
          </cell>
          <cell r="U82">
            <v>67.49199999999999</v>
          </cell>
          <cell r="V82">
            <v>34.58</v>
          </cell>
          <cell r="W82">
            <v>0</v>
          </cell>
          <cell r="X82">
            <v>32.911999999999992</v>
          </cell>
          <cell r="Y82">
            <v>67.49199999999999</v>
          </cell>
        </row>
        <row r="83">
          <cell r="C83">
            <v>0</v>
          </cell>
          <cell r="E83">
            <v>9.8899583333333325</v>
          </cell>
          <cell r="F83">
            <v>9.8899583333333325</v>
          </cell>
          <cell r="G83">
            <v>9.8899583333333325</v>
          </cell>
          <cell r="H83">
            <v>9.8899583333333325</v>
          </cell>
          <cell r="I83">
            <v>9.8899583333333325</v>
          </cell>
          <cell r="J83">
            <v>9.8899583333333325</v>
          </cell>
          <cell r="K83">
            <v>9.8899583333333325</v>
          </cell>
          <cell r="L83">
            <v>9.8899583333333325</v>
          </cell>
          <cell r="M83">
            <v>9.8899583333333325</v>
          </cell>
          <cell r="N83">
            <v>9.8899583333333325</v>
          </cell>
          <cell r="O83">
            <v>9.8899583333333325</v>
          </cell>
          <cell r="P83">
            <v>9.8899583333333325</v>
          </cell>
          <cell r="R83">
            <v>0</v>
          </cell>
          <cell r="S83">
            <v>0</v>
          </cell>
          <cell r="T83">
            <v>0</v>
          </cell>
          <cell r="U83">
            <v>118.67949999999999</v>
          </cell>
          <cell r="V83">
            <v>77.488249999999994</v>
          </cell>
          <cell r="W83">
            <v>0</v>
          </cell>
          <cell r="X83">
            <v>41.191249999999997</v>
          </cell>
          <cell r="Y83">
            <v>118.67949999999999</v>
          </cell>
        </row>
        <row r="84">
          <cell r="X84">
            <v>0</v>
          </cell>
          <cell r="Y84">
            <v>0</v>
          </cell>
        </row>
        <row r="85">
          <cell r="B85" t="str">
            <v>10 Other Cost</v>
          </cell>
          <cell r="X85">
            <v>0</v>
          </cell>
          <cell r="Y85">
            <v>0</v>
          </cell>
        </row>
        <row r="86">
          <cell r="A86">
            <v>61</v>
          </cell>
          <cell r="B86" t="str">
            <v>Authors Rights</v>
          </cell>
          <cell r="E86">
            <v>1.1832</v>
          </cell>
          <cell r="F86">
            <v>1.224</v>
          </cell>
          <cell r="G86">
            <v>1.6320000000000001</v>
          </cell>
          <cell r="H86">
            <v>1.224</v>
          </cell>
          <cell r="I86">
            <v>1.3055999999999999</v>
          </cell>
          <cell r="J86">
            <v>1.768</v>
          </cell>
          <cell r="K86">
            <v>1.224</v>
          </cell>
          <cell r="L86">
            <v>1.292</v>
          </cell>
          <cell r="M86">
            <v>1.6048</v>
          </cell>
          <cell r="N86">
            <v>1.224</v>
          </cell>
          <cell r="O86">
            <v>1.6320000000000001</v>
          </cell>
          <cell r="P86">
            <v>1.4416</v>
          </cell>
          <cell r="U86">
            <v>16.755199999999999</v>
          </cell>
          <cell r="V86">
            <v>8.8581220000000016</v>
          </cell>
          <cell r="W86">
            <v>0</v>
          </cell>
          <cell r="X86">
            <v>7.8970779999999969</v>
          </cell>
          <cell r="Y86">
            <v>16.755199999999999</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1.1832</v>
          </cell>
          <cell r="F91">
            <v>1.224</v>
          </cell>
          <cell r="G91">
            <v>1.6320000000000001</v>
          </cell>
          <cell r="H91">
            <v>1.224</v>
          </cell>
          <cell r="I91">
            <v>1.3055999999999999</v>
          </cell>
          <cell r="J91">
            <v>1.768</v>
          </cell>
          <cell r="K91">
            <v>1.224</v>
          </cell>
          <cell r="L91">
            <v>1.292</v>
          </cell>
          <cell r="M91">
            <v>1.6048</v>
          </cell>
          <cell r="N91">
            <v>1.224</v>
          </cell>
          <cell r="O91">
            <v>1.6320000000000001</v>
          </cell>
          <cell r="P91">
            <v>1.4416</v>
          </cell>
          <cell r="U91">
            <v>16.755199999999999</v>
          </cell>
          <cell r="V91">
            <v>8.8581220000000016</v>
          </cell>
          <cell r="W91">
            <v>0</v>
          </cell>
          <cell r="X91">
            <v>7.8970779999999969</v>
          </cell>
          <cell r="Y91">
            <v>16.755199999999999</v>
          </cell>
        </row>
        <row r="92">
          <cell r="X92">
            <v>0</v>
          </cell>
          <cell r="Y92">
            <v>0</v>
          </cell>
        </row>
        <row r="93">
          <cell r="B93" t="str">
            <v>11 Direct Payroll</v>
          </cell>
          <cell r="X93">
            <v>0</v>
          </cell>
          <cell r="Y93">
            <v>0</v>
          </cell>
        </row>
        <row r="94">
          <cell r="A94">
            <v>66</v>
          </cell>
          <cell r="B94" t="str">
            <v>Salaries</v>
          </cell>
          <cell r="E94">
            <v>40.119659546494248</v>
          </cell>
          <cell r="F94">
            <v>40.119659546494248</v>
          </cell>
          <cell r="G94">
            <v>41.219659546494249</v>
          </cell>
          <cell r="H94">
            <v>40.119659546494248</v>
          </cell>
          <cell r="I94">
            <v>40.119659546494248</v>
          </cell>
          <cell r="J94">
            <v>41.219659546494249</v>
          </cell>
          <cell r="K94">
            <v>40.92047609379425</v>
          </cell>
          <cell r="L94">
            <v>40.92047609379425</v>
          </cell>
          <cell r="M94">
            <v>42.020476093794251</v>
          </cell>
          <cell r="N94">
            <v>40.92047609379425</v>
          </cell>
          <cell r="O94">
            <v>42.020476093794251</v>
          </cell>
          <cell r="P94">
            <v>42.020476093794251</v>
          </cell>
          <cell r="T94">
            <v>0</v>
          </cell>
          <cell r="U94">
            <v>491.74081384173098</v>
          </cell>
          <cell r="V94">
            <v>278.19983500000006</v>
          </cell>
          <cell r="W94">
            <v>0</v>
          </cell>
          <cell r="X94">
            <v>213.54097884173092</v>
          </cell>
          <cell r="Y94">
            <v>491.74081384173098</v>
          </cell>
        </row>
        <row r="95">
          <cell r="A95">
            <v>67</v>
          </cell>
          <cell r="B95" t="str">
            <v>Bonus/Commission</v>
          </cell>
          <cell r="E95">
            <v>2.0224695833333333</v>
          </cell>
          <cell r="F95">
            <v>2.0224695833333333</v>
          </cell>
          <cell r="G95">
            <v>2.0224695833333333</v>
          </cell>
          <cell r="H95">
            <v>2.0224695833333333</v>
          </cell>
          <cell r="I95">
            <v>2.0224695833333333</v>
          </cell>
          <cell r="J95">
            <v>2.0224695833333333</v>
          </cell>
          <cell r="K95">
            <v>2.0224695833333333</v>
          </cell>
          <cell r="L95">
            <v>2.0224695833333333</v>
          </cell>
          <cell r="M95">
            <v>2.0224695833333333</v>
          </cell>
          <cell r="N95">
            <v>2.0224695833333333</v>
          </cell>
          <cell r="O95">
            <v>2.0224695833333333</v>
          </cell>
          <cell r="P95">
            <v>2.0224695833333333</v>
          </cell>
          <cell r="T95">
            <v>0</v>
          </cell>
          <cell r="U95">
            <v>24.269634999999997</v>
          </cell>
          <cell r="V95">
            <v>18.586883333333336</v>
          </cell>
          <cell r="W95">
            <v>0</v>
          </cell>
          <cell r="X95">
            <v>5.6827516666666611</v>
          </cell>
          <cell r="Y95">
            <v>24.269634999999997</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T96">
            <v>0</v>
          </cell>
          <cell r="U96">
            <v>0</v>
          </cell>
          <cell r="V96">
            <v>0</v>
          </cell>
          <cell r="W96">
            <v>0</v>
          </cell>
          <cell r="X96">
            <v>0</v>
          </cell>
          <cell r="Y96">
            <v>0</v>
          </cell>
        </row>
        <row r="97">
          <cell r="A97">
            <v>69</v>
          </cell>
          <cell r="B97" t="str">
            <v>Welfare &amp; Pension</v>
          </cell>
          <cell r="E97">
            <v>0.55300000000000005</v>
          </cell>
          <cell r="F97">
            <v>0.55300000000000005</v>
          </cell>
          <cell r="G97">
            <v>0.55300000000000005</v>
          </cell>
          <cell r="H97">
            <v>0.55300000000000005</v>
          </cell>
          <cell r="I97">
            <v>0.55300000000000005</v>
          </cell>
          <cell r="J97">
            <v>0.55300000000000005</v>
          </cell>
          <cell r="K97">
            <v>0.55300000000000005</v>
          </cell>
          <cell r="L97">
            <v>0.55300000000000005</v>
          </cell>
          <cell r="M97">
            <v>0.55300000000000005</v>
          </cell>
          <cell r="N97">
            <v>0.55300000000000005</v>
          </cell>
          <cell r="O97">
            <v>0.55300000000000005</v>
          </cell>
          <cell r="P97">
            <v>0.55300000000000005</v>
          </cell>
          <cell r="T97">
            <v>0</v>
          </cell>
          <cell r="U97">
            <v>6.6360000000000001</v>
          </cell>
          <cell r="V97">
            <v>4.76</v>
          </cell>
          <cell r="W97">
            <v>0</v>
          </cell>
          <cell r="X97">
            <v>1.8760000000000003</v>
          </cell>
          <cell r="Y97">
            <v>6.6360000000000001</v>
          </cell>
        </row>
        <row r="98">
          <cell r="A98">
            <v>70</v>
          </cell>
          <cell r="B98" t="str">
            <v>Miscellaneous</v>
          </cell>
          <cell r="E98">
            <v>0.78439999999999999</v>
          </cell>
          <cell r="F98">
            <v>0.78439999999999999</v>
          </cell>
          <cell r="G98">
            <v>0.78439999999999999</v>
          </cell>
          <cell r="H98">
            <v>0.78439999999999999</v>
          </cell>
          <cell r="I98">
            <v>0.78439999999999999</v>
          </cell>
          <cell r="J98">
            <v>0.78439999999999999</v>
          </cell>
          <cell r="K98">
            <v>0.78439999999999999</v>
          </cell>
          <cell r="L98">
            <v>0.78439999999999999</v>
          </cell>
          <cell r="M98">
            <v>0.78439999999999999</v>
          </cell>
          <cell r="N98">
            <v>0.78439999999999999</v>
          </cell>
          <cell r="O98">
            <v>0.78439999999999999</v>
          </cell>
          <cell r="P98">
            <v>0.78439999999999999</v>
          </cell>
          <cell r="T98">
            <v>0</v>
          </cell>
          <cell r="U98">
            <v>9.4127999999999989</v>
          </cell>
          <cell r="V98">
            <v>5.4904000000000011</v>
          </cell>
          <cell r="W98">
            <v>0</v>
          </cell>
          <cell r="X98">
            <v>3.9223999999999979</v>
          </cell>
          <cell r="Y98">
            <v>9.4127999999999989</v>
          </cell>
        </row>
        <row r="99">
          <cell r="C99">
            <v>0</v>
          </cell>
          <cell r="E99">
            <v>43.479529129827576</v>
          </cell>
          <cell r="F99">
            <v>43.479529129827576</v>
          </cell>
          <cell r="G99">
            <v>44.579529129827577</v>
          </cell>
          <cell r="H99">
            <v>43.479529129827576</v>
          </cell>
          <cell r="I99">
            <v>43.479529129827576</v>
          </cell>
          <cell r="J99">
            <v>44.579529129827577</v>
          </cell>
          <cell r="K99">
            <v>44.280345677127578</v>
          </cell>
          <cell r="L99">
            <v>44.280345677127578</v>
          </cell>
          <cell r="M99">
            <v>45.380345677127579</v>
          </cell>
          <cell r="N99">
            <v>44.280345677127578</v>
          </cell>
          <cell r="O99">
            <v>45.380345677127579</v>
          </cell>
          <cell r="P99">
            <v>45.380345677127579</v>
          </cell>
          <cell r="R99">
            <v>0</v>
          </cell>
          <cell r="S99">
            <v>0</v>
          </cell>
          <cell r="T99">
            <v>0</v>
          </cell>
          <cell r="U99">
            <v>532.05924884173089</v>
          </cell>
          <cell r="V99">
            <v>307.03711833333341</v>
          </cell>
          <cell r="W99">
            <v>0</v>
          </cell>
          <cell r="X99">
            <v>225.02213050839748</v>
          </cell>
          <cell r="Y99">
            <v>532.05924884173089</v>
          </cell>
        </row>
        <row r="100">
          <cell r="X100">
            <v>0</v>
          </cell>
          <cell r="Y100">
            <v>0</v>
          </cell>
        </row>
        <row r="101">
          <cell r="B101" t="str">
            <v>16 Other Overhead Costs</v>
          </cell>
          <cell r="X101">
            <v>0</v>
          </cell>
          <cell r="Y101">
            <v>0</v>
          </cell>
        </row>
        <row r="102">
          <cell r="A102">
            <v>71</v>
          </cell>
          <cell r="B102" t="str">
            <v>Insurance (Other than employee)</v>
          </cell>
          <cell r="E102">
            <v>1.3</v>
          </cell>
          <cell r="F102">
            <v>1.3</v>
          </cell>
          <cell r="G102">
            <v>1.3</v>
          </cell>
          <cell r="H102">
            <v>1.3</v>
          </cell>
          <cell r="I102">
            <v>1.3</v>
          </cell>
          <cell r="J102">
            <v>1.3</v>
          </cell>
          <cell r="K102">
            <v>1.3</v>
          </cell>
          <cell r="L102">
            <v>1.3</v>
          </cell>
          <cell r="M102">
            <v>1.3</v>
          </cell>
          <cell r="N102">
            <v>1.3</v>
          </cell>
          <cell r="O102">
            <v>1.3</v>
          </cell>
          <cell r="P102">
            <v>1.3</v>
          </cell>
          <cell r="T102">
            <v>0</v>
          </cell>
          <cell r="U102">
            <v>15.6</v>
          </cell>
          <cell r="V102">
            <v>9.6349999999999998</v>
          </cell>
          <cell r="W102">
            <v>0</v>
          </cell>
          <cell r="X102">
            <v>5.9649999999999999</v>
          </cell>
          <cell r="Y102">
            <v>15.6</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T103">
            <v>0</v>
          </cell>
          <cell r="U103">
            <v>0</v>
          </cell>
          <cell r="V103">
            <v>0</v>
          </cell>
          <cell r="W103">
            <v>0</v>
          </cell>
          <cell r="X103">
            <v>0</v>
          </cell>
          <cell r="Y103">
            <v>0</v>
          </cell>
        </row>
        <row r="104">
          <cell r="A104">
            <v>73</v>
          </cell>
          <cell r="B104" t="str">
            <v>Travel &amp; Entertainment</v>
          </cell>
          <cell r="E104">
            <v>2</v>
          </cell>
          <cell r="F104">
            <v>2</v>
          </cell>
          <cell r="G104">
            <v>2</v>
          </cell>
          <cell r="H104">
            <v>2</v>
          </cell>
          <cell r="I104">
            <v>2</v>
          </cell>
          <cell r="J104">
            <v>2</v>
          </cell>
          <cell r="K104">
            <v>2</v>
          </cell>
          <cell r="L104">
            <v>2</v>
          </cell>
          <cell r="M104">
            <v>2</v>
          </cell>
          <cell r="N104">
            <v>2</v>
          </cell>
          <cell r="O104">
            <v>2</v>
          </cell>
          <cell r="P104">
            <v>2</v>
          </cell>
          <cell r="T104">
            <v>0</v>
          </cell>
          <cell r="U104">
            <v>24</v>
          </cell>
          <cell r="V104">
            <v>18.335833333333333</v>
          </cell>
          <cell r="W104">
            <v>0</v>
          </cell>
          <cell r="X104">
            <v>5.6641666666666666</v>
          </cell>
          <cell r="Y104">
            <v>24</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6.3579999999999988</v>
          </cell>
          <cell r="W105">
            <v>0</v>
          </cell>
          <cell r="X105">
            <v>5.6420000000000012</v>
          </cell>
          <cell r="Y105">
            <v>12</v>
          </cell>
        </row>
        <row r="106">
          <cell r="A106">
            <v>75</v>
          </cell>
          <cell r="B106" t="str">
            <v>Credit Card Charges</v>
          </cell>
          <cell r="E106">
            <v>0.5</v>
          </cell>
          <cell r="F106">
            <v>0.5</v>
          </cell>
          <cell r="G106">
            <v>0.5</v>
          </cell>
          <cell r="H106">
            <v>0.5</v>
          </cell>
          <cell r="I106">
            <v>0.5</v>
          </cell>
          <cell r="J106">
            <v>0.5</v>
          </cell>
          <cell r="K106">
            <v>0.5</v>
          </cell>
          <cell r="L106">
            <v>0.5</v>
          </cell>
          <cell r="M106">
            <v>0.5</v>
          </cell>
          <cell r="N106">
            <v>0.5</v>
          </cell>
          <cell r="O106">
            <v>0.5</v>
          </cell>
          <cell r="P106">
            <v>0.5</v>
          </cell>
          <cell r="T106">
            <v>0</v>
          </cell>
          <cell r="U106">
            <v>6</v>
          </cell>
          <cell r="V106">
            <v>1.5549999999999999</v>
          </cell>
          <cell r="W106">
            <v>0</v>
          </cell>
          <cell r="X106">
            <v>4.4450000000000003</v>
          </cell>
          <cell r="Y106">
            <v>6</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0.24</v>
          </cell>
          <cell r="F108">
            <v>0.24</v>
          </cell>
          <cell r="G108">
            <v>0.24</v>
          </cell>
          <cell r="H108">
            <v>0.24</v>
          </cell>
          <cell r="I108">
            <v>0.24</v>
          </cell>
          <cell r="J108">
            <v>0.24</v>
          </cell>
          <cell r="K108">
            <v>0.24</v>
          </cell>
          <cell r="L108">
            <v>0.24</v>
          </cell>
          <cell r="M108">
            <v>0.24</v>
          </cell>
          <cell r="N108">
            <v>0.24</v>
          </cell>
          <cell r="O108">
            <v>0.24</v>
          </cell>
          <cell r="P108">
            <v>0.24</v>
          </cell>
          <cell r="T108">
            <v>0</v>
          </cell>
          <cell r="U108">
            <v>2.88</v>
          </cell>
          <cell r="V108">
            <v>3.8674779999999984</v>
          </cell>
          <cell r="W108">
            <v>0</v>
          </cell>
          <cell r="X108">
            <v>-0.98747799999999764</v>
          </cell>
          <cell r="Y108">
            <v>2.88</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6.4480000000000004</v>
          </cell>
          <cell r="F111">
            <v>6.4480000000000004</v>
          </cell>
          <cell r="G111">
            <v>6.24</v>
          </cell>
          <cell r="H111">
            <v>6.4480000000000004</v>
          </cell>
          <cell r="I111">
            <v>6.24</v>
          </cell>
          <cell r="J111">
            <v>6.4480000000000004</v>
          </cell>
          <cell r="K111">
            <v>6.4480000000000004</v>
          </cell>
          <cell r="L111">
            <v>8.3239999999999998</v>
          </cell>
          <cell r="M111">
            <v>6.4480000000000004</v>
          </cell>
          <cell r="N111">
            <v>6.24</v>
          </cell>
          <cell r="O111">
            <v>6.4480000000000004</v>
          </cell>
          <cell r="P111">
            <v>6.24</v>
          </cell>
          <cell r="T111">
            <v>0</v>
          </cell>
          <cell r="U111">
            <v>78.42</v>
          </cell>
          <cell r="V111">
            <v>56.227000000000004</v>
          </cell>
          <cell r="W111">
            <v>0</v>
          </cell>
          <cell r="X111">
            <v>22.192999999999998</v>
          </cell>
          <cell r="Y111">
            <v>78.42</v>
          </cell>
        </row>
        <row r="112">
          <cell r="A112">
            <v>81</v>
          </cell>
          <cell r="B112" t="str">
            <v>Telephone &amp; Faxes</v>
          </cell>
          <cell r="E112">
            <v>4</v>
          </cell>
          <cell r="F112">
            <v>4</v>
          </cell>
          <cell r="G112">
            <v>4</v>
          </cell>
          <cell r="H112">
            <v>4</v>
          </cell>
          <cell r="I112">
            <v>4</v>
          </cell>
          <cell r="J112">
            <v>4</v>
          </cell>
          <cell r="K112">
            <v>4</v>
          </cell>
          <cell r="L112">
            <v>4</v>
          </cell>
          <cell r="M112">
            <v>4</v>
          </cell>
          <cell r="N112">
            <v>4</v>
          </cell>
          <cell r="O112">
            <v>4</v>
          </cell>
          <cell r="P112">
            <v>4</v>
          </cell>
          <cell r="T112">
            <v>0</v>
          </cell>
          <cell r="U112">
            <v>48</v>
          </cell>
          <cell r="V112">
            <v>29.887999999999998</v>
          </cell>
          <cell r="W112">
            <v>0</v>
          </cell>
          <cell r="X112">
            <v>18.112000000000002</v>
          </cell>
          <cell r="Y112">
            <v>48</v>
          </cell>
        </row>
        <row r="113">
          <cell r="A113">
            <v>82</v>
          </cell>
          <cell r="B113" t="str">
            <v>Stationery &amp; Printing</v>
          </cell>
          <cell r="E113">
            <v>0.6</v>
          </cell>
          <cell r="F113">
            <v>0.6</v>
          </cell>
          <cell r="G113">
            <v>0.6</v>
          </cell>
          <cell r="H113">
            <v>0.6</v>
          </cell>
          <cell r="I113">
            <v>0.6</v>
          </cell>
          <cell r="J113">
            <v>0.6</v>
          </cell>
          <cell r="K113">
            <v>0.6</v>
          </cell>
          <cell r="L113">
            <v>0.6</v>
          </cell>
          <cell r="M113">
            <v>0.6</v>
          </cell>
          <cell r="N113">
            <v>0.6</v>
          </cell>
          <cell r="O113">
            <v>0.6</v>
          </cell>
          <cell r="P113">
            <v>0.6</v>
          </cell>
          <cell r="T113">
            <v>0</v>
          </cell>
          <cell r="U113">
            <v>7.2</v>
          </cell>
          <cell r="V113">
            <v>10.143000000000001</v>
          </cell>
          <cell r="W113">
            <v>0</v>
          </cell>
          <cell r="X113">
            <v>-2.9430000000000023</v>
          </cell>
          <cell r="Y113">
            <v>7.2</v>
          </cell>
        </row>
        <row r="114">
          <cell r="A114">
            <v>83</v>
          </cell>
          <cell r="B114" t="str">
            <v>Uniforms &amp; Laundry</v>
          </cell>
          <cell r="E114">
            <v>0.2</v>
          </cell>
          <cell r="F114">
            <v>0.2</v>
          </cell>
          <cell r="G114">
            <v>0.2</v>
          </cell>
          <cell r="H114">
            <v>0.2</v>
          </cell>
          <cell r="I114">
            <v>0.2</v>
          </cell>
          <cell r="J114">
            <v>0.2</v>
          </cell>
          <cell r="K114">
            <v>0.2</v>
          </cell>
          <cell r="L114">
            <v>0.2</v>
          </cell>
          <cell r="M114">
            <v>0.2</v>
          </cell>
          <cell r="N114">
            <v>0.2</v>
          </cell>
          <cell r="O114">
            <v>0.2</v>
          </cell>
          <cell r="P114">
            <v>0.2</v>
          </cell>
          <cell r="T114">
            <v>0</v>
          </cell>
          <cell r="U114">
            <v>2.4</v>
          </cell>
          <cell r="V114">
            <v>2.629</v>
          </cell>
          <cell r="W114">
            <v>0</v>
          </cell>
          <cell r="X114">
            <v>-0.22900000000000009</v>
          </cell>
          <cell r="Y114">
            <v>2.4</v>
          </cell>
        </row>
        <row r="115">
          <cell r="A115">
            <v>84</v>
          </cell>
          <cell r="B115" t="str">
            <v>Freight</v>
          </cell>
          <cell r="E115">
            <v>0</v>
          </cell>
          <cell r="F115">
            <v>0</v>
          </cell>
          <cell r="G115">
            <v>0</v>
          </cell>
          <cell r="H115">
            <v>0</v>
          </cell>
          <cell r="I115">
            <v>0</v>
          </cell>
          <cell r="J115">
            <v>0</v>
          </cell>
          <cell r="K115">
            <v>0</v>
          </cell>
          <cell r="L115">
            <v>0</v>
          </cell>
          <cell r="M115">
            <v>0</v>
          </cell>
          <cell r="N115">
            <v>0</v>
          </cell>
          <cell r="O115">
            <v>0</v>
          </cell>
          <cell r="P115">
            <v>0</v>
          </cell>
          <cell r="T115">
            <v>0</v>
          </cell>
          <cell r="U115">
            <v>0</v>
          </cell>
          <cell r="V115">
            <v>12.696</v>
          </cell>
          <cell r="W115">
            <v>0</v>
          </cell>
          <cell r="X115">
            <v>-12.696</v>
          </cell>
          <cell r="Y115">
            <v>0</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2.5</v>
          </cell>
          <cell r="F117">
            <v>2.5</v>
          </cell>
          <cell r="G117">
            <v>2.5</v>
          </cell>
          <cell r="H117">
            <v>2.5</v>
          </cell>
          <cell r="I117">
            <v>2.5</v>
          </cell>
          <cell r="J117">
            <v>2.5</v>
          </cell>
          <cell r="K117">
            <v>2.5</v>
          </cell>
          <cell r="L117">
            <v>2.5</v>
          </cell>
          <cell r="M117">
            <v>2.5</v>
          </cell>
          <cell r="N117">
            <v>2.5</v>
          </cell>
          <cell r="O117">
            <v>2.5</v>
          </cell>
          <cell r="P117">
            <v>2.5</v>
          </cell>
          <cell r="T117">
            <v>0</v>
          </cell>
          <cell r="U117">
            <v>30</v>
          </cell>
          <cell r="V117">
            <v>27.247</v>
          </cell>
          <cell r="W117">
            <v>0</v>
          </cell>
          <cell r="X117">
            <v>2.7530000000000001</v>
          </cell>
          <cell r="Y117">
            <v>30</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0.55979529129827588</v>
          </cell>
          <cell r="F119">
            <v>0.55979529129827588</v>
          </cell>
          <cell r="G119">
            <v>0.57079529129827589</v>
          </cell>
          <cell r="H119">
            <v>0.55979529129827588</v>
          </cell>
          <cell r="I119">
            <v>0.55979529129827588</v>
          </cell>
          <cell r="J119">
            <v>0.57079529129827589</v>
          </cell>
          <cell r="K119">
            <v>0.56780345677127586</v>
          </cell>
          <cell r="L119">
            <v>0.56780345677127586</v>
          </cell>
          <cell r="M119">
            <v>0.57880345677127587</v>
          </cell>
          <cell r="N119">
            <v>0.56780345677127586</v>
          </cell>
          <cell r="O119">
            <v>0.57880345677127587</v>
          </cell>
          <cell r="P119">
            <v>0.57880345677127587</v>
          </cell>
          <cell r="T119">
            <v>0</v>
          </cell>
          <cell r="U119">
            <v>6.8205924884173097</v>
          </cell>
          <cell r="V119">
            <v>5.0430672000000012</v>
          </cell>
          <cell r="W119">
            <v>0</v>
          </cell>
          <cell r="X119">
            <v>1.7775252884173085</v>
          </cell>
          <cell r="Y119">
            <v>6.8205924884173097</v>
          </cell>
        </row>
        <row r="120">
          <cell r="A120">
            <v>89</v>
          </cell>
          <cell r="B120" t="str">
            <v>Security</v>
          </cell>
          <cell r="E120">
            <v>1.3</v>
          </cell>
          <cell r="F120">
            <v>1.3</v>
          </cell>
          <cell r="G120">
            <v>1.3</v>
          </cell>
          <cell r="H120">
            <v>1.3</v>
          </cell>
          <cell r="I120">
            <v>1.3</v>
          </cell>
          <cell r="J120">
            <v>1.3</v>
          </cell>
          <cell r="K120">
            <v>1.3</v>
          </cell>
          <cell r="L120">
            <v>1.3</v>
          </cell>
          <cell r="M120">
            <v>1.3</v>
          </cell>
          <cell r="N120">
            <v>1.3</v>
          </cell>
          <cell r="O120">
            <v>1.3</v>
          </cell>
          <cell r="P120">
            <v>1.3</v>
          </cell>
          <cell r="U120">
            <v>15.6</v>
          </cell>
          <cell r="V120">
            <v>8.8000000000000007</v>
          </cell>
          <cell r="W120">
            <v>0</v>
          </cell>
          <cell r="X120">
            <v>6.8</v>
          </cell>
          <cell r="Y120">
            <v>15.6</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0.3</v>
          </cell>
          <cell r="F124">
            <v>0.3</v>
          </cell>
          <cell r="G124">
            <v>0.3</v>
          </cell>
          <cell r="H124">
            <v>0.3</v>
          </cell>
          <cell r="I124">
            <v>0.3</v>
          </cell>
          <cell r="J124">
            <v>0.3</v>
          </cell>
          <cell r="K124">
            <v>0.3</v>
          </cell>
          <cell r="L124">
            <v>0.3</v>
          </cell>
          <cell r="M124">
            <v>0.3</v>
          </cell>
          <cell r="N124">
            <v>0.3</v>
          </cell>
          <cell r="O124">
            <v>0.3</v>
          </cell>
          <cell r="P124">
            <v>0.3</v>
          </cell>
          <cell r="T124">
            <v>0</v>
          </cell>
          <cell r="U124">
            <v>3.6</v>
          </cell>
          <cell r="V124">
            <v>1.44</v>
          </cell>
          <cell r="W124">
            <v>0</v>
          </cell>
          <cell r="X124">
            <v>2.16</v>
          </cell>
          <cell r="Y124">
            <v>3.6</v>
          </cell>
        </row>
        <row r="125">
          <cell r="C125">
            <v>0</v>
          </cell>
          <cell r="E125">
            <v>20.947795291298277</v>
          </cell>
          <cell r="F125">
            <v>20.947795291298277</v>
          </cell>
          <cell r="G125">
            <v>20.750795291298278</v>
          </cell>
          <cell r="H125">
            <v>20.947795291298277</v>
          </cell>
          <cell r="I125">
            <v>20.739795291298279</v>
          </cell>
          <cell r="J125">
            <v>20.958795291298276</v>
          </cell>
          <cell r="K125">
            <v>20.955803456771278</v>
          </cell>
          <cell r="L125">
            <v>22.831803456771279</v>
          </cell>
          <cell r="M125">
            <v>20.966803456771277</v>
          </cell>
          <cell r="N125">
            <v>20.74780345677128</v>
          </cell>
          <cell r="O125">
            <v>20.966803456771277</v>
          </cell>
          <cell r="P125">
            <v>20.758803456771279</v>
          </cell>
          <cell r="R125">
            <v>0</v>
          </cell>
          <cell r="S125">
            <v>0</v>
          </cell>
          <cell r="T125">
            <v>0</v>
          </cell>
          <cell r="U125">
            <v>252.52059248841729</v>
          </cell>
          <cell r="V125">
            <v>193.86437853333331</v>
          </cell>
          <cell r="W125">
            <v>0</v>
          </cell>
          <cell r="X125">
            <v>58.656213955083985</v>
          </cell>
          <cell r="Y125">
            <v>252.52059248841729</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Mgmt fee income - CGV</v>
          </cell>
          <cell r="E129">
            <v>0</v>
          </cell>
          <cell r="F129">
            <v>0</v>
          </cell>
          <cell r="G129">
            <v>0</v>
          </cell>
          <cell r="H129">
            <v>0</v>
          </cell>
          <cell r="I129">
            <v>0</v>
          </cell>
          <cell r="J129">
            <v>0</v>
          </cell>
          <cell r="K129">
            <v>0</v>
          </cell>
          <cell r="L129">
            <v>0</v>
          </cell>
          <cell r="M129">
            <v>0</v>
          </cell>
          <cell r="N129">
            <v>0</v>
          </cell>
          <cell r="O129">
            <v>0</v>
          </cell>
          <cell r="P129">
            <v>0</v>
          </cell>
          <cell r="U129">
            <v>0</v>
          </cell>
          <cell r="V129">
            <v>0</v>
          </cell>
          <cell r="W129">
            <v>0</v>
          </cell>
          <cell r="X129">
            <v>0</v>
          </cell>
          <cell r="Y129">
            <v>0</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T132">
            <v>0</v>
          </cell>
          <cell r="W132">
            <v>0</v>
          </cell>
          <cell r="X132">
            <v>0</v>
          </cell>
          <cell r="Y132">
            <v>0</v>
          </cell>
        </row>
        <row r="133">
          <cell r="C133">
            <v>0</v>
          </cell>
          <cell r="E133">
            <v>0</v>
          </cell>
          <cell r="F133">
            <v>0</v>
          </cell>
          <cell r="G133">
            <v>0</v>
          </cell>
          <cell r="H133">
            <v>0</v>
          </cell>
          <cell r="I133">
            <v>0</v>
          </cell>
          <cell r="J133">
            <v>0</v>
          </cell>
          <cell r="K133">
            <v>0</v>
          </cell>
          <cell r="L133">
            <v>0</v>
          </cell>
          <cell r="M133">
            <v>0</v>
          </cell>
          <cell r="N133">
            <v>0</v>
          </cell>
          <cell r="O133">
            <v>0</v>
          </cell>
          <cell r="P133">
            <v>0</v>
          </cell>
          <cell r="R133">
            <v>0</v>
          </cell>
          <cell r="S133">
            <v>0</v>
          </cell>
          <cell r="T133">
            <v>0</v>
          </cell>
          <cell r="U133">
            <v>0</v>
          </cell>
          <cell r="V133">
            <v>0</v>
          </cell>
          <cell r="W133">
            <v>0</v>
          </cell>
          <cell r="X133">
            <v>0</v>
          </cell>
          <cell r="Y133">
            <v>0</v>
          </cell>
        </row>
      </sheetData>
      <sheetData sheetId="28" refreshError="1"/>
      <sheetData sheetId="29" refreshError="1">
        <row r="11">
          <cell r="A11">
            <v>1</v>
          </cell>
          <cell r="B11" t="str">
            <v>Net Film Revenue</v>
          </cell>
          <cell r="E11">
            <v>0</v>
          </cell>
          <cell r="F11">
            <v>0</v>
          </cell>
          <cell r="G11">
            <v>0</v>
          </cell>
          <cell r="H11">
            <v>0</v>
          </cell>
          <cell r="I11">
            <v>0</v>
          </cell>
          <cell r="J11">
            <v>0</v>
          </cell>
          <cell r="K11">
            <v>0</v>
          </cell>
          <cell r="L11">
            <v>0</v>
          </cell>
          <cell r="M11">
            <v>0</v>
          </cell>
          <cell r="N11">
            <v>0</v>
          </cell>
          <cell r="O11">
            <v>0</v>
          </cell>
          <cell r="P11">
            <v>0</v>
          </cell>
          <cell r="Q11">
            <v>0</v>
          </cell>
          <cell r="T11">
            <v>0</v>
          </cell>
          <cell r="U11">
            <v>0</v>
          </cell>
          <cell r="V11">
            <v>0</v>
          </cell>
          <cell r="W11">
            <v>0</v>
          </cell>
          <cell r="X11">
            <v>0</v>
          </cell>
          <cell r="Y11">
            <v>0</v>
          </cell>
        </row>
        <row r="12">
          <cell r="A12">
            <v>2</v>
          </cell>
          <cell r="B12" t="str">
            <v>Concession Sales</v>
          </cell>
          <cell r="E12">
            <v>0</v>
          </cell>
          <cell r="F12">
            <v>0</v>
          </cell>
          <cell r="G12">
            <v>0</v>
          </cell>
          <cell r="H12">
            <v>0</v>
          </cell>
          <cell r="I12">
            <v>0</v>
          </cell>
          <cell r="J12">
            <v>0</v>
          </cell>
          <cell r="K12">
            <v>0</v>
          </cell>
          <cell r="L12">
            <v>0</v>
          </cell>
          <cell r="M12">
            <v>0</v>
          </cell>
          <cell r="N12">
            <v>0</v>
          </cell>
          <cell r="O12">
            <v>0</v>
          </cell>
          <cell r="P12">
            <v>0</v>
          </cell>
          <cell r="T12">
            <v>0</v>
          </cell>
          <cell r="U12">
            <v>0</v>
          </cell>
          <cell r="V12">
            <v>0</v>
          </cell>
          <cell r="W12">
            <v>0</v>
          </cell>
          <cell r="X12">
            <v>0</v>
          </cell>
          <cell r="Y12">
            <v>0</v>
          </cell>
        </row>
        <row r="13">
          <cell r="A13">
            <v>3</v>
          </cell>
          <cell r="B13" t="str">
            <v>Rental Income</v>
          </cell>
          <cell r="E13">
            <v>0</v>
          </cell>
          <cell r="F13">
            <v>0</v>
          </cell>
          <cell r="G13">
            <v>0</v>
          </cell>
          <cell r="H13">
            <v>0</v>
          </cell>
          <cell r="I13">
            <v>0</v>
          </cell>
          <cell r="J13">
            <v>0</v>
          </cell>
          <cell r="K13">
            <v>0</v>
          </cell>
          <cell r="L13">
            <v>0</v>
          </cell>
          <cell r="M13">
            <v>0</v>
          </cell>
          <cell r="N13">
            <v>0</v>
          </cell>
          <cell r="O13">
            <v>0</v>
          </cell>
          <cell r="P13">
            <v>0</v>
          </cell>
          <cell r="T13">
            <v>0</v>
          </cell>
          <cell r="U13">
            <v>0</v>
          </cell>
          <cell r="V13">
            <v>0</v>
          </cell>
          <cell r="W13">
            <v>0</v>
          </cell>
          <cell r="X13">
            <v>0</v>
          </cell>
          <cell r="Y13">
            <v>0</v>
          </cell>
        </row>
        <row r="14">
          <cell r="A14">
            <v>4</v>
          </cell>
          <cell r="B14" t="str">
            <v>Electronic Games income</v>
          </cell>
          <cell r="E14">
            <v>0</v>
          </cell>
          <cell r="F14">
            <v>0</v>
          </cell>
          <cell r="G14">
            <v>0</v>
          </cell>
          <cell r="H14">
            <v>0</v>
          </cell>
          <cell r="I14">
            <v>0</v>
          </cell>
          <cell r="J14">
            <v>0</v>
          </cell>
          <cell r="K14">
            <v>0</v>
          </cell>
          <cell r="L14">
            <v>0</v>
          </cell>
          <cell r="M14">
            <v>0</v>
          </cell>
          <cell r="N14">
            <v>0</v>
          </cell>
          <cell r="O14">
            <v>0</v>
          </cell>
          <cell r="P14">
            <v>0</v>
          </cell>
          <cell r="T14">
            <v>0</v>
          </cell>
          <cell r="U14">
            <v>0</v>
          </cell>
          <cell r="V14">
            <v>0</v>
          </cell>
          <cell r="W14">
            <v>0</v>
          </cell>
          <cell r="X14">
            <v>0</v>
          </cell>
          <cell r="Y14">
            <v>0</v>
          </cell>
        </row>
        <row r="15">
          <cell r="A15">
            <v>5</v>
          </cell>
          <cell r="B15" t="str">
            <v>Screen Advertising</v>
          </cell>
          <cell r="E15">
            <v>0</v>
          </cell>
          <cell r="F15">
            <v>0</v>
          </cell>
          <cell r="G15">
            <v>0</v>
          </cell>
          <cell r="H15">
            <v>0</v>
          </cell>
          <cell r="I15">
            <v>0</v>
          </cell>
          <cell r="J15">
            <v>0</v>
          </cell>
          <cell r="K15">
            <v>0</v>
          </cell>
          <cell r="L15">
            <v>0</v>
          </cell>
          <cell r="M15">
            <v>0</v>
          </cell>
          <cell r="N15">
            <v>0</v>
          </cell>
          <cell r="O15">
            <v>0</v>
          </cell>
          <cell r="P15">
            <v>0</v>
          </cell>
          <cell r="T15">
            <v>0</v>
          </cell>
          <cell r="U15">
            <v>0</v>
          </cell>
          <cell r="V15">
            <v>0</v>
          </cell>
          <cell r="W15">
            <v>0</v>
          </cell>
          <cell r="X15">
            <v>0</v>
          </cell>
          <cell r="Y15">
            <v>0</v>
          </cell>
        </row>
        <row r="16">
          <cell r="A16">
            <v>6</v>
          </cell>
          <cell r="B16" t="str">
            <v>Other Income</v>
          </cell>
          <cell r="C16">
            <v>0</v>
          </cell>
          <cell r="E16">
            <v>0.5</v>
          </cell>
          <cell r="F16">
            <v>0.5</v>
          </cell>
          <cell r="G16">
            <v>0.5</v>
          </cell>
          <cell r="H16">
            <v>0.5</v>
          </cell>
          <cell r="I16">
            <v>0.5</v>
          </cell>
          <cell r="J16">
            <v>0.5</v>
          </cell>
          <cell r="K16">
            <v>0.5</v>
          </cell>
          <cell r="L16">
            <v>0.5</v>
          </cell>
          <cell r="M16">
            <v>0.5</v>
          </cell>
          <cell r="N16">
            <v>0.5</v>
          </cell>
          <cell r="O16">
            <v>0.5</v>
          </cell>
          <cell r="P16">
            <v>0.5</v>
          </cell>
          <cell r="R16">
            <v>0</v>
          </cell>
          <cell r="S16">
            <v>0</v>
          </cell>
          <cell r="T16">
            <v>0</v>
          </cell>
          <cell r="U16">
            <v>6</v>
          </cell>
          <cell r="V16">
            <v>13.6</v>
          </cell>
          <cell r="W16">
            <v>5.0979999999999999</v>
          </cell>
          <cell r="X16">
            <v>-7.6</v>
          </cell>
          <cell r="Y16">
            <v>0.90200000000000014</v>
          </cell>
        </row>
        <row r="17">
          <cell r="B17" t="str">
            <v>TOTAL REVENUE</v>
          </cell>
          <cell r="C17">
            <v>0</v>
          </cell>
          <cell r="E17">
            <v>0.5</v>
          </cell>
          <cell r="F17">
            <v>0.5</v>
          </cell>
          <cell r="G17">
            <v>0.5</v>
          </cell>
          <cell r="H17">
            <v>0.5</v>
          </cell>
          <cell r="I17">
            <v>0.5</v>
          </cell>
          <cell r="J17">
            <v>0.5</v>
          </cell>
          <cell r="K17">
            <v>0.5</v>
          </cell>
          <cell r="L17">
            <v>0.5</v>
          </cell>
          <cell r="M17">
            <v>0.5</v>
          </cell>
          <cell r="N17">
            <v>0.5</v>
          </cell>
          <cell r="O17">
            <v>0.5</v>
          </cell>
          <cell r="P17">
            <v>0.5</v>
          </cell>
          <cell r="R17">
            <v>0</v>
          </cell>
          <cell r="S17">
            <v>0</v>
          </cell>
          <cell r="T17">
            <v>0</v>
          </cell>
          <cell r="U17">
            <v>6</v>
          </cell>
          <cell r="V17">
            <v>13.6</v>
          </cell>
          <cell r="W17">
            <v>5.0979999999999999</v>
          </cell>
          <cell r="X17">
            <v>-7.6</v>
          </cell>
          <cell r="Y17">
            <v>0.90200000000000014</v>
          </cell>
        </row>
        <row r="19">
          <cell r="A19">
            <v>7</v>
          </cell>
          <cell r="B19" t="str">
            <v>Film Hire</v>
          </cell>
          <cell r="E19">
            <v>0</v>
          </cell>
          <cell r="F19">
            <v>0</v>
          </cell>
          <cell r="G19">
            <v>0</v>
          </cell>
          <cell r="H19">
            <v>0</v>
          </cell>
          <cell r="I19">
            <v>0</v>
          </cell>
          <cell r="J19">
            <v>0</v>
          </cell>
          <cell r="K19">
            <v>0</v>
          </cell>
          <cell r="L19">
            <v>0</v>
          </cell>
          <cell r="M19">
            <v>0</v>
          </cell>
          <cell r="N19">
            <v>0</v>
          </cell>
          <cell r="O19">
            <v>0</v>
          </cell>
          <cell r="P19">
            <v>0</v>
          </cell>
          <cell r="U19">
            <v>0</v>
          </cell>
          <cell r="V19">
            <v>0</v>
          </cell>
          <cell r="W19">
            <v>0</v>
          </cell>
          <cell r="X19">
            <v>0</v>
          </cell>
          <cell r="Y19">
            <v>0</v>
          </cell>
        </row>
        <row r="20">
          <cell r="A20">
            <v>8</v>
          </cell>
          <cell r="B20" t="str">
            <v>Concession Cost</v>
          </cell>
          <cell r="E20">
            <v>0</v>
          </cell>
          <cell r="F20">
            <v>0</v>
          </cell>
          <cell r="G20">
            <v>0</v>
          </cell>
          <cell r="H20">
            <v>0</v>
          </cell>
          <cell r="I20">
            <v>0</v>
          </cell>
          <cell r="J20">
            <v>0</v>
          </cell>
          <cell r="K20">
            <v>0</v>
          </cell>
          <cell r="L20">
            <v>0</v>
          </cell>
          <cell r="M20">
            <v>0</v>
          </cell>
          <cell r="N20">
            <v>0</v>
          </cell>
          <cell r="O20">
            <v>0</v>
          </cell>
          <cell r="P20">
            <v>0</v>
          </cell>
          <cell r="T20">
            <v>0</v>
          </cell>
          <cell r="U20">
            <v>0</v>
          </cell>
          <cell r="V20">
            <v>0</v>
          </cell>
          <cell r="W20">
            <v>0</v>
          </cell>
          <cell r="X20">
            <v>0</v>
          </cell>
          <cell r="Y20">
            <v>0</v>
          </cell>
        </row>
        <row r="21">
          <cell r="A21">
            <v>9</v>
          </cell>
          <cell r="B21" t="str">
            <v>Less Concession Rebates</v>
          </cell>
          <cell r="E21">
            <v>0</v>
          </cell>
          <cell r="F21">
            <v>0</v>
          </cell>
          <cell r="G21">
            <v>0</v>
          </cell>
          <cell r="H21">
            <v>0</v>
          </cell>
          <cell r="I21">
            <v>0</v>
          </cell>
          <cell r="J21">
            <v>0</v>
          </cell>
          <cell r="K21">
            <v>0</v>
          </cell>
          <cell r="L21">
            <v>0</v>
          </cell>
          <cell r="M21">
            <v>0</v>
          </cell>
          <cell r="N21">
            <v>0</v>
          </cell>
          <cell r="O21">
            <v>0</v>
          </cell>
          <cell r="P21">
            <v>0</v>
          </cell>
          <cell r="U21">
            <v>0</v>
          </cell>
          <cell r="V21">
            <v>0</v>
          </cell>
          <cell r="W21">
            <v>0</v>
          </cell>
          <cell r="X21">
            <v>0</v>
          </cell>
          <cell r="Y21">
            <v>0</v>
          </cell>
        </row>
        <row r="22">
          <cell r="A22">
            <v>10</v>
          </cell>
          <cell r="B22" t="str">
            <v>Advertising Cost</v>
          </cell>
          <cell r="E22">
            <v>0</v>
          </cell>
          <cell r="F22">
            <v>0</v>
          </cell>
          <cell r="G22">
            <v>0</v>
          </cell>
          <cell r="H22">
            <v>0</v>
          </cell>
          <cell r="I22">
            <v>0</v>
          </cell>
          <cell r="J22">
            <v>0</v>
          </cell>
          <cell r="K22">
            <v>0</v>
          </cell>
          <cell r="L22">
            <v>0</v>
          </cell>
          <cell r="M22">
            <v>0</v>
          </cell>
          <cell r="N22">
            <v>0</v>
          </cell>
          <cell r="O22">
            <v>0</v>
          </cell>
          <cell r="P22">
            <v>0</v>
          </cell>
          <cell r="T22">
            <v>0</v>
          </cell>
          <cell r="U22">
            <v>0</v>
          </cell>
          <cell r="V22">
            <v>0</v>
          </cell>
          <cell r="W22">
            <v>1</v>
          </cell>
          <cell r="X22">
            <v>0</v>
          </cell>
          <cell r="Y22">
            <v>-1</v>
          </cell>
        </row>
        <row r="23">
          <cell r="A23">
            <v>11</v>
          </cell>
          <cell r="B23" t="str">
            <v>Other Cost</v>
          </cell>
          <cell r="C23">
            <v>0</v>
          </cell>
          <cell r="E23">
            <v>0</v>
          </cell>
          <cell r="F23">
            <v>0</v>
          </cell>
          <cell r="G23">
            <v>0</v>
          </cell>
          <cell r="H23">
            <v>0</v>
          </cell>
          <cell r="I23">
            <v>0</v>
          </cell>
          <cell r="J23">
            <v>0</v>
          </cell>
          <cell r="K23">
            <v>0</v>
          </cell>
          <cell r="L23">
            <v>0</v>
          </cell>
          <cell r="M23">
            <v>0</v>
          </cell>
          <cell r="N23">
            <v>0</v>
          </cell>
          <cell r="O23">
            <v>0</v>
          </cell>
          <cell r="P23">
            <v>0</v>
          </cell>
          <cell r="R23">
            <v>0</v>
          </cell>
          <cell r="S23">
            <v>0</v>
          </cell>
          <cell r="T23">
            <v>0</v>
          </cell>
          <cell r="U23">
            <v>0</v>
          </cell>
          <cell r="V23">
            <v>0</v>
          </cell>
          <cell r="W23">
            <v>0</v>
          </cell>
          <cell r="X23">
            <v>0</v>
          </cell>
          <cell r="Y23">
            <v>0</v>
          </cell>
        </row>
        <row r="24">
          <cell r="A24">
            <v>12</v>
          </cell>
          <cell r="B24" t="str">
            <v>Direct Payroll</v>
          </cell>
          <cell r="C24">
            <v>0</v>
          </cell>
          <cell r="E24">
            <v>90.765082916666657</v>
          </cell>
          <cell r="F24">
            <v>90.765082916666657</v>
          </cell>
          <cell r="G24">
            <v>88.735082916666656</v>
          </cell>
          <cell r="H24">
            <v>87.865082916666665</v>
          </cell>
          <cell r="I24">
            <v>87.865082916666665</v>
          </cell>
          <cell r="J24">
            <v>87.865082916666665</v>
          </cell>
          <cell r="K24">
            <v>89.941772916666679</v>
          </cell>
          <cell r="L24">
            <v>89.941772916666679</v>
          </cell>
          <cell r="M24">
            <v>89.941772916666679</v>
          </cell>
          <cell r="N24">
            <v>89.941772916666679</v>
          </cell>
          <cell r="O24">
            <v>89.941772916666679</v>
          </cell>
          <cell r="P24">
            <v>89.941772916666679</v>
          </cell>
          <cell r="R24">
            <v>0</v>
          </cell>
          <cell r="S24">
            <v>0</v>
          </cell>
          <cell r="T24">
            <v>0</v>
          </cell>
          <cell r="U24">
            <v>1073.511135</v>
          </cell>
          <cell r="V24">
            <v>1092.7482116666667</v>
          </cell>
          <cell r="W24">
            <v>1211.7870000000003</v>
          </cell>
          <cell r="X24">
            <v>-19.237076666666781</v>
          </cell>
          <cell r="Y24">
            <v>-138.27586500000029</v>
          </cell>
        </row>
        <row r="25">
          <cell r="B25" t="str">
            <v>TOTAL COST</v>
          </cell>
          <cell r="C25">
            <v>0</v>
          </cell>
          <cell r="E25">
            <v>90.765082916666657</v>
          </cell>
          <cell r="F25">
            <v>90.765082916666657</v>
          </cell>
          <cell r="G25">
            <v>88.735082916666656</v>
          </cell>
          <cell r="H25">
            <v>87.865082916666665</v>
          </cell>
          <cell r="I25">
            <v>87.865082916666665</v>
          </cell>
          <cell r="J25">
            <v>87.865082916666665</v>
          </cell>
          <cell r="K25">
            <v>89.941772916666679</v>
          </cell>
          <cell r="L25">
            <v>89.941772916666679</v>
          </cell>
          <cell r="M25">
            <v>89.941772916666679</v>
          </cell>
          <cell r="N25">
            <v>89.941772916666679</v>
          </cell>
          <cell r="O25">
            <v>89.941772916666679</v>
          </cell>
          <cell r="P25">
            <v>89.941772916666679</v>
          </cell>
          <cell r="R25">
            <v>0</v>
          </cell>
          <cell r="S25">
            <v>0</v>
          </cell>
          <cell r="T25">
            <v>0</v>
          </cell>
          <cell r="U25">
            <v>1073.511135</v>
          </cell>
          <cell r="V25">
            <v>1092.7482116666667</v>
          </cell>
          <cell r="W25">
            <v>1212.7870000000003</v>
          </cell>
          <cell r="X25">
            <v>-19.237076666666781</v>
          </cell>
          <cell r="Y25">
            <v>-139.27586500000029</v>
          </cell>
        </row>
        <row r="27">
          <cell r="B27" t="str">
            <v>GROSS MARGIN</v>
          </cell>
          <cell r="C27">
            <v>0</v>
          </cell>
          <cell r="E27">
            <v>-90.265082916666657</v>
          </cell>
          <cell r="F27">
            <v>-90.265082916666657</v>
          </cell>
          <cell r="G27">
            <v>-88.235082916666656</v>
          </cell>
          <cell r="H27">
            <v>-87.365082916666665</v>
          </cell>
          <cell r="I27">
            <v>-87.365082916666665</v>
          </cell>
          <cell r="J27">
            <v>-87.365082916666665</v>
          </cell>
          <cell r="K27">
            <v>-89.441772916666679</v>
          </cell>
          <cell r="L27">
            <v>-89.441772916666679</v>
          </cell>
          <cell r="M27">
            <v>-89.441772916666679</v>
          </cell>
          <cell r="N27">
            <v>-89.441772916666679</v>
          </cell>
          <cell r="O27">
            <v>-89.441772916666679</v>
          </cell>
          <cell r="P27">
            <v>-89.441772916666679</v>
          </cell>
          <cell r="R27">
            <v>0</v>
          </cell>
          <cell r="S27">
            <v>0</v>
          </cell>
          <cell r="T27">
            <v>0</v>
          </cell>
          <cell r="U27">
            <v>-1067.511135</v>
          </cell>
          <cell r="V27">
            <v>-1079.1482116666668</v>
          </cell>
          <cell r="W27">
            <v>-1207.6890000000003</v>
          </cell>
          <cell r="X27">
            <v>11.637076666666871</v>
          </cell>
          <cell r="Y27">
            <v>140.17786500000034</v>
          </cell>
        </row>
        <row r="28">
          <cell r="X28">
            <v>0</v>
          </cell>
          <cell r="Y28">
            <v>0</v>
          </cell>
        </row>
        <row r="29">
          <cell r="A29">
            <v>13</v>
          </cell>
          <cell r="B29" t="str">
            <v>Direct Rent</v>
          </cell>
          <cell r="E29">
            <v>20.953899999999997</v>
          </cell>
          <cell r="F29">
            <v>20.953899999999997</v>
          </cell>
          <cell r="G29">
            <v>20.953899999999997</v>
          </cell>
          <cell r="H29">
            <v>20.953899999999997</v>
          </cell>
          <cell r="I29">
            <v>20.953899999999997</v>
          </cell>
          <cell r="J29">
            <v>20.953899999999997</v>
          </cell>
          <cell r="K29">
            <v>20.953899999999997</v>
          </cell>
          <cell r="L29">
            <v>20.953899999999997</v>
          </cell>
          <cell r="M29">
            <v>20.953899999999997</v>
          </cell>
          <cell r="N29">
            <v>20.953899999999997</v>
          </cell>
          <cell r="O29">
            <v>20.953899999999997</v>
          </cell>
          <cell r="P29">
            <v>20.953899999999997</v>
          </cell>
          <cell r="T29">
            <v>0</v>
          </cell>
          <cell r="U29">
            <v>251.44680000000002</v>
          </cell>
          <cell r="V29">
            <v>216.42934491871819</v>
          </cell>
          <cell r="W29">
            <v>199.74</v>
          </cell>
          <cell r="X29">
            <v>35.017455081281838</v>
          </cell>
          <cell r="Y29">
            <v>51.706800000000015</v>
          </cell>
        </row>
        <row r="30">
          <cell r="A30">
            <v>14</v>
          </cell>
          <cell r="B30" t="str">
            <v>Light, Heat and Power</v>
          </cell>
          <cell r="E30">
            <v>1</v>
          </cell>
          <cell r="F30">
            <v>1</v>
          </cell>
          <cell r="G30">
            <v>1</v>
          </cell>
          <cell r="H30">
            <v>1</v>
          </cell>
          <cell r="I30">
            <v>1</v>
          </cell>
          <cell r="J30">
            <v>1</v>
          </cell>
          <cell r="K30">
            <v>1</v>
          </cell>
          <cell r="L30">
            <v>1</v>
          </cell>
          <cell r="M30">
            <v>1</v>
          </cell>
          <cell r="N30">
            <v>1</v>
          </cell>
          <cell r="O30">
            <v>1</v>
          </cell>
          <cell r="P30">
            <v>1</v>
          </cell>
          <cell r="T30">
            <v>0</v>
          </cell>
          <cell r="U30">
            <v>12</v>
          </cell>
          <cell r="V30">
            <v>7.7254799999999983</v>
          </cell>
          <cell r="W30">
            <v>7.9870000000000001</v>
          </cell>
          <cell r="X30">
            <v>4.2745200000000017</v>
          </cell>
          <cell r="Y30">
            <v>4.0129999999999999</v>
          </cell>
        </row>
        <row r="31">
          <cell r="A31">
            <v>15</v>
          </cell>
          <cell r="B31" t="str">
            <v>Repair &amp; Maintenance</v>
          </cell>
          <cell r="E31">
            <v>4.2</v>
          </cell>
          <cell r="F31">
            <v>4.2</v>
          </cell>
          <cell r="G31">
            <v>4.2</v>
          </cell>
          <cell r="H31">
            <v>4.2</v>
          </cell>
          <cell r="I31">
            <v>4.2</v>
          </cell>
          <cell r="J31">
            <v>4.2</v>
          </cell>
          <cell r="K31">
            <v>4.2</v>
          </cell>
          <cell r="L31">
            <v>4.2</v>
          </cell>
          <cell r="M31">
            <v>4.2</v>
          </cell>
          <cell r="N31">
            <v>4.2</v>
          </cell>
          <cell r="O31">
            <v>4.2</v>
          </cell>
          <cell r="P31">
            <v>4.2</v>
          </cell>
          <cell r="T31">
            <v>0</v>
          </cell>
          <cell r="U31">
            <v>50.4</v>
          </cell>
          <cell r="V31">
            <v>71.554509999999993</v>
          </cell>
          <cell r="W31">
            <v>40.314999999999998</v>
          </cell>
          <cell r="X31">
            <v>-21.154509999999981</v>
          </cell>
          <cell r="Y31">
            <v>10.085000000000001</v>
          </cell>
        </row>
        <row r="32">
          <cell r="A32">
            <v>16</v>
          </cell>
          <cell r="B32" t="str">
            <v>Common Area Maintenance</v>
          </cell>
          <cell r="E32">
            <v>0</v>
          </cell>
          <cell r="F32">
            <v>0</v>
          </cell>
          <cell r="G32">
            <v>0</v>
          </cell>
          <cell r="H32">
            <v>0</v>
          </cell>
          <cell r="I32">
            <v>0</v>
          </cell>
          <cell r="J32">
            <v>0</v>
          </cell>
          <cell r="K32">
            <v>0</v>
          </cell>
          <cell r="L32">
            <v>0</v>
          </cell>
          <cell r="M32">
            <v>0</v>
          </cell>
          <cell r="N32">
            <v>0</v>
          </cell>
          <cell r="O32">
            <v>0</v>
          </cell>
          <cell r="P32">
            <v>0</v>
          </cell>
          <cell r="T32">
            <v>0</v>
          </cell>
          <cell r="U32">
            <v>0</v>
          </cell>
          <cell r="V32">
            <v>0</v>
          </cell>
          <cell r="W32">
            <v>0</v>
          </cell>
          <cell r="X32">
            <v>0</v>
          </cell>
          <cell r="Y32">
            <v>0</v>
          </cell>
        </row>
        <row r="33">
          <cell r="A33">
            <v>17</v>
          </cell>
          <cell r="B33" t="str">
            <v>Other Overhead Costs</v>
          </cell>
          <cell r="C33">
            <v>0</v>
          </cell>
          <cell r="E33">
            <v>37.070150829166664</v>
          </cell>
          <cell r="F33">
            <v>37.070150829166664</v>
          </cell>
          <cell r="G33">
            <v>37.049850829166672</v>
          </cell>
          <cell r="H33">
            <v>37.041150829166668</v>
          </cell>
          <cell r="I33">
            <v>37.041150829166668</v>
          </cell>
          <cell r="J33">
            <v>37.041150829166668</v>
          </cell>
          <cell r="K33">
            <v>37.061917729166666</v>
          </cell>
          <cell r="L33">
            <v>37.061917729166666</v>
          </cell>
          <cell r="M33">
            <v>37.061917729166666</v>
          </cell>
          <cell r="N33">
            <v>37.061917729166666</v>
          </cell>
          <cell r="O33">
            <v>37.061917729166666</v>
          </cell>
          <cell r="P33">
            <v>37.061917729166666</v>
          </cell>
          <cell r="R33">
            <v>0</v>
          </cell>
          <cell r="S33">
            <v>0</v>
          </cell>
          <cell r="T33">
            <v>0</v>
          </cell>
          <cell r="U33">
            <v>444.68511135000006</v>
          </cell>
          <cell r="V33">
            <v>496.03872999999999</v>
          </cell>
          <cell r="W33">
            <v>694.47800000000007</v>
          </cell>
          <cell r="X33">
            <v>-51.35361864999993</v>
          </cell>
          <cell r="Y33">
            <v>-249.79288865000001</v>
          </cell>
        </row>
        <row r="35">
          <cell r="B35" t="str">
            <v>Total Overhead Expenses</v>
          </cell>
          <cell r="C35">
            <v>0</v>
          </cell>
          <cell r="E35">
            <v>63.224050829166657</v>
          </cell>
          <cell r="F35">
            <v>63.224050829166657</v>
          </cell>
          <cell r="G35">
            <v>63.203750829166665</v>
          </cell>
          <cell r="H35">
            <v>63.195050829166661</v>
          </cell>
          <cell r="I35">
            <v>63.195050829166661</v>
          </cell>
          <cell r="J35">
            <v>63.195050829166661</v>
          </cell>
          <cell r="K35">
            <v>63.215817729166659</v>
          </cell>
          <cell r="L35">
            <v>63.215817729166659</v>
          </cell>
          <cell r="M35">
            <v>63.215817729166659</v>
          </cell>
          <cell r="N35">
            <v>63.215817729166659</v>
          </cell>
          <cell r="O35">
            <v>63.215817729166659</v>
          </cell>
          <cell r="P35">
            <v>63.215817729166659</v>
          </cell>
          <cell r="R35">
            <v>0</v>
          </cell>
          <cell r="S35">
            <v>0</v>
          </cell>
          <cell r="T35">
            <v>0</v>
          </cell>
          <cell r="U35">
            <v>758.53191135000009</v>
          </cell>
          <cell r="V35">
            <v>791.74806491871823</v>
          </cell>
          <cell r="W35">
            <v>942.52</v>
          </cell>
          <cell r="X35">
            <v>-33.216153568718141</v>
          </cell>
          <cell r="Y35">
            <v>-183.98808865000001</v>
          </cell>
        </row>
        <row r="37">
          <cell r="B37" t="str">
            <v>E.B.I.T.D.</v>
          </cell>
          <cell r="C37">
            <v>0</v>
          </cell>
          <cell r="E37">
            <v>-153.48913374583333</v>
          </cell>
          <cell r="F37">
            <v>-153.48913374583333</v>
          </cell>
          <cell r="G37">
            <v>-151.43883374583334</v>
          </cell>
          <cell r="H37">
            <v>-150.56013374583333</v>
          </cell>
          <cell r="I37">
            <v>-150.56013374583333</v>
          </cell>
          <cell r="J37">
            <v>-150.56013374583333</v>
          </cell>
          <cell r="K37">
            <v>-152.65759064583335</v>
          </cell>
          <cell r="L37">
            <v>-152.65759064583335</v>
          </cell>
          <cell r="M37">
            <v>-152.65759064583335</v>
          </cell>
          <cell r="N37">
            <v>-152.65759064583335</v>
          </cell>
          <cell r="O37">
            <v>-152.65759064583335</v>
          </cell>
          <cell r="P37">
            <v>-152.65759064583335</v>
          </cell>
          <cell r="R37">
            <v>0</v>
          </cell>
          <cell r="S37">
            <v>0</v>
          </cell>
          <cell r="T37">
            <v>0</v>
          </cell>
          <cell r="U37">
            <v>-1826.0430463500002</v>
          </cell>
          <cell r="V37">
            <v>-1870.8962765853851</v>
          </cell>
          <cell r="W37">
            <v>-2150.2090000000003</v>
          </cell>
          <cell r="X37">
            <v>44.853230235385013</v>
          </cell>
          <cell r="Y37">
            <v>324.16595365000035</v>
          </cell>
        </row>
        <row r="39">
          <cell r="A39">
            <v>18</v>
          </cell>
          <cell r="B39" t="str">
            <v>Depreciation</v>
          </cell>
          <cell r="E39">
            <v>33.989666666666665</v>
          </cell>
          <cell r="F39">
            <v>33.989666666666665</v>
          </cell>
          <cell r="G39">
            <v>33.989666666666665</v>
          </cell>
          <cell r="H39">
            <v>33.989666666666665</v>
          </cell>
          <cell r="I39">
            <v>33.989666666666665</v>
          </cell>
          <cell r="J39">
            <v>33.989666666666665</v>
          </cell>
          <cell r="K39">
            <v>33.989666666666665</v>
          </cell>
          <cell r="L39">
            <v>33.989666666666665</v>
          </cell>
          <cell r="M39">
            <v>33.989666666666665</v>
          </cell>
          <cell r="N39">
            <v>33.989666666666665</v>
          </cell>
          <cell r="O39">
            <v>33.989666666666665</v>
          </cell>
          <cell r="P39">
            <v>33.989666666666665</v>
          </cell>
          <cell r="T39">
            <v>0</v>
          </cell>
          <cell r="U39">
            <v>407.87599999999998</v>
          </cell>
          <cell r="V39">
            <v>122.57752000000001</v>
          </cell>
          <cell r="W39">
            <v>103.379</v>
          </cell>
          <cell r="X39">
            <v>285.29847999999998</v>
          </cell>
          <cell r="Y39">
            <v>304.49699999999996</v>
          </cell>
        </row>
        <row r="40">
          <cell r="A40">
            <v>19</v>
          </cell>
          <cell r="B40" t="str">
            <v>Fixed Assets Written Off</v>
          </cell>
          <cell r="E40">
            <v>0</v>
          </cell>
          <cell r="F40">
            <v>0</v>
          </cell>
          <cell r="G40">
            <v>0</v>
          </cell>
          <cell r="H40">
            <v>0</v>
          </cell>
          <cell r="I40">
            <v>0</v>
          </cell>
          <cell r="J40">
            <v>0</v>
          </cell>
          <cell r="K40">
            <v>0</v>
          </cell>
          <cell r="L40">
            <v>0</v>
          </cell>
          <cell r="M40">
            <v>0</v>
          </cell>
          <cell r="N40">
            <v>0</v>
          </cell>
          <cell r="O40">
            <v>0</v>
          </cell>
          <cell r="P40">
            <v>0</v>
          </cell>
          <cell r="T40">
            <v>0</v>
          </cell>
          <cell r="U40">
            <v>0</v>
          </cell>
          <cell r="V40">
            <v>47.983849821315353</v>
          </cell>
          <cell r="W40">
            <v>0.125</v>
          </cell>
          <cell r="X40">
            <v>-47.983849821315353</v>
          </cell>
          <cell r="Y40">
            <v>-0.125</v>
          </cell>
        </row>
        <row r="41">
          <cell r="A41">
            <v>20</v>
          </cell>
          <cell r="B41" t="str">
            <v>External Interest</v>
          </cell>
          <cell r="E41">
            <v>127.83253424657536</v>
          </cell>
          <cell r="F41">
            <v>127.19554794520549</v>
          </cell>
          <cell r="G41">
            <v>122.47602739726027</v>
          </cell>
          <cell r="H41">
            <v>124.22294520547948</v>
          </cell>
          <cell r="I41">
            <v>119.59931506849318</v>
          </cell>
          <cell r="J41">
            <v>120.38510273972605</v>
          </cell>
          <cell r="K41">
            <v>118.3998287671233</v>
          </cell>
          <cell r="L41">
            <v>106.36643835616439</v>
          </cell>
          <cell r="M41">
            <v>117.12585616438356</v>
          </cell>
          <cell r="N41">
            <v>112.73116438356166</v>
          </cell>
          <cell r="O41">
            <v>114.04708904109589</v>
          </cell>
          <cell r="P41">
            <v>107.27054794520549</v>
          </cell>
          <cell r="T41">
            <v>0</v>
          </cell>
          <cell r="U41">
            <v>1417.652397260274</v>
          </cell>
          <cell r="V41">
            <v>3.9070800000000001</v>
          </cell>
          <cell r="W41">
            <v>0</v>
          </cell>
          <cell r="X41">
            <v>1413.7453172602741</v>
          </cell>
          <cell r="Y41">
            <v>1417.652397260274</v>
          </cell>
        </row>
        <row r="42">
          <cell r="A42">
            <v>21</v>
          </cell>
          <cell r="B42" t="str">
            <v>Intercompany Interest Income</v>
          </cell>
          <cell r="E42">
            <v>0</v>
          </cell>
          <cell r="F42">
            <v>0</v>
          </cell>
          <cell r="G42">
            <v>0</v>
          </cell>
          <cell r="H42">
            <v>0</v>
          </cell>
          <cell r="I42">
            <v>0</v>
          </cell>
          <cell r="J42">
            <v>0</v>
          </cell>
          <cell r="K42">
            <v>0</v>
          </cell>
          <cell r="L42">
            <v>0</v>
          </cell>
          <cell r="M42">
            <v>0</v>
          </cell>
          <cell r="N42">
            <v>0</v>
          </cell>
          <cell r="O42">
            <v>0</v>
          </cell>
          <cell r="P42">
            <v>0</v>
          </cell>
          <cell r="T42">
            <v>0</v>
          </cell>
          <cell r="U42">
            <v>0</v>
          </cell>
          <cell r="V42">
            <v>0</v>
          </cell>
          <cell r="W42">
            <v>0</v>
          </cell>
          <cell r="X42">
            <v>0</v>
          </cell>
          <cell r="Y42">
            <v>0</v>
          </cell>
        </row>
        <row r="43">
          <cell r="A43">
            <v>22</v>
          </cell>
          <cell r="B43" t="str">
            <v>External Interest Income</v>
          </cell>
          <cell r="E43">
            <v>0</v>
          </cell>
          <cell r="F43">
            <v>0</v>
          </cell>
          <cell r="G43">
            <v>0</v>
          </cell>
          <cell r="H43">
            <v>0</v>
          </cell>
          <cell r="I43">
            <v>0.16900000000000001</v>
          </cell>
          <cell r="J43">
            <v>0.222</v>
          </cell>
          <cell r="K43">
            <v>0</v>
          </cell>
          <cell r="L43">
            <v>0</v>
          </cell>
          <cell r="M43">
            <v>0</v>
          </cell>
          <cell r="N43">
            <v>0</v>
          </cell>
          <cell r="O43">
            <v>0</v>
          </cell>
          <cell r="P43">
            <v>0</v>
          </cell>
          <cell r="T43">
            <v>0</v>
          </cell>
          <cell r="U43">
            <v>0.39100000000000001</v>
          </cell>
          <cell r="V43">
            <v>0</v>
          </cell>
          <cell r="W43">
            <v>0</v>
          </cell>
          <cell r="X43">
            <v>0.39100000000000001</v>
          </cell>
          <cell r="Y43">
            <v>0.39100000000000001</v>
          </cell>
        </row>
        <row r="44">
          <cell r="B44" t="str">
            <v>E.B.T.</v>
          </cell>
          <cell r="C44">
            <v>0</v>
          </cell>
          <cell r="E44">
            <v>-315.31133465907533</v>
          </cell>
          <cell r="F44">
            <v>-314.67434835770547</v>
          </cell>
          <cell r="G44">
            <v>-307.90452780976028</v>
          </cell>
          <cell r="H44">
            <v>-308.77274561797947</v>
          </cell>
          <cell r="I44">
            <v>-303.98011548099316</v>
          </cell>
          <cell r="J44">
            <v>-304.71290315222609</v>
          </cell>
          <cell r="K44">
            <v>-305.04708607962334</v>
          </cell>
          <cell r="L44">
            <v>-293.01369566866441</v>
          </cell>
          <cell r="M44">
            <v>-303.77311347688357</v>
          </cell>
          <cell r="N44">
            <v>-299.37842169606165</v>
          </cell>
          <cell r="O44">
            <v>-300.6943463535959</v>
          </cell>
          <cell r="P44">
            <v>-293.91780525770548</v>
          </cell>
          <cell r="Q44">
            <v>0</v>
          </cell>
          <cell r="R44">
            <v>0</v>
          </cell>
          <cell r="S44">
            <v>0</v>
          </cell>
          <cell r="T44">
            <v>0</v>
          </cell>
          <cell r="U44">
            <v>-3651.1804436102739</v>
          </cell>
          <cell r="V44">
            <v>-2045.3647264067004</v>
          </cell>
          <cell r="W44">
            <v>-2253.7130000000002</v>
          </cell>
          <cell r="X44">
            <v>-1605.8157172035735</v>
          </cell>
          <cell r="Y44">
            <v>-1397.4674436102737</v>
          </cell>
        </row>
        <row r="46">
          <cell r="A46">
            <v>23</v>
          </cell>
          <cell r="B46" t="str">
            <v>Taxation</v>
          </cell>
          <cell r="E46">
            <v>0</v>
          </cell>
          <cell r="F46">
            <v>0</v>
          </cell>
          <cell r="G46">
            <v>0</v>
          </cell>
          <cell r="H46">
            <v>0</v>
          </cell>
          <cell r="I46">
            <v>0</v>
          </cell>
          <cell r="J46">
            <v>0</v>
          </cell>
          <cell r="K46">
            <v>0</v>
          </cell>
          <cell r="L46">
            <v>0</v>
          </cell>
          <cell r="M46">
            <v>0</v>
          </cell>
          <cell r="N46">
            <v>0</v>
          </cell>
          <cell r="O46">
            <v>0</v>
          </cell>
          <cell r="P46">
            <v>0</v>
          </cell>
          <cell r="T46">
            <v>0</v>
          </cell>
          <cell r="U46">
            <v>0</v>
          </cell>
          <cell r="V46">
            <v>0</v>
          </cell>
          <cell r="W46">
            <v>0</v>
          </cell>
          <cell r="X46">
            <v>0</v>
          </cell>
          <cell r="Y46">
            <v>0</v>
          </cell>
        </row>
        <row r="47">
          <cell r="A47">
            <v>24</v>
          </cell>
          <cell r="B47" t="str">
            <v>Adjustments</v>
          </cell>
          <cell r="C47">
            <v>0</v>
          </cell>
          <cell r="E47">
            <v>-18.3</v>
          </cell>
          <cell r="F47">
            <v>-18.3</v>
          </cell>
          <cell r="G47">
            <v>-18.3</v>
          </cell>
          <cell r="H47">
            <v>-18.3</v>
          </cell>
          <cell r="I47">
            <v>-18.3</v>
          </cell>
          <cell r="J47">
            <v>-18.3</v>
          </cell>
          <cell r="K47">
            <v>-18.3</v>
          </cell>
          <cell r="L47">
            <v>-18.3</v>
          </cell>
          <cell r="M47">
            <v>-18.3</v>
          </cell>
          <cell r="N47">
            <v>-18.3</v>
          </cell>
          <cell r="O47">
            <v>-18.3</v>
          </cell>
          <cell r="P47">
            <v>-18.3</v>
          </cell>
          <cell r="R47">
            <v>0</v>
          </cell>
          <cell r="S47">
            <v>0</v>
          </cell>
          <cell r="T47">
            <v>0</v>
          </cell>
          <cell r="U47">
            <v>-219.6</v>
          </cell>
          <cell r="V47">
            <v>-231.23731502155525</v>
          </cell>
          <cell r="W47">
            <v>-52.8</v>
          </cell>
          <cell r="X47">
            <v>11.637315021555196</v>
          </cell>
          <cell r="Y47">
            <v>-166.8</v>
          </cell>
        </row>
        <row r="48">
          <cell r="A48">
            <v>25</v>
          </cell>
          <cell r="B48" t="str">
            <v>Dividends</v>
          </cell>
          <cell r="E48">
            <v>0</v>
          </cell>
          <cell r="F48">
            <v>0</v>
          </cell>
          <cell r="G48">
            <v>0</v>
          </cell>
          <cell r="H48">
            <v>0</v>
          </cell>
          <cell r="I48">
            <v>0</v>
          </cell>
          <cell r="J48">
            <v>0</v>
          </cell>
          <cell r="K48">
            <v>0</v>
          </cell>
          <cell r="L48">
            <v>0</v>
          </cell>
          <cell r="M48">
            <v>0</v>
          </cell>
          <cell r="N48">
            <v>0</v>
          </cell>
          <cell r="O48">
            <v>0</v>
          </cell>
          <cell r="P48">
            <v>0</v>
          </cell>
          <cell r="T48">
            <v>0</v>
          </cell>
          <cell r="U48">
            <v>0</v>
          </cell>
          <cell r="V48">
            <v>0</v>
          </cell>
          <cell r="W48">
            <v>0</v>
          </cell>
          <cell r="X48">
            <v>0</v>
          </cell>
          <cell r="Y48">
            <v>0</v>
          </cell>
        </row>
        <row r="49">
          <cell r="A49">
            <v>26</v>
          </cell>
          <cell r="B49" t="str">
            <v>Extraordinary Items</v>
          </cell>
          <cell r="E49">
            <v>0</v>
          </cell>
          <cell r="F49">
            <v>0</v>
          </cell>
          <cell r="G49">
            <v>0</v>
          </cell>
          <cell r="H49">
            <v>0</v>
          </cell>
          <cell r="I49">
            <v>0</v>
          </cell>
          <cell r="J49">
            <v>0</v>
          </cell>
          <cell r="K49">
            <v>0</v>
          </cell>
          <cell r="L49">
            <v>0</v>
          </cell>
          <cell r="M49">
            <v>0</v>
          </cell>
          <cell r="N49">
            <v>0</v>
          </cell>
          <cell r="O49">
            <v>0</v>
          </cell>
          <cell r="P49">
            <v>0</v>
          </cell>
          <cell r="T49">
            <v>0</v>
          </cell>
          <cell r="U49">
            <v>0</v>
          </cell>
          <cell r="V49">
            <v>0</v>
          </cell>
          <cell r="W49">
            <v>0</v>
          </cell>
          <cell r="X49">
            <v>0</v>
          </cell>
          <cell r="Y49">
            <v>0</v>
          </cell>
        </row>
        <row r="50">
          <cell r="B50" t="str">
            <v>RETAINED PROFIT(LOSS)</v>
          </cell>
          <cell r="C50">
            <v>0</v>
          </cell>
          <cell r="E50">
            <v>-297.01133465907532</v>
          </cell>
          <cell r="F50">
            <v>-296.37434835770546</v>
          </cell>
          <cell r="G50">
            <v>-289.60452780976027</v>
          </cell>
          <cell r="H50">
            <v>-290.47274561797946</v>
          </cell>
          <cell r="I50">
            <v>-285.68011548099315</v>
          </cell>
          <cell r="J50">
            <v>-286.41290315222608</v>
          </cell>
          <cell r="K50">
            <v>-286.74708607962333</v>
          </cell>
          <cell r="L50">
            <v>-274.7136956686644</v>
          </cell>
          <cell r="M50">
            <v>-285.47311347688355</v>
          </cell>
          <cell r="N50">
            <v>-281.07842169606164</v>
          </cell>
          <cell r="O50">
            <v>-282.39434635359589</v>
          </cell>
          <cell r="P50">
            <v>-275.61780525770547</v>
          </cell>
          <cell r="Q50">
            <v>0</v>
          </cell>
          <cell r="R50">
            <v>0</v>
          </cell>
          <cell r="S50">
            <v>0</v>
          </cell>
          <cell r="T50">
            <v>0</v>
          </cell>
          <cell r="U50">
            <v>-3431.580443610274</v>
          </cell>
          <cell r="V50">
            <v>-1814.127411385145</v>
          </cell>
          <cell r="W50">
            <v>-2200.913</v>
          </cell>
          <cell r="X50">
            <v>-1617.4530322251289</v>
          </cell>
          <cell r="Y50">
            <v>-1230.6674436102739</v>
          </cell>
        </row>
        <row r="52">
          <cell r="B52" t="str">
            <v>RATIOS</v>
          </cell>
        </row>
        <row r="53">
          <cell r="B53" t="str">
            <v>No of week</v>
          </cell>
          <cell r="E53">
            <v>4</v>
          </cell>
          <cell r="F53">
            <v>4</v>
          </cell>
          <cell r="G53">
            <v>5</v>
          </cell>
          <cell r="H53">
            <v>4</v>
          </cell>
          <cell r="I53">
            <v>4</v>
          </cell>
          <cell r="J53">
            <v>5</v>
          </cell>
          <cell r="K53">
            <v>4</v>
          </cell>
          <cell r="L53">
            <v>4</v>
          </cell>
          <cell r="M53">
            <v>5</v>
          </cell>
          <cell r="N53">
            <v>4</v>
          </cell>
          <cell r="O53">
            <v>5</v>
          </cell>
          <cell r="P53">
            <v>4</v>
          </cell>
          <cell r="U53">
            <v>52</v>
          </cell>
          <cell r="V53">
            <v>52</v>
          </cell>
          <cell r="W53">
            <v>52</v>
          </cell>
          <cell r="X53">
            <v>0</v>
          </cell>
          <cell r="Y53">
            <v>0</v>
          </cell>
        </row>
        <row r="54">
          <cell r="A54">
            <v>27</v>
          </cell>
          <cell r="B54" t="str">
            <v>Pd Admissions</v>
          </cell>
          <cell r="E54">
            <v>0</v>
          </cell>
          <cell r="F54">
            <v>0</v>
          </cell>
          <cell r="G54">
            <v>0</v>
          </cell>
          <cell r="H54">
            <v>0</v>
          </cell>
          <cell r="I54">
            <v>0</v>
          </cell>
          <cell r="J54">
            <v>0</v>
          </cell>
          <cell r="K54">
            <v>0</v>
          </cell>
          <cell r="L54">
            <v>0</v>
          </cell>
          <cell r="M54">
            <v>0</v>
          </cell>
          <cell r="N54">
            <v>0</v>
          </cell>
          <cell r="O54">
            <v>0</v>
          </cell>
          <cell r="P54">
            <v>0</v>
          </cell>
          <cell r="T54">
            <v>0</v>
          </cell>
          <cell r="U54">
            <v>0</v>
          </cell>
          <cell r="V54">
            <v>0</v>
          </cell>
          <cell r="W54">
            <v>0</v>
          </cell>
          <cell r="X54">
            <v>0</v>
          </cell>
          <cell r="Y54">
            <v>0</v>
          </cell>
        </row>
        <row r="55">
          <cell r="A55">
            <v>28</v>
          </cell>
          <cell r="B55" t="str">
            <v>Admissions</v>
          </cell>
          <cell r="E55">
            <v>0</v>
          </cell>
          <cell r="F55">
            <v>0</v>
          </cell>
          <cell r="G55">
            <v>0</v>
          </cell>
          <cell r="H55">
            <v>0</v>
          </cell>
          <cell r="I55">
            <v>0</v>
          </cell>
          <cell r="J55">
            <v>0</v>
          </cell>
          <cell r="K55">
            <v>0</v>
          </cell>
          <cell r="L55">
            <v>0</v>
          </cell>
          <cell r="M55">
            <v>0</v>
          </cell>
          <cell r="N55">
            <v>0</v>
          </cell>
          <cell r="O55">
            <v>0</v>
          </cell>
          <cell r="P55">
            <v>0</v>
          </cell>
          <cell r="T55">
            <v>0</v>
          </cell>
          <cell r="U55">
            <v>0</v>
          </cell>
          <cell r="V55">
            <v>0</v>
          </cell>
          <cell r="W55">
            <v>0</v>
          </cell>
          <cell r="X55">
            <v>0</v>
          </cell>
          <cell r="Y55">
            <v>0</v>
          </cell>
        </row>
        <row r="56">
          <cell r="B56" t="str">
            <v>Utilisation Rate</v>
          </cell>
          <cell r="E56" t="str">
            <v>N.A.</v>
          </cell>
          <cell r="F56" t="str">
            <v>N.A.</v>
          </cell>
          <cell r="G56" t="str">
            <v>N.A.</v>
          </cell>
          <cell r="H56" t="str">
            <v>N.A.</v>
          </cell>
          <cell r="I56" t="str">
            <v>N.A.</v>
          </cell>
          <cell r="J56" t="str">
            <v>N.A.</v>
          </cell>
          <cell r="K56" t="str">
            <v>N.A.</v>
          </cell>
          <cell r="L56" t="str">
            <v>N.A.</v>
          </cell>
          <cell r="M56" t="str">
            <v>N.A.</v>
          </cell>
          <cell r="N56" t="str">
            <v>N.A.</v>
          </cell>
          <cell r="O56" t="str">
            <v>N.A.</v>
          </cell>
          <cell r="P56" t="str">
            <v>N.A.</v>
          </cell>
          <cell r="U56" t="str">
            <v>N.A.</v>
          </cell>
          <cell r="V56" t="str">
            <v>N.A.</v>
          </cell>
          <cell r="W56" t="str">
            <v>N.A.</v>
          </cell>
          <cell r="X56" t="str">
            <v>N.A.</v>
          </cell>
          <cell r="Y56" t="str">
            <v>N.A.</v>
          </cell>
        </row>
        <row r="57">
          <cell r="B57" t="str">
            <v>Ave. Admission Price (S$)</v>
          </cell>
          <cell r="C57" t="str">
            <v>N.A.</v>
          </cell>
          <cell r="E57" t="str">
            <v>N.A.</v>
          </cell>
          <cell r="F57" t="str">
            <v>N.A.</v>
          </cell>
          <cell r="G57" t="str">
            <v>N.A.</v>
          </cell>
          <cell r="H57" t="str">
            <v>N.A.</v>
          </cell>
          <cell r="I57" t="str">
            <v>N.A.</v>
          </cell>
          <cell r="J57" t="str">
            <v>N.A.</v>
          </cell>
          <cell r="K57" t="str">
            <v>N.A.</v>
          </cell>
          <cell r="L57" t="str">
            <v>N.A.</v>
          </cell>
          <cell r="M57" t="str">
            <v>N.A.</v>
          </cell>
          <cell r="N57" t="str">
            <v>N.A.</v>
          </cell>
          <cell r="O57" t="str">
            <v>N.A.</v>
          </cell>
          <cell r="P57" t="str">
            <v>N.A.</v>
          </cell>
          <cell r="R57" t="str">
            <v>N.A.</v>
          </cell>
          <cell r="S57" t="str">
            <v>N.A.</v>
          </cell>
          <cell r="T57" t="str">
            <v>N.A.</v>
          </cell>
          <cell r="U57" t="str">
            <v>N.A.</v>
          </cell>
          <cell r="V57" t="str">
            <v>N.A.</v>
          </cell>
          <cell r="W57" t="str">
            <v>N.A.</v>
          </cell>
          <cell r="X57" t="str">
            <v>N.A.</v>
          </cell>
          <cell r="Y57" t="str">
            <v>N.A.</v>
          </cell>
        </row>
        <row r="58">
          <cell r="B58" t="str">
            <v>Advert. Cost % of Box</v>
          </cell>
          <cell r="C58" t="str">
            <v>N.A.</v>
          </cell>
          <cell r="E58" t="str">
            <v>N.A.</v>
          </cell>
          <cell r="F58" t="str">
            <v>N.A.</v>
          </cell>
          <cell r="G58" t="str">
            <v>N.A.</v>
          </cell>
          <cell r="H58" t="str">
            <v>N.A.</v>
          </cell>
          <cell r="I58" t="str">
            <v>N.A.</v>
          </cell>
          <cell r="J58" t="str">
            <v>N.A.</v>
          </cell>
          <cell r="K58" t="str">
            <v>N.A.</v>
          </cell>
          <cell r="L58" t="str">
            <v>N.A.</v>
          </cell>
          <cell r="M58" t="str">
            <v>N.A.</v>
          </cell>
          <cell r="N58" t="str">
            <v>N.A.</v>
          </cell>
          <cell r="O58" t="str">
            <v>N.A.</v>
          </cell>
          <cell r="P58" t="str">
            <v>N.A.</v>
          </cell>
          <cell r="R58" t="str">
            <v>N.A.</v>
          </cell>
          <cell r="S58" t="str">
            <v>N.A.</v>
          </cell>
          <cell r="T58" t="str">
            <v>N.A.</v>
          </cell>
          <cell r="U58" t="str">
            <v>N.A.</v>
          </cell>
          <cell r="V58" t="str">
            <v>N.A.</v>
          </cell>
          <cell r="W58" t="str">
            <v>N.A.</v>
          </cell>
          <cell r="X58" t="str">
            <v>N.A.</v>
          </cell>
          <cell r="Y58" t="str">
            <v>N.A.</v>
          </cell>
        </row>
        <row r="59">
          <cell r="B59" t="str">
            <v>Concession Cost %</v>
          </cell>
          <cell r="C59" t="str">
            <v>N.A.</v>
          </cell>
          <cell r="E59" t="str">
            <v>N.A.</v>
          </cell>
          <cell r="F59" t="str">
            <v>N.A.</v>
          </cell>
          <cell r="G59" t="str">
            <v>N.A.</v>
          </cell>
          <cell r="H59" t="str">
            <v>N.A.</v>
          </cell>
          <cell r="I59" t="str">
            <v>N.A.</v>
          </cell>
          <cell r="J59" t="str">
            <v>N.A.</v>
          </cell>
          <cell r="K59" t="str">
            <v>N.A.</v>
          </cell>
          <cell r="L59" t="str">
            <v>N.A.</v>
          </cell>
          <cell r="M59" t="str">
            <v>N.A.</v>
          </cell>
          <cell r="N59" t="str">
            <v>N.A.</v>
          </cell>
          <cell r="O59" t="str">
            <v>N.A.</v>
          </cell>
          <cell r="P59" t="str">
            <v>N.A.</v>
          </cell>
          <cell r="R59" t="str">
            <v>N.A.</v>
          </cell>
          <cell r="S59" t="str">
            <v>N.A.</v>
          </cell>
          <cell r="T59" t="str">
            <v>N.A.</v>
          </cell>
          <cell r="U59" t="str">
            <v>N.A.</v>
          </cell>
          <cell r="V59" t="str">
            <v>N.A.</v>
          </cell>
          <cell r="W59" t="str">
            <v>N.A.</v>
          </cell>
          <cell r="X59" t="str">
            <v>N.A.</v>
          </cell>
          <cell r="Y59" t="str">
            <v>N.A.</v>
          </cell>
        </row>
        <row r="60">
          <cell r="B60" t="str">
            <v>Concess. Rev per Patron (S$)</v>
          </cell>
          <cell r="C60" t="str">
            <v>N.A.</v>
          </cell>
          <cell r="E60" t="str">
            <v>N.A.</v>
          </cell>
          <cell r="F60" t="str">
            <v>N.A.</v>
          </cell>
          <cell r="G60" t="str">
            <v>N.A.</v>
          </cell>
          <cell r="H60" t="str">
            <v>N.A.</v>
          </cell>
          <cell r="I60" t="str">
            <v>N.A.</v>
          </cell>
          <cell r="J60" t="str">
            <v>N.A.</v>
          </cell>
          <cell r="K60" t="str">
            <v>N.A.</v>
          </cell>
          <cell r="L60" t="str">
            <v>N.A.</v>
          </cell>
          <cell r="M60" t="str">
            <v>N.A.</v>
          </cell>
          <cell r="N60" t="str">
            <v>N.A.</v>
          </cell>
          <cell r="O60" t="str">
            <v>N.A.</v>
          </cell>
          <cell r="P60" t="str">
            <v>N.A.</v>
          </cell>
          <cell r="R60" t="str">
            <v>N.A.</v>
          </cell>
          <cell r="S60" t="str">
            <v>N.A.</v>
          </cell>
          <cell r="T60" t="str">
            <v>N.A.</v>
          </cell>
          <cell r="U60" t="str">
            <v>N.A.</v>
          </cell>
          <cell r="V60" t="str">
            <v>N.A.</v>
          </cell>
          <cell r="W60" t="str">
            <v>N.A.</v>
          </cell>
          <cell r="X60" t="str">
            <v>N.A.</v>
          </cell>
          <cell r="Y60" t="str">
            <v>N.A.</v>
          </cell>
        </row>
        <row r="61">
          <cell r="B61" t="str">
            <v>Film Hire : % of Net Box</v>
          </cell>
          <cell r="C61" t="str">
            <v>N.A.</v>
          </cell>
          <cell r="E61" t="str">
            <v>N.A.</v>
          </cell>
          <cell r="F61" t="str">
            <v>N.A.</v>
          </cell>
          <cell r="G61" t="str">
            <v>N.A.</v>
          </cell>
          <cell r="H61" t="str">
            <v>N.A.</v>
          </cell>
          <cell r="I61" t="str">
            <v>N.A.</v>
          </cell>
          <cell r="J61" t="str">
            <v>N.A.</v>
          </cell>
          <cell r="K61" t="str">
            <v>N.A.</v>
          </cell>
          <cell r="L61" t="str">
            <v>N.A.</v>
          </cell>
          <cell r="M61" t="str">
            <v>N.A.</v>
          </cell>
          <cell r="N61" t="str">
            <v>N.A.</v>
          </cell>
          <cell r="O61" t="str">
            <v>N.A.</v>
          </cell>
          <cell r="P61" t="str">
            <v>N.A.</v>
          </cell>
          <cell r="R61" t="str">
            <v>N.A.</v>
          </cell>
          <cell r="S61" t="str">
            <v>N.A.</v>
          </cell>
          <cell r="T61" t="str">
            <v>N.A.</v>
          </cell>
          <cell r="U61" t="str">
            <v>N.A.</v>
          </cell>
          <cell r="V61" t="str">
            <v>N.A.</v>
          </cell>
          <cell r="W61" t="str">
            <v>N.A.</v>
          </cell>
          <cell r="X61" t="str">
            <v>N.A.</v>
          </cell>
          <cell r="Y61" t="str">
            <v>N.A.</v>
          </cell>
        </row>
        <row r="62">
          <cell r="B62" t="str">
            <v>Direct Payroll : Net Box</v>
          </cell>
          <cell r="C62" t="str">
            <v>N.A.</v>
          </cell>
          <cell r="E62" t="str">
            <v>N.A.</v>
          </cell>
          <cell r="F62" t="str">
            <v>N.A.</v>
          </cell>
          <cell r="G62" t="str">
            <v>N.A.</v>
          </cell>
          <cell r="H62" t="str">
            <v>N.A.</v>
          </cell>
          <cell r="I62" t="str">
            <v>N.A.</v>
          </cell>
          <cell r="J62" t="str">
            <v>N.A.</v>
          </cell>
          <cell r="K62" t="str">
            <v>N.A.</v>
          </cell>
          <cell r="L62" t="str">
            <v>N.A.</v>
          </cell>
          <cell r="M62" t="str">
            <v>N.A.</v>
          </cell>
          <cell r="N62" t="str">
            <v>N.A.</v>
          </cell>
          <cell r="O62" t="str">
            <v>N.A.</v>
          </cell>
          <cell r="P62" t="str">
            <v>N.A.</v>
          </cell>
          <cell r="R62" t="str">
            <v>N.A.</v>
          </cell>
          <cell r="S62" t="str">
            <v>N.A.</v>
          </cell>
          <cell r="T62" t="str">
            <v>N.A.</v>
          </cell>
          <cell r="U62" t="str">
            <v>N.A.</v>
          </cell>
          <cell r="V62" t="str">
            <v>N.A.</v>
          </cell>
          <cell r="W62" t="str">
            <v>N.A.</v>
          </cell>
          <cell r="X62" t="str">
            <v>N.A.</v>
          </cell>
          <cell r="Y62" t="str">
            <v>N.A.</v>
          </cell>
        </row>
        <row r="63">
          <cell r="B63" t="str">
            <v>Direct Payroll : Net Box &amp; Conc.</v>
          </cell>
          <cell r="C63" t="str">
            <v>N.A.</v>
          </cell>
          <cell r="E63" t="str">
            <v>N.A.</v>
          </cell>
          <cell r="F63" t="str">
            <v>N.A.</v>
          </cell>
          <cell r="G63" t="str">
            <v>N.A.</v>
          </cell>
          <cell r="H63" t="str">
            <v>N.A.</v>
          </cell>
          <cell r="I63" t="str">
            <v>N.A.</v>
          </cell>
          <cell r="J63" t="str">
            <v>N.A.</v>
          </cell>
          <cell r="K63" t="str">
            <v>N.A.</v>
          </cell>
          <cell r="L63" t="str">
            <v>N.A.</v>
          </cell>
          <cell r="M63" t="str">
            <v>N.A.</v>
          </cell>
          <cell r="N63" t="str">
            <v>N.A.</v>
          </cell>
          <cell r="O63" t="str">
            <v>N.A.</v>
          </cell>
          <cell r="P63" t="str">
            <v>N.A.</v>
          </cell>
          <cell r="Q63">
            <v>0</v>
          </cell>
          <cell r="R63" t="str">
            <v>N.A.</v>
          </cell>
          <cell r="S63" t="str">
            <v>N.A.</v>
          </cell>
          <cell r="T63" t="str">
            <v>N.A.</v>
          </cell>
          <cell r="U63" t="str">
            <v>N.A.</v>
          </cell>
          <cell r="V63" t="str">
            <v>N.A.</v>
          </cell>
          <cell r="W63" t="str">
            <v>N.A.</v>
          </cell>
          <cell r="X63" t="str">
            <v>N.A.</v>
          </cell>
          <cell r="Y63" t="str">
            <v>N.A.</v>
          </cell>
        </row>
        <row r="64">
          <cell r="B64" t="str">
            <v>Direct Payroll of Admissions (S$)</v>
          </cell>
          <cell r="C64" t="str">
            <v>N.A.</v>
          </cell>
          <cell r="E64" t="str">
            <v>N.A.</v>
          </cell>
          <cell r="F64" t="str">
            <v>N.A.</v>
          </cell>
          <cell r="G64" t="str">
            <v>N.A.</v>
          </cell>
          <cell r="H64" t="str">
            <v>N.A.</v>
          </cell>
          <cell r="I64" t="str">
            <v>N.A.</v>
          </cell>
          <cell r="J64" t="str">
            <v>N.A.</v>
          </cell>
          <cell r="K64" t="str">
            <v>N.A.</v>
          </cell>
          <cell r="L64" t="str">
            <v>N.A.</v>
          </cell>
          <cell r="M64" t="str">
            <v>N.A.</v>
          </cell>
          <cell r="N64" t="str">
            <v>N.A.</v>
          </cell>
          <cell r="O64" t="str">
            <v>N.A.</v>
          </cell>
          <cell r="P64" t="str">
            <v>N.A.</v>
          </cell>
          <cell r="Q64">
            <v>0</v>
          </cell>
          <cell r="R64" t="str">
            <v>N.A.</v>
          </cell>
          <cell r="S64" t="str">
            <v>N.A.</v>
          </cell>
          <cell r="T64" t="str">
            <v>N.A.</v>
          </cell>
          <cell r="U64" t="str">
            <v>N.A.</v>
          </cell>
          <cell r="V64" t="str">
            <v>N.A.</v>
          </cell>
          <cell r="W64" t="str">
            <v>N.A.</v>
          </cell>
          <cell r="X64" t="str">
            <v>N.A.</v>
          </cell>
          <cell r="Y64" t="str">
            <v>N.A.</v>
          </cell>
        </row>
        <row r="65">
          <cell r="B65" t="str">
            <v>Gross Margin :Total Rev</v>
          </cell>
          <cell r="C65" t="str">
            <v>N.A.</v>
          </cell>
          <cell r="E65" t="str">
            <v>N.A.</v>
          </cell>
          <cell r="F65" t="str">
            <v>N.A.</v>
          </cell>
          <cell r="G65" t="str">
            <v>N.A.</v>
          </cell>
          <cell r="H65" t="str">
            <v>N.A.</v>
          </cell>
          <cell r="I65" t="str">
            <v>N.A.</v>
          </cell>
          <cell r="J65" t="str">
            <v>N.A.</v>
          </cell>
          <cell r="K65" t="str">
            <v>N.A.</v>
          </cell>
          <cell r="L65" t="str">
            <v>N.A.</v>
          </cell>
          <cell r="M65" t="str">
            <v>N.A.</v>
          </cell>
          <cell r="N65" t="str">
            <v>N.A.</v>
          </cell>
          <cell r="O65" t="str">
            <v>N.A.</v>
          </cell>
          <cell r="P65" t="str">
            <v>N.A.</v>
          </cell>
          <cell r="Q65">
            <v>0</v>
          </cell>
          <cell r="R65" t="str">
            <v>N.A.</v>
          </cell>
          <cell r="S65" t="str">
            <v>N.A.</v>
          </cell>
          <cell r="T65" t="str">
            <v>N.A.</v>
          </cell>
          <cell r="U65" t="str">
            <v>N.A.</v>
          </cell>
          <cell r="V65" t="str">
            <v>N.A.</v>
          </cell>
          <cell r="W65" t="str">
            <v>N.A.</v>
          </cell>
          <cell r="X65" t="str">
            <v>N.A.</v>
          </cell>
          <cell r="Y65" t="str">
            <v>N.A.</v>
          </cell>
        </row>
        <row r="66">
          <cell r="B66" t="str">
            <v>G&amp;A % of total revenue</v>
          </cell>
          <cell r="C66" t="str">
            <v>N.A.</v>
          </cell>
          <cell r="E66" t="str">
            <v>N.A.</v>
          </cell>
          <cell r="F66" t="str">
            <v>N.A.</v>
          </cell>
          <cell r="G66" t="str">
            <v>N.A.</v>
          </cell>
          <cell r="H66" t="str">
            <v>N.A.</v>
          </cell>
          <cell r="I66" t="str">
            <v>N.A.</v>
          </cell>
          <cell r="J66" t="str">
            <v>N.A.</v>
          </cell>
          <cell r="K66" t="str">
            <v>N.A.</v>
          </cell>
          <cell r="L66" t="str">
            <v>N.A.</v>
          </cell>
          <cell r="M66" t="str">
            <v>N.A.</v>
          </cell>
          <cell r="N66" t="str">
            <v>N.A.</v>
          </cell>
          <cell r="O66" t="str">
            <v>N.A.</v>
          </cell>
          <cell r="P66" t="str">
            <v>N.A.</v>
          </cell>
          <cell r="Q66">
            <v>0</v>
          </cell>
          <cell r="R66" t="str">
            <v>N.A.</v>
          </cell>
          <cell r="S66" t="str">
            <v>N.A.</v>
          </cell>
          <cell r="T66" t="str">
            <v>N.A.</v>
          </cell>
          <cell r="U66" t="str">
            <v>N.A.</v>
          </cell>
          <cell r="V66" t="str">
            <v>N.A.</v>
          </cell>
          <cell r="W66" t="str">
            <v>N.A.</v>
          </cell>
          <cell r="X66" t="str">
            <v>N.A.</v>
          </cell>
          <cell r="Y66" t="str">
            <v>N.A.</v>
          </cell>
        </row>
        <row r="67">
          <cell r="B67" t="str">
            <v>E.B.I.T.D. : Total Rev</v>
          </cell>
          <cell r="C67" t="str">
            <v>N.A.</v>
          </cell>
          <cell r="E67" t="str">
            <v>N.A.</v>
          </cell>
          <cell r="F67" t="str">
            <v>N.A.</v>
          </cell>
          <cell r="G67" t="str">
            <v>N.A.</v>
          </cell>
          <cell r="H67" t="str">
            <v>N.A.</v>
          </cell>
          <cell r="I67" t="str">
            <v>N.A.</v>
          </cell>
          <cell r="J67" t="str">
            <v>N.A.</v>
          </cell>
          <cell r="K67" t="str">
            <v>N.A.</v>
          </cell>
          <cell r="L67" t="str">
            <v>N.A.</v>
          </cell>
          <cell r="M67" t="str">
            <v>N.A.</v>
          </cell>
          <cell r="N67" t="str">
            <v>N.A.</v>
          </cell>
          <cell r="O67" t="str">
            <v>N.A.</v>
          </cell>
          <cell r="P67" t="str">
            <v>N.A.</v>
          </cell>
          <cell r="Q67">
            <v>0</v>
          </cell>
          <cell r="R67" t="str">
            <v>N.A.</v>
          </cell>
          <cell r="S67" t="str">
            <v>N.A.</v>
          </cell>
          <cell r="T67" t="str">
            <v>N.A.</v>
          </cell>
          <cell r="U67" t="str">
            <v>N.A.</v>
          </cell>
          <cell r="V67" t="str">
            <v>N.A.</v>
          </cell>
          <cell r="W67" t="str">
            <v>N.A.</v>
          </cell>
          <cell r="X67" t="str">
            <v>N.A.</v>
          </cell>
          <cell r="Y67" t="str">
            <v>N.A.</v>
          </cell>
        </row>
        <row r="68">
          <cell r="B68" t="str">
            <v>No of Concession Transactions</v>
          </cell>
          <cell r="E68" t="str">
            <v>N.A.</v>
          </cell>
          <cell r="F68" t="str">
            <v>N.A.</v>
          </cell>
          <cell r="G68" t="str">
            <v>N.A.</v>
          </cell>
          <cell r="H68" t="str">
            <v>N.A.</v>
          </cell>
          <cell r="I68" t="str">
            <v>N.A.</v>
          </cell>
          <cell r="J68" t="str">
            <v>N.A.</v>
          </cell>
          <cell r="K68" t="str">
            <v>N.A.</v>
          </cell>
          <cell r="L68" t="str">
            <v>N.A.</v>
          </cell>
          <cell r="M68" t="str">
            <v>N.A.</v>
          </cell>
          <cell r="N68" t="str">
            <v>N.A.</v>
          </cell>
          <cell r="O68" t="str">
            <v>N.A.</v>
          </cell>
          <cell r="P68" t="str">
            <v>N.A.</v>
          </cell>
          <cell r="Q68">
            <v>0</v>
          </cell>
          <cell r="R68">
            <v>30.731000000000002</v>
          </cell>
          <cell r="S68">
            <v>31.731000000000002</v>
          </cell>
          <cell r="T68">
            <v>32.731000000000002</v>
          </cell>
          <cell r="U68" t="str">
            <v>N.A.</v>
          </cell>
          <cell r="V68" t="str">
            <v>N.A.</v>
          </cell>
          <cell r="W68" t="str">
            <v>N.A.</v>
          </cell>
          <cell r="X68" t="str">
            <v>N.A.</v>
          </cell>
          <cell r="Y68" t="str">
            <v>N.A.</v>
          </cell>
        </row>
        <row r="69">
          <cell r="B69" t="str">
            <v>Strike Rate %(No of Trans/Adm)</v>
          </cell>
          <cell r="E69" t="str">
            <v>N.A.</v>
          </cell>
          <cell r="F69" t="str">
            <v>N.A.</v>
          </cell>
          <cell r="G69" t="str">
            <v>N.A.</v>
          </cell>
          <cell r="H69" t="str">
            <v>N.A.</v>
          </cell>
          <cell r="I69" t="str">
            <v>N.A.</v>
          </cell>
          <cell r="J69" t="str">
            <v>N.A.</v>
          </cell>
          <cell r="K69" t="str">
            <v>N.A.</v>
          </cell>
          <cell r="L69" t="str">
            <v>N.A.</v>
          </cell>
          <cell r="M69" t="str">
            <v>N.A.</v>
          </cell>
          <cell r="N69" t="str">
            <v>N.A.</v>
          </cell>
          <cell r="O69" t="str">
            <v>N.A.</v>
          </cell>
          <cell r="P69" t="str">
            <v>N.A.</v>
          </cell>
          <cell r="Q69">
            <v>0</v>
          </cell>
          <cell r="R69" t="e">
            <v>#DIV/0!</v>
          </cell>
          <cell r="S69" t="e">
            <v>#DIV/0!</v>
          </cell>
          <cell r="T69" t="e">
            <v>#DIV/0!</v>
          </cell>
          <cell r="U69" t="str">
            <v>N.A.</v>
          </cell>
          <cell r="V69" t="str">
            <v>N.A.</v>
          </cell>
          <cell r="W69" t="str">
            <v>N.A.</v>
          </cell>
          <cell r="X69" t="str">
            <v>N.A.</v>
          </cell>
          <cell r="Y69" t="str">
            <v>N.A.</v>
          </cell>
        </row>
        <row r="70">
          <cell r="B70" t="str">
            <v>Ave Sales (Total Sale/No of Trans) (S$)</v>
          </cell>
          <cell r="E70" t="str">
            <v>N.A.</v>
          </cell>
          <cell r="F70" t="str">
            <v>N.A.</v>
          </cell>
          <cell r="G70" t="str">
            <v>N.A.</v>
          </cell>
          <cell r="H70" t="str">
            <v>N.A.</v>
          </cell>
          <cell r="I70" t="str">
            <v>N.A.</v>
          </cell>
          <cell r="J70" t="str">
            <v>N.A.</v>
          </cell>
          <cell r="K70" t="str">
            <v>N.A.</v>
          </cell>
          <cell r="L70" t="str">
            <v>N.A.</v>
          </cell>
          <cell r="M70" t="str">
            <v>N.A.</v>
          </cell>
          <cell r="N70" t="str">
            <v>N.A.</v>
          </cell>
          <cell r="O70" t="str">
            <v>N.A.</v>
          </cell>
          <cell r="P70" t="str">
            <v>N.A.</v>
          </cell>
          <cell r="Q70">
            <v>0</v>
          </cell>
          <cell r="R70">
            <v>0</v>
          </cell>
          <cell r="S70">
            <v>0</v>
          </cell>
          <cell r="T70">
            <v>0</v>
          </cell>
          <cell r="U70" t="str">
            <v>N.A.</v>
          </cell>
          <cell r="V70" t="str">
            <v>N.A.</v>
          </cell>
          <cell r="W70" t="str">
            <v>N.A.</v>
          </cell>
          <cell r="X70" t="str">
            <v>N.A.</v>
          </cell>
          <cell r="Y70" t="str">
            <v>N.A.</v>
          </cell>
        </row>
        <row r="71">
          <cell r="B71" t="str">
            <v xml:space="preserve">Total Concession Combo Sales </v>
          </cell>
          <cell r="E71" t="str">
            <v>N.A.</v>
          </cell>
          <cell r="F71" t="str">
            <v>N.A.</v>
          </cell>
          <cell r="G71" t="str">
            <v>N.A.</v>
          </cell>
          <cell r="H71" t="str">
            <v>N.A.</v>
          </cell>
          <cell r="I71" t="str">
            <v>N.A.</v>
          </cell>
          <cell r="J71" t="str">
            <v>N.A.</v>
          </cell>
          <cell r="K71" t="str">
            <v>N.A.</v>
          </cell>
          <cell r="L71" t="str">
            <v>N.A.</v>
          </cell>
          <cell r="M71" t="str">
            <v>N.A.</v>
          </cell>
          <cell r="N71" t="str">
            <v>N.A.</v>
          </cell>
          <cell r="O71" t="str">
            <v>N.A.</v>
          </cell>
          <cell r="P71" t="str">
            <v>N.A.</v>
          </cell>
          <cell r="Q71">
            <v>0</v>
          </cell>
          <cell r="R71">
            <v>74.369</v>
          </cell>
          <cell r="S71">
            <v>75.369</v>
          </cell>
          <cell r="T71">
            <v>76.369</v>
          </cell>
          <cell r="U71" t="str">
            <v>N.A.</v>
          </cell>
          <cell r="V71" t="str">
            <v>N.A.</v>
          </cell>
          <cell r="W71" t="str">
            <v>N.A.</v>
          </cell>
          <cell r="X71" t="str">
            <v>N.A.</v>
          </cell>
          <cell r="Y71" t="str">
            <v>N.A.</v>
          </cell>
        </row>
        <row r="72">
          <cell r="B72" t="str">
            <v>Combo Sales as % of Total Sales</v>
          </cell>
          <cell r="E72" t="str">
            <v>N.A.</v>
          </cell>
          <cell r="F72" t="str">
            <v>N.A.</v>
          </cell>
          <cell r="G72" t="str">
            <v>N.A.</v>
          </cell>
          <cell r="H72" t="str">
            <v>N.A.</v>
          </cell>
          <cell r="I72" t="str">
            <v>N.A.</v>
          </cell>
          <cell r="J72" t="str">
            <v>N.A.</v>
          </cell>
          <cell r="K72" t="str">
            <v>N.A.</v>
          </cell>
          <cell r="L72" t="str">
            <v>N.A.</v>
          </cell>
          <cell r="M72" t="str">
            <v>N.A.</v>
          </cell>
          <cell r="N72" t="str">
            <v>N.A.</v>
          </cell>
          <cell r="O72" t="str">
            <v>N.A.</v>
          </cell>
          <cell r="P72" t="str">
            <v>N.A.</v>
          </cell>
          <cell r="Q72">
            <v>0</v>
          </cell>
          <cell r="R72" t="e">
            <v>#DIV/0!</v>
          </cell>
          <cell r="S72" t="e">
            <v>#DIV/0!</v>
          </cell>
          <cell r="T72" t="e">
            <v>#DIV/0!</v>
          </cell>
          <cell r="U72" t="str">
            <v>N.A.</v>
          </cell>
          <cell r="V72" t="str">
            <v>N.A.</v>
          </cell>
          <cell r="W72" t="str">
            <v>N.A.</v>
          </cell>
          <cell r="X72" t="str">
            <v>N.A.</v>
          </cell>
          <cell r="Y72" t="str">
            <v>N.A.</v>
          </cell>
        </row>
        <row r="73">
          <cell r="B73" t="str">
            <v>No of Payroll hours Paid</v>
          </cell>
          <cell r="E73" t="str">
            <v>N.A.</v>
          </cell>
          <cell r="F73" t="str">
            <v>N.A.</v>
          </cell>
          <cell r="G73" t="str">
            <v>N.A.</v>
          </cell>
          <cell r="H73" t="str">
            <v>N.A.</v>
          </cell>
          <cell r="I73" t="str">
            <v>N.A.</v>
          </cell>
          <cell r="J73" t="str">
            <v>N.A.</v>
          </cell>
          <cell r="K73" t="str">
            <v>N.A.</v>
          </cell>
          <cell r="L73" t="str">
            <v>N.A.</v>
          </cell>
          <cell r="M73" t="str">
            <v>N.A.</v>
          </cell>
          <cell r="N73" t="str">
            <v>N.A.</v>
          </cell>
          <cell r="O73" t="str">
            <v>N.A.</v>
          </cell>
          <cell r="P73" t="str">
            <v>N.A.</v>
          </cell>
          <cell r="Q73">
            <v>0</v>
          </cell>
          <cell r="R73">
            <v>4.5520000000000005</v>
          </cell>
          <cell r="S73">
            <v>4.5520000000000005</v>
          </cell>
          <cell r="T73">
            <v>4.5520000000000005</v>
          </cell>
          <cell r="U73" t="str">
            <v>N.A.</v>
          </cell>
          <cell r="V73" t="str">
            <v>N.A.</v>
          </cell>
          <cell r="W73" t="str">
            <v>N.A.</v>
          </cell>
          <cell r="X73" t="str">
            <v>N.A.</v>
          </cell>
          <cell r="Y73" t="str">
            <v>N.A.</v>
          </cell>
        </row>
        <row r="74">
          <cell r="B74" t="str">
            <v>Admissions/labour hour paid</v>
          </cell>
          <cell r="E74" t="str">
            <v>N.A.</v>
          </cell>
          <cell r="F74" t="str">
            <v>N.A.</v>
          </cell>
          <cell r="G74" t="str">
            <v>N.A.</v>
          </cell>
          <cell r="H74" t="str">
            <v>N.A.</v>
          </cell>
          <cell r="I74" t="str">
            <v>N.A.</v>
          </cell>
          <cell r="J74" t="str">
            <v>N.A.</v>
          </cell>
          <cell r="K74" t="str">
            <v>N.A.</v>
          </cell>
          <cell r="L74" t="str">
            <v>N.A.</v>
          </cell>
          <cell r="M74" t="str">
            <v>N.A.</v>
          </cell>
          <cell r="N74" t="str">
            <v>N.A.</v>
          </cell>
          <cell r="O74" t="str">
            <v>N.A.</v>
          </cell>
          <cell r="P74" t="str">
            <v>N.A.</v>
          </cell>
          <cell r="Q74">
            <v>0</v>
          </cell>
          <cell r="R74">
            <v>0</v>
          </cell>
          <cell r="S74">
            <v>0</v>
          </cell>
          <cell r="T74">
            <v>0</v>
          </cell>
          <cell r="U74" t="str">
            <v>N.A.</v>
          </cell>
          <cell r="V74" t="str">
            <v>N.A.</v>
          </cell>
          <cell r="W74" t="str">
            <v>N.A.</v>
          </cell>
          <cell r="X74" t="str">
            <v>N.A.</v>
          </cell>
          <cell r="Y74" t="str">
            <v>N.A.</v>
          </cell>
        </row>
        <row r="75">
          <cell r="A75">
            <v>0</v>
          </cell>
        </row>
        <row r="76">
          <cell r="A76">
            <v>0</v>
          </cell>
          <cell r="B76" t="str">
            <v>6 Other Income</v>
          </cell>
        </row>
        <row r="77">
          <cell r="A77">
            <v>52</v>
          </cell>
          <cell r="B77" t="str">
            <v>Booking Fee</v>
          </cell>
          <cell r="E77">
            <v>0</v>
          </cell>
          <cell r="F77">
            <v>0</v>
          </cell>
          <cell r="G77">
            <v>0</v>
          </cell>
          <cell r="H77">
            <v>0</v>
          </cell>
          <cell r="I77">
            <v>0</v>
          </cell>
          <cell r="J77">
            <v>0</v>
          </cell>
          <cell r="K77">
            <v>0</v>
          </cell>
          <cell r="L77">
            <v>0</v>
          </cell>
          <cell r="M77">
            <v>0</v>
          </cell>
          <cell r="N77">
            <v>0</v>
          </cell>
          <cell r="O77">
            <v>0</v>
          </cell>
          <cell r="P77">
            <v>0</v>
          </cell>
          <cell r="T77">
            <v>0</v>
          </cell>
          <cell r="U77">
            <v>0</v>
          </cell>
          <cell r="V77">
            <v>0.5</v>
          </cell>
          <cell r="W77">
            <v>0</v>
          </cell>
          <cell r="X77">
            <v>-0.5</v>
          </cell>
          <cell r="Y77">
            <v>0</v>
          </cell>
        </row>
        <row r="78">
          <cell r="A78">
            <v>53</v>
          </cell>
          <cell r="B78" t="str">
            <v>Auditorium Rentals</v>
          </cell>
          <cell r="E78">
            <v>0</v>
          </cell>
          <cell r="F78">
            <v>0</v>
          </cell>
          <cell r="G78">
            <v>0</v>
          </cell>
          <cell r="H78">
            <v>0</v>
          </cell>
          <cell r="I78">
            <v>0</v>
          </cell>
          <cell r="J78">
            <v>0</v>
          </cell>
          <cell r="K78">
            <v>0</v>
          </cell>
          <cell r="L78">
            <v>0</v>
          </cell>
          <cell r="M78">
            <v>0</v>
          </cell>
          <cell r="N78">
            <v>0</v>
          </cell>
          <cell r="O78">
            <v>0</v>
          </cell>
          <cell r="P78">
            <v>0</v>
          </cell>
          <cell r="T78">
            <v>0</v>
          </cell>
          <cell r="U78">
            <v>0</v>
          </cell>
          <cell r="V78">
            <v>0</v>
          </cell>
          <cell r="W78">
            <v>0</v>
          </cell>
          <cell r="X78">
            <v>0</v>
          </cell>
          <cell r="Y78">
            <v>0</v>
          </cell>
        </row>
        <row r="79">
          <cell r="A79">
            <v>54</v>
          </cell>
          <cell r="B79" t="str">
            <v>Parking Revenue</v>
          </cell>
          <cell r="E79">
            <v>0</v>
          </cell>
          <cell r="F79">
            <v>0</v>
          </cell>
          <cell r="G79">
            <v>0</v>
          </cell>
          <cell r="H79">
            <v>0</v>
          </cell>
          <cell r="I79">
            <v>0</v>
          </cell>
          <cell r="J79">
            <v>0</v>
          </cell>
          <cell r="K79">
            <v>0</v>
          </cell>
          <cell r="L79">
            <v>0</v>
          </cell>
          <cell r="M79">
            <v>0</v>
          </cell>
          <cell r="N79">
            <v>0</v>
          </cell>
          <cell r="O79">
            <v>0</v>
          </cell>
          <cell r="P79">
            <v>0</v>
          </cell>
          <cell r="T79">
            <v>0</v>
          </cell>
          <cell r="U79">
            <v>0</v>
          </cell>
          <cell r="V79">
            <v>0</v>
          </cell>
          <cell r="W79">
            <v>0</v>
          </cell>
          <cell r="X79">
            <v>0</v>
          </cell>
          <cell r="Y79">
            <v>0</v>
          </cell>
        </row>
        <row r="80">
          <cell r="A80">
            <v>55</v>
          </cell>
          <cell r="B80" t="str">
            <v>Ticket Advertising</v>
          </cell>
          <cell r="E80">
            <v>0</v>
          </cell>
          <cell r="F80">
            <v>0</v>
          </cell>
          <cell r="G80">
            <v>0</v>
          </cell>
          <cell r="H80">
            <v>0</v>
          </cell>
          <cell r="I80">
            <v>0</v>
          </cell>
          <cell r="J80">
            <v>0</v>
          </cell>
          <cell r="K80">
            <v>0</v>
          </cell>
          <cell r="L80">
            <v>0</v>
          </cell>
          <cell r="M80">
            <v>0</v>
          </cell>
          <cell r="N80">
            <v>0</v>
          </cell>
          <cell r="O80">
            <v>0</v>
          </cell>
          <cell r="P80">
            <v>0</v>
          </cell>
          <cell r="T80">
            <v>0</v>
          </cell>
          <cell r="U80">
            <v>0</v>
          </cell>
          <cell r="V80">
            <v>0</v>
          </cell>
          <cell r="W80">
            <v>0</v>
          </cell>
          <cell r="X80">
            <v>0</v>
          </cell>
          <cell r="Y80">
            <v>0</v>
          </cell>
        </row>
        <row r="81">
          <cell r="A81">
            <v>56</v>
          </cell>
          <cell r="B81" t="str">
            <v>Participating</v>
          </cell>
          <cell r="E81">
            <v>0</v>
          </cell>
          <cell r="F81">
            <v>0</v>
          </cell>
          <cell r="G81">
            <v>0</v>
          </cell>
          <cell r="H81">
            <v>0</v>
          </cell>
          <cell r="I81">
            <v>0</v>
          </cell>
          <cell r="J81">
            <v>0</v>
          </cell>
          <cell r="K81">
            <v>0</v>
          </cell>
          <cell r="L81">
            <v>0</v>
          </cell>
          <cell r="M81">
            <v>0</v>
          </cell>
          <cell r="N81">
            <v>0</v>
          </cell>
          <cell r="O81">
            <v>0</v>
          </cell>
          <cell r="P81">
            <v>0</v>
          </cell>
          <cell r="T81">
            <v>0</v>
          </cell>
          <cell r="U81">
            <v>0</v>
          </cell>
          <cell r="V81">
            <v>0</v>
          </cell>
          <cell r="W81">
            <v>0</v>
          </cell>
          <cell r="X81">
            <v>0</v>
          </cell>
          <cell r="Y81">
            <v>0</v>
          </cell>
        </row>
        <row r="82">
          <cell r="A82">
            <v>57</v>
          </cell>
          <cell r="B82" t="str">
            <v>Miscellaneous</v>
          </cell>
          <cell r="E82">
            <v>0.5</v>
          </cell>
          <cell r="F82">
            <v>0.5</v>
          </cell>
          <cell r="G82">
            <v>0.5</v>
          </cell>
          <cell r="H82">
            <v>0.5</v>
          </cell>
          <cell r="I82">
            <v>0.5</v>
          </cell>
          <cell r="J82">
            <v>0.5</v>
          </cell>
          <cell r="K82">
            <v>0.5</v>
          </cell>
          <cell r="L82">
            <v>0.5</v>
          </cell>
          <cell r="M82">
            <v>0.5</v>
          </cell>
          <cell r="N82">
            <v>0.5</v>
          </cell>
          <cell r="O82">
            <v>0.5</v>
          </cell>
          <cell r="P82">
            <v>0.5</v>
          </cell>
          <cell r="T82">
            <v>0</v>
          </cell>
          <cell r="U82">
            <v>6</v>
          </cell>
          <cell r="V82">
            <v>13</v>
          </cell>
          <cell r="W82">
            <v>5.0979999999999999</v>
          </cell>
          <cell r="X82">
            <v>-7</v>
          </cell>
          <cell r="Y82">
            <v>0.90200000000000014</v>
          </cell>
        </row>
        <row r="83">
          <cell r="C83">
            <v>0</v>
          </cell>
          <cell r="E83">
            <v>0.5</v>
          </cell>
          <cell r="F83">
            <v>0.5</v>
          </cell>
          <cell r="G83">
            <v>0.5</v>
          </cell>
          <cell r="H83">
            <v>0.5</v>
          </cell>
          <cell r="I83">
            <v>0.5</v>
          </cell>
          <cell r="J83">
            <v>0.5</v>
          </cell>
          <cell r="K83">
            <v>0.5</v>
          </cell>
          <cell r="L83">
            <v>0.5</v>
          </cell>
          <cell r="M83">
            <v>0.5</v>
          </cell>
          <cell r="N83">
            <v>0.5</v>
          </cell>
          <cell r="O83">
            <v>0.5</v>
          </cell>
          <cell r="P83">
            <v>0.5</v>
          </cell>
          <cell r="R83">
            <v>0</v>
          </cell>
          <cell r="S83">
            <v>0</v>
          </cell>
          <cell r="T83">
            <v>0</v>
          </cell>
          <cell r="U83">
            <v>6</v>
          </cell>
          <cell r="V83">
            <v>13.5</v>
          </cell>
          <cell r="W83">
            <v>5.0979999999999999</v>
          </cell>
          <cell r="X83">
            <v>-7.5</v>
          </cell>
          <cell r="Y83">
            <v>0.90200000000000014</v>
          </cell>
        </row>
        <row r="84">
          <cell r="X84">
            <v>0</v>
          </cell>
          <cell r="Y84">
            <v>0</v>
          </cell>
        </row>
        <row r="85">
          <cell r="B85" t="str">
            <v>10 Other Cost</v>
          </cell>
          <cell r="X85">
            <v>0</v>
          </cell>
          <cell r="Y85">
            <v>0</v>
          </cell>
        </row>
        <row r="86">
          <cell r="A86">
            <v>61</v>
          </cell>
          <cell r="B86" t="str">
            <v>Authors Rights</v>
          </cell>
          <cell r="E86">
            <v>0</v>
          </cell>
          <cell r="F86">
            <v>0</v>
          </cell>
          <cell r="G86">
            <v>0</v>
          </cell>
          <cell r="H86">
            <v>0</v>
          </cell>
          <cell r="I86">
            <v>0</v>
          </cell>
          <cell r="J86">
            <v>0</v>
          </cell>
          <cell r="K86">
            <v>0</v>
          </cell>
          <cell r="L86">
            <v>0</v>
          </cell>
          <cell r="M86">
            <v>0</v>
          </cell>
          <cell r="N86">
            <v>0</v>
          </cell>
          <cell r="O86">
            <v>0</v>
          </cell>
          <cell r="P86">
            <v>0</v>
          </cell>
          <cell r="U86">
            <v>0</v>
          </cell>
          <cell r="V86">
            <v>0</v>
          </cell>
          <cell r="W86">
            <v>0</v>
          </cell>
          <cell r="X86">
            <v>0</v>
          </cell>
          <cell r="Y86">
            <v>0</v>
          </cell>
        </row>
        <row r="87">
          <cell r="A87">
            <v>62</v>
          </cell>
          <cell r="B87" t="str">
            <v>Film Levies</v>
          </cell>
          <cell r="E87">
            <v>0</v>
          </cell>
          <cell r="F87">
            <v>0</v>
          </cell>
          <cell r="G87">
            <v>0</v>
          </cell>
          <cell r="H87">
            <v>0</v>
          </cell>
          <cell r="I87">
            <v>0</v>
          </cell>
          <cell r="J87">
            <v>0</v>
          </cell>
          <cell r="K87">
            <v>0</v>
          </cell>
          <cell r="L87">
            <v>0</v>
          </cell>
          <cell r="M87">
            <v>0</v>
          </cell>
          <cell r="N87">
            <v>0</v>
          </cell>
          <cell r="O87">
            <v>0</v>
          </cell>
          <cell r="P87">
            <v>0</v>
          </cell>
          <cell r="U87">
            <v>0</v>
          </cell>
          <cell r="V87">
            <v>0</v>
          </cell>
          <cell r="W87">
            <v>0</v>
          </cell>
          <cell r="X87">
            <v>0</v>
          </cell>
          <cell r="Y87">
            <v>0</v>
          </cell>
        </row>
        <row r="88">
          <cell r="A88">
            <v>63</v>
          </cell>
          <cell r="B88" t="str">
            <v>Cultural Fees</v>
          </cell>
          <cell r="E88">
            <v>0</v>
          </cell>
          <cell r="F88">
            <v>0</v>
          </cell>
          <cell r="G88">
            <v>0</v>
          </cell>
          <cell r="H88">
            <v>0</v>
          </cell>
          <cell r="I88">
            <v>0</v>
          </cell>
          <cell r="J88">
            <v>0</v>
          </cell>
          <cell r="K88">
            <v>0</v>
          </cell>
          <cell r="L88">
            <v>0</v>
          </cell>
          <cell r="M88">
            <v>0</v>
          </cell>
          <cell r="N88">
            <v>0</v>
          </cell>
          <cell r="O88">
            <v>0</v>
          </cell>
          <cell r="P88">
            <v>0</v>
          </cell>
          <cell r="U88">
            <v>0</v>
          </cell>
          <cell r="V88">
            <v>0</v>
          </cell>
          <cell r="W88">
            <v>0</v>
          </cell>
          <cell r="X88">
            <v>0</v>
          </cell>
          <cell r="Y88">
            <v>0</v>
          </cell>
        </row>
        <row r="89">
          <cell r="A89">
            <v>64</v>
          </cell>
          <cell r="B89" t="str">
            <v>Municipal Taxes</v>
          </cell>
          <cell r="E89">
            <v>0</v>
          </cell>
          <cell r="F89">
            <v>0</v>
          </cell>
          <cell r="G89">
            <v>0</v>
          </cell>
          <cell r="H89">
            <v>0</v>
          </cell>
          <cell r="I89">
            <v>0</v>
          </cell>
          <cell r="J89">
            <v>0</v>
          </cell>
          <cell r="K89">
            <v>0</v>
          </cell>
          <cell r="L89">
            <v>0</v>
          </cell>
          <cell r="M89">
            <v>0</v>
          </cell>
          <cell r="N89">
            <v>0</v>
          </cell>
          <cell r="O89">
            <v>0</v>
          </cell>
          <cell r="P89">
            <v>0</v>
          </cell>
          <cell r="U89">
            <v>0</v>
          </cell>
          <cell r="V89">
            <v>0</v>
          </cell>
          <cell r="W89">
            <v>0</v>
          </cell>
          <cell r="X89">
            <v>0</v>
          </cell>
          <cell r="Y89">
            <v>0</v>
          </cell>
        </row>
        <row r="90">
          <cell r="A90">
            <v>65</v>
          </cell>
          <cell r="B90" t="str">
            <v>Other</v>
          </cell>
          <cell r="E90">
            <v>0</v>
          </cell>
          <cell r="F90">
            <v>0</v>
          </cell>
          <cell r="G90">
            <v>0</v>
          </cell>
          <cell r="H90">
            <v>0</v>
          </cell>
          <cell r="I90">
            <v>0</v>
          </cell>
          <cell r="J90">
            <v>0</v>
          </cell>
          <cell r="K90">
            <v>0</v>
          </cell>
          <cell r="L90">
            <v>0</v>
          </cell>
          <cell r="M90">
            <v>0</v>
          </cell>
          <cell r="N90">
            <v>0</v>
          </cell>
          <cell r="O90">
            <v>0</v>
          </cell>
          <cell r="P90">
            <v>0</v>
          </cell>
          <cell r="U90">
            <v>0</v>
          </cell>
          <cell r="V90">
            <v>0</v>
          </cell>
          <cell r="W90">
            <v>0</v>
          </cell>
          <cell r="X90">
            <v>0</v>
          </cell>
          <cell r="Y90">
            <v>0</v>
          </cell>
        </row>
        <row r="91">
          <cell r="E91">
            <v>0</v>
          </cell>
          <cell r="F91">
            <v>0</v>
          </cell>
          <cell r="G91">
            <v>0</v>
          </cell>
          <cell r="H91">
            <v>0</v>
          </cell>
          <cell r="I91">
            <v>0</v>
          </cell>
          <cell r="J91">
            <v>0</v>
          </cell>
          <cell r="K91">
            <v>0</v>
          </cell>
          <cell r="L91">
            <v>0</v>
          </cell>
          <cell r="M91">
            <v>0</v>
          </cell>
          <cell r="N91">
            <v>0</v>
          </cell>
          <cell r="O91">
            <v>0</v>
          </cell>
          <cell r="P91">
            <v>0</v>
          </cell>
          <cell r="U91">
            <v>0</v>
          </cell>
          <cell r="V91">
            <v>0</v>
          </cell>
          <cell r="W91">
            <v>0</v>
          </cell>
          <cell r="X91">
            <v>0</v>
          </cell>
          <cell r="Y91">
            <v>0</v>
          </cell>
        </row>
        <row r="92">
          <cell r="X92">
            <v>0</v>
          </cell>
          <cell r="Y92">
            <v>0</v>
          </cell>
        </row>
        <row r="93">
          <cell r="B93" t="str">
            <v>11 Direct Payroll</v>
          </cell>
          <cell r="X93">
            <v>0</v>
          </cell>
          <cell r="Y93">
            <v>0</v>
          </cell>
        </row>
        <row r="94">
          <cell r="A94">
            <v>66</v>
          </cell>
          <cell r="B94" t="str">
            <v>Salaries</v>
          </cell>
          <cell r="E94">
            <v>74.415462083333338</v>
          </cell>
          <cell r="F94">
            <v>74.415462083333338</v>
          </cell>
          <cell r="G94">
            <v>74.415462083333338</v>
          </cell>
          <cell r="H94">
            <v>74.415462083333338</v>
          </cell>
          <cell r="I94">
            <v>74.415462083333338</v>
          </cell>
          <cell r="J94">
            <v>74.415462083333338</v>
          </cell>
          <cell r="K94">
            <v>76.492152083333337</v>
          </cell>
          <cell r="L94">
            <v>76.492152083333337</v>
          </cell>
          <cell r="M94">
            <v>76.492152083333337</v>
          </cell>
          <cell r="N94">
            <v>76.492152083333337</v>
          </cell>
          <cell r="O94">
            <v>76.492152083333337</v>
          </cell>
          <cell r="P94">
            <v>76.492152083333337</v>
          </cell>
          <cell r="Q94">
            <v>0</v>
          </cell>
          <cell r="T94">
            <v>0</v>
          </cell>
          <cell r="U94">
            <v>905.44568500000037</v>
          </cell>
          <cell r="V94">
            <v>921.25519499999984</v>
          </cell>
          <cell r="W94">
            <v>918.11300000000006</v>
          </cell>
          <cell r="X94">
            <v>-15.809509999999477</v>
          </cell>
          <cell r="Y94">
            <v>-12.667314999999689</v>
          </cell>
        </row>
        <row r="95">
          <cell r="A95">
            <v>67</v>
          </cell>
          <cell r="B95" t="str">
            <v>Bonus/Commission</v>
          </cell>
          <cell r="E95">
            <v>5.6696208333333331</v>
          </cell>
          <cell r="F95">
            <v>5.6696208333333331</v>
          </cell>
          <cell r="G95">
            <v>5.6696208333333331</v>
          </cell>
          <cell r="H95">
            <v>5.6696208333333331</v>
          </cell>
          <cell r="I95">
            <v>5.6696208333333331</v>
          </cell>
          <cell r="J95">
            <v>5.6696208333333331</v>
          </cell>
          <cell r="K95">
            <v>5.6696208333333331</v>
          </cell>
          <cell r="L95">
            <v>5.6696208333333331</v>
          </cell>
          <cell r="M95">
            <v>5.6696208333333331</v>
          </cell>
          <cell r="N95">
            <v>5.6696208333333331</v>
          </cell>
          <cell r="O95">
            <v>5.6696208333333331</v>
          </cell>
          <cell r="P95">
            <v>5.6696208333333331</v>
          </cell>
          <cell r="Q95">
            <v>0</v>
          </cell>
          <cell r="T95">
            <v>0</v>
          </cell>
          <cell r="U95">
            <v>68.035449999999997</v>
          </cell>
          <cell r="V95">
            <v>65.161416666666668</v>
          </cell>
          <cell r="W95">
            <v>136.34299999999999</v>
          </cell>
          <cell r="X95">
            <v>2.8740333333333297</v>
          </cell>
          <cell r="Y95">
            <v>-68.307549999999992</v>
          </cell>
        </row>
        <row r="96">
          <cell r="A96">
            <v>68</v>
          </cell>
          <cell r="B96" t="str">
            <v>Payroll Tax</v>
          </cell>
          <cell r="E96">
            <v>0</v>
          </cell>
          <cell r="F96">
            <v>0</v>
          </cell>
          <cell r="G96">
            <v>0</v>
          </cell>
          <cell r="H96">
            <v>0</v>
          </cell>
          <cell r="I96">
            <v>0</v>
          </cell>
          <cell r="J96">
            <v>0</v>
          </cell>
          <cell r="K96">
            <v>0</v>
          </cell>
          <cell r="L96">
            <v>0</v>
          </cell>
          <cell r="M96">
            <v>0</v>
          </cell>
          <cell r="N96">
            <v>0</v>
          </cell>
          <cell r="O96">
            <v>0</v>
          </cell>
          <cell r="P96">
            <v>0</v>
          </cell>
          <cell r="Q96">
            <v>0</v>
          </cell>
          <cell r="T96">
            <v>0</v>
          </cell>
          <cell r="U96">
            <v>0</v>
          </cell>
          <cell r="V96">
            <v>0</v>
          </cell>
          <cell r="W96">
            <v>0</v>
          </cell>
          <cell r="X96">
            <v>0</v>
          </cell>
          <cell r="Y96">
            <v>0</v>
          </cell>
        </row>
        <row r="97">
          <cell r="A97">
            <v>69</v>
          </cell>
          <cell r="B97" t="str">
            <v>Welfare &amp; Pension</v>
          </cell>
          <cell r="E97">
            <v>1.74</v>
          </cell>
          <cell r="F97">
            <v>1.74</v>
          </cell>
          <cell r="G97">
            <v>1.74</v>
          </cell>
          <cell r="H97">
            <v>1.74</v>
          </cell>
          <cell r="I97">
            <v>1.74</v>
          </cell>
          <cell r="J97">
            <v>1.74</v>
          </cell>
          <cell r="K97">
            <v>1.74</v>
          </cell>
          <cell r="L97">
            <v>1.74</v>
          </cell>
          <cell r="M97">
            <v>1.74</v>
          </cell>
          <cell r="N97">
            <v>1.74</v>
          </cell>
          <cell r="O97">
            <v>1.74</v>
          </cell>
          <cell r="P97">
            <v>1.74</v>
          </cell>
          <cell r="Q97">
            <v>0</v>
          </cell>
          <cell r="T97">
            <v>0</v>
          </cell>
          <cell r="U97">
            <v>20.88</v>
          </cell>
          <cell r="V97">
            <v>15.915600000000001</v>
          </cell>
          <cell r="W97">
            <v>25.748000000000001</v>
          </cell>
          <cell r="X97">
            <v>4.9643999999999942</v>
          </cell>
          <cell r="Y97">
            <v>-4.8680000000000057</v>
          </cell>
        </row>
        <row r="98">
          <cell r="A98">
            <v>70</v>
          </cell>
          <cell r="B98" t="str">
            <v>Miscellaneous</v>
          </cell>
          <cell r="E98">
            <v>8.94</v>
          </cell>
          <cell r="F98">
            <v>8.94</v>
          </cell>
          <cell r="G98">
            <v>6.91</v>
          </cell>
          <cell r="H98">
            <v>6.04</v>
          </cell>
          <cell r="I98">
            <v>6.04</v>
          </cell>
          <cell r="J98">
            <v>6.04</v>
          </cell>
          <cell r="K98">
            <v>6.04</v>
          </cell>
          <cell r="L98">
            <v>6.04</v>
          </cell>
          <cell r="M98">
            <v>6.04</v>
          </cell>
          <cell r="N98">
            <v>6.04</v>
          </cell>
          <cell r="O98">
            <v>6.04</v>
          </cell>
          <cell r="P98">
            <v>6.04</v>
          </cell>
          <cell r="Q98">
            <v>0</v>
          </cell>
          <cell r="T98">
            <v>0</v>
          </cell>
          <cell r="U98">
            <v>79.150000000000006</v>
          </cell>
          <cell r="V98">
            <v>90.41400000000003</v>
          </cell>
          <cell r="W98">
            <v>131.583</v>
          </cell>
          <cell r="X98">
            <v>-11.264000000000024</v>
          </cell>
          <cell r="Y98">
            <v>-52.432999999999993</v>
          </cell>
        </row>
        <row r="99">
          <cell r="C99">
            <v>0</v>
          </cell>
          <cell r="E99">
            <v>90.765082916666657</v>
          </cell>
          <cell r="F99">
            <v>90.765082916666657</v>
          </cell>
          <cell r="G99">
            <v>88.735082916666656</v>
          </cell>
          <cell r="H99">
            <v>87.865082916666665</v>
          </cell>
          <cell r="I99">
            <v>87.865082916666665</v>
          </cell>
          <cell r="J99">
            <v>87.865082916666665</v>
          </cell>
          <cell r="K99">
            <v>89.941772916666679</v>
          </cell>
          <cell r="L99">
            <v>89.941772916666679</v>
          </cell>
          <cell r="M99">
            <v>89.941772916666679</v>
          </cell>
          <cell r="N99">
            <v>89.941772916666679</v>
          </cell>
          <cell r="O99">
            <v>89.941772916666679</v>
          </cell>
          <cell r="P99">
            <v>89.941772916666679</v>
          </cell>
          <cell r="Q99">
            <v>0</v>
          </cell>
          <cell r="R99">
            <v>0</v>
          </cell>
          <cell r="S99">
            <v>0</v>
          </cell>
          <cell r="T99">
            <v>0</v>
          </cell>
          <cell r="U99">
            <v>1073.5111350000004</v>
          </cell>
          <cell r="V99">
            <v>1092.7462116666666</v>
          </cell>
          <cell r="W99">
            <v>1211.7870000000003</v>
          </cell>
          <cell r="X99">
            <v>-19.235076666666146</v>
          </cell>
          <cell r="Y99">
            <v>-138.27586499999984</v>
          </cell>
        </row>
        <row r="100">
          <cell r="Q100">
            <v>0</v>
          </cell>
          <cell r="X100">
            <v>0</v>
          </cell>
          <cell r="Y100">
            <v>0</v>
          </cell>
        </row>
        <row r="101">
          <cell r="B101" t="str">
            <v>16 Other Overhead Costs</v>
          </cell>
          <cell r="Q101">
            <v>0</v>
          </cell>
          <cell r="X101">
            <v>0</v>
          </cell>
          <cell r="Y101">
            <v>0</v>
          </cell>
        </row>
        <row r="102">
          <cell r="A102">
            <v>71</v>
          </cell>
          <cell r="B102" t="str">
            <v>Insurance (Other than employee)</v>
          </cell>
          <cell r="E102">
            <v>1.5</v>
          </cell>
          <cell r="F102">
            <v>1.5</v>
          </cell>
          <cell r="G102">
            <v>1.5</v>
          </cell>
          <cell r="H102">
            <v>1.5</v>
          </cell>
          <cell r="I102">
            <v>1.5</v>
          </cell>
          <cell r="J102">
            <v>1.5</v>
          </cell>
          <cell r="K102">
            <v>1.5</v>
          </cell>
          <cell r="L102">
            <v>1.5</v>
          </cell>
          <cell r="M102">
            <v>1.5</v>
          </cell>
          <cell r="N102">
            <v>1.5</v>
          </cell>
          <cell r="O102">
            <v>1.5</v>
          </cell>
          <cell r="P102">
            <v>1.5</v>
          </cell>
          <cell r="Q102">
            <v>0</v>
          </cell>
          <cell r="T102">
            <v>0</v>
          </cell>
          <cell r="U102">
            <v>18</v>
          </cell>
          <cell r="V102">
            <v>15.72799</v>
          </cell>
          <cell r="W102">
            <v>20.826000000000001</v>
          </cell>
          <cell r="X102">
            <v>2.2720099999999999</v>
          </cell>
          <cell r="Y102">
            <v>-2.8260000000000005</v>
          </cell>
        </row>
        <row r="103">
          <cell r="A103">
            <v>72</v>
          </cell>
          <cell r="B103" t="str">
            <v>Property Taxes</v>
          </cell>
          <cell r="E103">
            <v>0</v>
          </cell>
          <cell r="F103">
            <v>0</v>
          </cell>
          <cell r="G103">
            <v>0</v>
          </cell>
          <cell r="H103">
            <v>0</v>
          </cell>
          <cell r="I103">
            <v>0</v>
          </cell>
          <cell r="J103">
            <v>0</v>
          </cell>
          <cell r="K103">
            <v>0</v>
          </cell>
          <cell r="L103">
            <v>0</v>
          </cell>
          <cell r="M103">
            <v>0</v>
          </cell>
          <cell r="N103">
            <v>0</v>
          </cell>
          <cell r="O103">
            <v>0</v>
          </cell>
          <cell r="P103">
            <v>0</v>
          </cell>
          <cell r="Q103">
            <v>0</v>
          </cell>
          <cell r="T103">
            <v>0</v>
          </cell>
          <cell r="U103">
            <v>0</v>
          </cell>
          <cell r="V103">
            <v>0</v>
          </cell>
          <cell r="W103">
            <v>0</v>
          </cell>
          <cell r="X103">
            <v>0</v>
          </cell>
          <cell r="Y103">
            <v>0</v>
          </cell>
        </row>
        <row r="104">
          <cell r="A104">
            <v>73</v>
          </cell>
          <cell r="B104" t="str">
            <v>Travel &amp; Entertainment</v>
          </cell>
          <cell r="E104">
            <v>9</v>
          </cell>
          <cell r="F104">
            <v>9</v>
          </cell>
          <cell r="G104">
            <v>9</v>
          </cell>
          <cell r="H104">
            <v>9</v>
          </cell>
          <cell r="I104">
            <v>9</v>
          </cell>
          <cell r="J104">
            <v>9</v>
          </cell>
          <cell r="K104">
            <v>9</v>
          </cell>
          <cell r="L104">
            <v>9</v>
          </cell>
          <cell r="M104">
            <v>9</v>
          </cell>
          <cell r="N104">
            <v>9</v>
          </cell>
          <cell r="O104">
            <v>9</v>
          </cell>
          <cell r="P104">
            <v>9</v>
          </cell>
          <cell r="T104">
            <v>0</v>
          </cell>
          <cell r="U104">
            <v>108</v>
          </cell>
          <cell r="V104">
            <v>88.448200000000014</v>
          </cell>
          <cell r="W104">
            <v>70.89</v>
          </cell>
          <cell r="X104">
            <v>19.551799999999986</v>
          </cell>
          <cell r="Y104">
            <v>37.11</v>
          </cell>
        </row>
        <row r="105">
          <cell r="A105">
            <v>74</v>
          </cell>
          <cell r="B105" t="str">
            <v>Legal &amp; Professional</v>
          </cell>
          <cell r="E105">
            <v>1</v>
          </cell>
          <cell r="F105">
            <v>1</v>
          </cell>
          <cell r="G105">
            <v>1</v>
          </cell>
          <cell r="H105">
            <v>1</v>
          </cell>
          <cell r="I105">
            <v>1</v>
          </cell>
          <cell r="J105">
            <v>1</v>
          </cell>
          <cell r="K105">
            <v>1</v>
          </cell>
          <cell r="L105">
            <v>1</v>
          </cell>
          <cell r="M105">
            <v>1</v>
          </cell>
          <cell r="N105">
            <v>1</v>
          </cell>
          <cell r="O105">
            <v>1</v>
          </cell>
          <cell r="P105">
            <v>1</v>
          </cell>
          <cell r="T105">
            <v>0</v>
          </cell>
          <cell r="U105">
            <v>12</v>
          </cell>
          <cell r="V105">
            <v>52.978819999999992</v>
          </cell>
          <cell r="W105">
            <v>132.49100000000001</v>
          </cell>
          <cell r="X105">
            <v>-40.978819999999992</v>
          </cell>
          <cell r="Y105">
            <v>-120.49100000000001</v>
          </cell>
        </row>
        <row r="106">
          <cell r="A106">
            <v>75</v>
          </cell>
          <cell r="B106" t="str">
            <v>Credit Card Charges</v>
          </cell>
          <cell r="E106">
            <v>0</v>
          </cell>
          <cell r="F106">
            <v>0</v>
          </cell>
          <cell r="G106">
            <v>0</v>
          </cell>
          <cell r="H106">
            <v>0</v>
          </cell>
          <cell r="I106">
            <v>0</v>
          </cell>
          <cell r="J106">
            <v>0</v>
          </cell>
          <cell r="K106">
            <v>0</v>
          </cell>
          <cell r="L106">
            <v>0</v>
          </cell>
          <cell r="M106">
            <v>0</v>
          </cell>
          <cell r="N106">
            <v>0</v>
          </cell>
          <cell r="O106">
            <v>0</v>
          </cell>
          <cell r="P106">
            <v>0</v>
          </cell>
          <cell r="T106">
            <v>0</v>
          </cell>
          <cell r="U106">
            <v>0</v>
          </cell>
          <cell r="V106">
            <v>0.22500000000000001</v>
          </cell>
          <cell r="W106">
            <v>0</v>
          </cell>
          <cell r="X106">
            <v>-0.22500000000000001</v>
          </cell>
          <cell r="Y106">
            <v>0</v>
          </cell>
        </row>
        <row r="107">
          <cell r="A107">
            <v>76</v>
          </cell>
          <cell r="B107" t="str">
            <v>Membership Fees</v>
          </cell>
          <cell r="E107">
            <v>0</v>
          </cell>
          <cell r="F107">
            <v>0</v>
          </cell>
          <cell r="G107">
            <v>0</v>
          </cell>
          <cell r="H107">
            <v>0</v>
          </cell>
          <cell r="I107">
            <v>0</v>
          </cell>
          <cell r="J107">
            <v>0</v>
          </cell>
          <cell r="K107">
            <v>0</v>
          </cell>
          <cell r="L107">
            <v>0</v>
          </cell>
          <cell r="M107">
            <v>0</v>
          </cell>
          <cell r="N107">
            <v>0</v>
          </cell>
          <cell r="O107">
            <v>0</v>
          </cell>
          <cell r="P107">
            <v>0</v>
          </cell>
          <cell r="T107">
            <v>0</v>
          </cell>
          <cell r="U107">
            <v>0</v>
          </cell>
          <cell r="V107">
            <v>0</v>
          </cell>
          <cell r="W107">
            <v>0</v>
          </cell>
          <cell r="X107">
            <v>0</v>
          </cell>
          <cell r="Y107">
            <v>0</v>
          </cell>
        </row>
        <row r="108">
          <cell r="A108">
            <v>77</v>
          </cell>
          <cell r="B108" t="str">
            <v>Taxes &amp; Licences</v>
          </cell>
          <cell r="E108">
            <v>0</v>
          </cell>
          <cell r="F108">
            <v>0</v>
          </cell>
          <cell r="G108">
            <v>0</v>
          </cell>
          <cell r="H108">
            <v>0</v>
          </cell>
          <cell r="I108">
            <v>0</v>
          </cell>
          <cell r="J108">
            <v>0</v>
          </cell>
          <cell r="K108">
            <v>0</v>
          </cell>
          <cell r="L108">
            <v>0</v>
          </cell>
          <cell r="M108">
            <v>0</v>
          </cell>
          <cell r="N108">
            <v>0</v>
          </cell>
          <cell r="O108">
            <v>0</v>
          </cell>
          <cell r="P108">
            <v>0</v>
          </cell>
          <cell r="T108">
            <v>0</v>
          </cell>
          <cell r="U108">
            <v>0</v>
          </cell>
          <cell r="V108">
            <v>0</v>
          </cell>
          <cell r="W108">
            <v>0</v>
          </cell>
          <cell r="X108">
            <v>0</v>
          </cell>
          <cell r="Y108">
            <v>0</v>
          </cell>
        </row>
        <row r="109">
          <cell r="A109">
            <v>78</v>
          </cell>
          <cell r="B109" t="str">
            <v>Convention expense</v>
          </cell>
          <cell r="E109">
            <v>0</v>
          </cell>
          <cell r="F109">
            <v>0</v>
          </cell>
          <cell r="G109">
            <v>0</v>
          </cell>
          <cell r="H109">
            <v>0</v>
          </cell>
          <cell r="I109">
            <v>0</v>
          </cell>
          <cell r="J109">
            <v>0</v>
          </cell>
          <cell r="K109">
            <v>0</v>
          </cell>
          <cell r="L109">
            <v>0</v>
          </cell>
          <cell r="M109">
            <v>0</v>
          </cell>
          <cell r="N109">
            <v>0</v>
          </cell>
          <cell r="O109">
            <v>0</v>
          </cell>
          <cell r="P109">
            <v>0</v>
          </cell>
          <cell r="T109">
            <v>0</v>
          </cell>
          <cell r="U109">
            <v>0</v>
          </cell>
          <cell r="V109">
            <v>0</v>
          </cell>
          <cell r="W109">
            <v>0</v>
          </cell>
          <cell r="X109">
            <v>0</v>
          </cell>
          <cell r="Y109">
            <v>0</v>
          </cell>
        </row>
        <row r="110">
          <cell r="A110">
            <v>79</v>
          </cell>
          <cell r="B110" t="str">
            <v>Contributions</v>
          </cell>
          <cell r="E110">
            <v>0</v>
          </cell>
          <cell r="F110">
            <v>0</v>
          </cell>
          <cell r="G110">
            <v>0</v>
          </cell>
          <cell r="H110">
            <v>0</v>
          </cell>
          <cell r="I110">
            <v>0</v>
          </cell>
          <cell r="J110">
            <v>0</v>
          </cell>
          <cell r="K110">
            <v>0</v>
          </cell>
          <cell r="L110">
            <v>0</v>
          </cell>
          <cell r="M110">
            <v>0</v>
          </cell>
          <cell r="N110">
            <v>0</v>
          </cell>
          <cell r="O110">
            <v>0</v>
          </cell>
          <cell r="P110">
            <v>0</v>
          </cell>
          <cell r="T110">
            <v>0</v>
          </cell>
          <cell r="U110">
            <v>0</v>
          </cell>
          <cell r="V110">
            <v>0</v>
          </cell>
          <cell r="W110">
            <v>0</v>
          </cell>
          <cell r="X110">
            <v>0</v>
          </cell>
          <cell r="Y110">
            <v>0</v>
          </cell>
        </row>
        <row r="111">
          <cell r="A111">
            <v>80</v>
          </cell>
          <cell r="B111" t="str">
            <v>Contract Cleaners</v>
          </cell>
          <cell r="E111">
            <v>0.5</v>
          </cell>
          <cell r="F111">
            <v>0.5</v>
          </cell>
          <cell r="G111">
            <v>0.5</v>
          </cell>
          <cell r="H111">
            <v>0.5</v>
          </cell>
          <cell r="I111">
            <v>0.5</v>
          </cell>
          <cell r="J111">
            <v>0.5</v>
          </cell>
          <cell r="K111">
            <v>0.5</v>
          </cell>
          <cell r="L111">
            <v>0.5</v>
          </cell>
          <cell r="M111">
            <v>0.5</v>
          </cell>
          <cell r="N111">
            <v>0.5</v>
          </cell>
          <cell r="O111">
            <v>0.5</v>
          </cell>
          <cell r="P111">
            <v>0.5</v>
          </cell>
          <cell r="T111">
            <v>0</v>
          </cell>
          <cell r="U111">
            <v>6</v>
          </cell>
          <cell r="V111">
            <v>3.9910000000000005</v>
          </cell>
          <cell r="W111">
            <v>3.956</v>
          </cell>
          <cell r="X111">
            <v>2.0089999999999995</v>
          </cell>
          <cell r="Y111">
            <v>2.044</v>
          </cell>
        </row>
        <row r="112">
          <cell r="A112">
            <v>81</v>
          </cell>
          <cell r="B112" t="str">
            <v>Telephone &amp; Faxes</v>
          </cell>
          <cell r="E112">
            <v>10</v>
          </cell>
          <cell r="F112">
            <v>10</v>
          </cell>
          <cell r="G112">
            <v>10</v>
          </cell>
          <cell r="H112">
            <v>10</v>
          </cell>
          <cell r="I112">
            <v>10</v>
          </cell>
          <cell r="J112">
            <v>10</v>
          </cell>
          <cell r="K112">
            <v>10</v>
          </cell>
          <cell r="L112">
            <v>10</v>
          </cell>
          <cell r="M112">
            <v>10</v>
          </cell>
          <cell r="N112">
            <v>10</v>
          </cell>
          <cell r="O112">
            <v>10</v>
          </cell>
          <cell r="P112">
            <v>10</v>
          </cell>
          <cell r="T112">
            <v>0</v>
          </cell>
          <cell r="U112">
            <v>120</v>
          </cell>
          <cell r="V112">
            <v>127.40438999999998</v>
          </cell>
          <cell r="W112">
            <v>98.522999999999996</v>
          </cell>
          <cell r="X112">
            <v>-7.404389999999978</v>
          </cell>
          <cell r="Y112">
            <v>21.477000000000004</v>
          </cell>
        </row>
        <row r="113">
          <cell r="A113">
            <v>82</v>
          </cell>
          <cell r="B113" t="str">
            <v>Stationery &amp; Printing</v>
          </cell>
          <cell r="E113">
            <v>3</v>
          </cell>
          <cell r="F113">
            <v>3</v>
          </cell>
          <cell r="G113">
            <v>3</v>
          </cell>
          <cell r="H113">
            <v>3</v>
          </cell>
          <cell r="I113">
            <v>3</v>
          </cell>
          <cell r="J113">
            <v>3</v>
          </cell>
          <cell r="K113">
            <v>3</v>
          </cell>
          <cell r="L113">
            <v>3</v>
          </cell>
          <cell r="M113">
            <v>3</v>
          </cell>
          <cell r="N113">
            <v>3</v>
          </cell>
          <cell r="O113">
            <v>3</v>
          </cell>
          <cell r="P113">
            <v>3</v>
          </cell>
          <cell r="T113">
            <v>0</v>
          </cell>
          <cell r="U113">
            <v>36</v>
          </cell>
          <cell r="V113">
            <v>34.327619999999996</v>
          </cell>
          <cell r="W113">
            <v>33.523000000000003</v>
          </cell>
          <cell r="X113">
            <v>1.672380000000004</v>
          </cell>
          <cell r="Y113">
            <v>2.4769999999999968</v>
          </cell>
        </row>
        <row r="114">
          <cell r="A114">
            <v>83</v>
          </cell>
          <cell r="B114" t="str">
            <v>Uniforms &amp; Laundry</v>
          </cell>
          <cell r="E114">
            <v>0</v>
          </cell>
          <cell r="F114">
            <v>0</v>
          </cell>
          <cell r="G114">
            <v>0</v>
          </cell>
          <cell r="H114">
            <v>0</v>
          </cell>
          <cell r="I114">
            <v>0</v>
          </cell>
          <cell r="J114">
            <v>0</v>
          </cell>
          <cell r="K114">
            <v>0</v>
          </cell>
          <cell r="L114">
            <v>0</v>
          </cell>
          <cell r="M114">
            <v>0</v>
          </cell>
          <cell r="N114">
            <v>0</v>
          </cell>
          <cell r="O114">
            <v>0</v>
          </cell>
          <cell r="P114">
            <v>0</v>
          </cell>
          <cell r="T114">
            <v>0</v>
          </cell>
          <cell r="U114">
            <v>0</v>
          </cell>
          <cell r="V114">
            <v>0</v>
          </cell>
          <cell r="W114">
            <v>0</v>
          </cell>
          <cell r="X114">
            <v>0</v>
          </cell>
          <cell r="Y114">
            <v>0</v>
          </cell>
        </row>
        <row r="115">
          <cell r="A115">
            <v>84</v>
          </cell>
          <cell r="B115" t="str">
            <v>Freight</v>
          </cell>
          <cell r="E115">
            <v>2</v>
          </cell>
          <cell r="F115">
            <v>2</v>
          </cell>
          <cell r="G115">
            <v>2</v>
          </cell>
          <cell r="H115">
            <v>2</v>
          </cell>
          <cell r="I115">
            <v>2</v>
          </cell>
          <cell r="J115">
            <v>2</v>
          </cell>
          <cell r="K115">
            <v>2</v>
          </cell>
          <cell r="L115">
            <v>2</v>
          </cell>
          <cell r="M115">
            <v>2</v>
          </cell>
          <cell r="N115">
            <v>2</v>
          </cell>
          <cell r="O115">
            <v>2</v>
          </cell>
          <cell r="P115">
            <v>2</v>
          </cell>
          <cell r="T115">
            <v>0</v>
          </cell>
          <cell r="U115">
            <v>24</v>
          </cell>
          <cell r="V115">
            <v>12.452110000000003</v>
          </cell>
          <cell r="W115">
            <v>33.911999999999999</v>
          </cell>
          <cell r="X115">
            <v>11.547889999999997</v>
          </cell>
          <cell r="Y115">
            <v>-9.911999999999999</v>
          </cell>
        </row>
        <row r="116">
          <cell r="A116">
            <v>85</v>
          </cell>
          <cell r="B116" t="str">
            <v>Data processing</v>
          </cell>
          <cell r="E116">
            <v>0</v>
          </cell>
          <cell r="F116">
            <v>0</v>
          </cell>
          <cell r="G116">
            <v>0</v>
          </cell>
          <cell r="H116">
            <v>0</v>
          </cell>
          <cell r="I116">
            <v>0</v>
          </cell>
          <cell r="J116">
            <v>0</v>
          </cell>
          <cell r="K116">
            <v>0</v>
          </cell>
          <cell r="L116">
            <v>0</v>
          </cell>
          <cell r="M116">
            <v>0</v>
          </cell>
          <cell r="N116">
            <v>0</v>
          </cell>
          <cell r="O116">
            <v>0</v>
          </cell>
          <cell r="P116">
            <v>0</v>
          </cell>
          <cell r="T116">
            <v>0</v>
          </cell>
          <cell r="U116">
            <v>0</v>
          </cell>
          <cell r="V116">
            <v>0</v>
          </cell>
          <cell r="W116">
            <v>0</v>
          </cell>
          <cell r="X116">
            <v>0</v>
          </cell>
          <cell r="Y116">
            <v>0</v>
          </cell>
        </row>
        <row r="117">
          <cell r="A117">
            <v>86</v>
          </cell>
          <cell r="B117" t="str">
            <v>Bank Charges</v>
          </cell>
          <cell r="E117">
            <v>3.7499999999999999E-2</v>
          </cell>
          <cell r="F117">
            <v>3.7499999999999999E-2</v>
          </cell>
          <cell r="G117">
            <v>3.7499999999999999E-2</v>
          </cell>
          <cell r="H117">
            <v>3.7499999999999999E-2</v>
          </cell>
          <cell r="I117">
            <v>3.7499999999999999E-2</v>
          </cell>
          <cell r="J117">
            <v>3.7499999999999999E-2</v>
          </cell>
          <cell r="K117">
            <v>3.7499999999999999E-2</v>
          </cell>
          <cell r="L117">
            <v>3.7499999999999999E-2</v>
          </cell>
          <cell r="M117">
            <v>3.7499999999999999E-2</v>
          </cell>
          <cell r="N117">
            <v>3.7499999999999999E-2</v>
          </cell>
          <cell r="O117">
            <v>3.7499999999999999E-2</v>
          </cell>
          <cell r="P117">
            <v>3.7499999999999999E-2</v>
          </cell>
          <cell r="T117">
            <v>0</v>
          </cell>
          <cell r="U117">
            <v>0.45</v>
          </cell>
          <cell r="V117">
            <v>0.72349999999999992</v>
          </cell>
          <cell r="W117">
            <v>0.77700000000000002</v>
          </cell>
          <cell r="X117">
            <v>-0.27350000000000002</v>
          </cell>
          <cell r="Y117">
            <v>-0.32700000000000012</v>
          </cell>
        </row>
        <row r="118">
          <cell r="A118">
            <v>87</v>
          </cell>
          <cell r="B118" t="str">
            <v>Parking Expenses</v>
          </cell>
          <cell r="E118">
            <v>0</v>
          </cell>
          <cell r="F118">
            <v>0</v>
          </cell>
          <cell r="G118">
            <v>0</v>
          </cell>
          <cell r="H118">
            <v>0</v>
          </cell>
          <cell r="I118">
            <v>0</v>
          </cell>
          <cell r="J118">
            <v>0</v>
          </cell>
          <cell r="K118">
            <v>0</v>
          </cell>
          <cell r="L118">
            <v>0</v>
          </cell>
          <cell r="M118">
            <v>0</v>
          </cell>
          <cell r="N118">
            <v>0</v>
          </cell>
          <cell r="O118">
            <v>0</v>
          </cell>
          <cell r="P118">
            <v>0</v>
          </cell>
          <cell r="T118">
            <v>0</v>
          </cell>
          <cell r="U118">
            <v>0</v>
          </cell>
          <cell r="V118">
            <v>0</v>
          </cell>
          <cell r="W118">
            <v>0</v>
          </cell>
          <cell r="X118">
            <v>0</v>
          </cell>
          <cell r="Y118">
            <v>0</v>
          </cell>
        </row>
        <row r="119">
          <cell r="A119">
            <v>88</v>
          </cell>
          <cell r="B119" t="str">
            <v>Staff training</v>
          </cell>
          <cell r="E119">
            <v>1.0326508291666667</v>
          </cell>
          <cell r="F119">
            <v>1.0326508291666667</v>
          </cell>
          <cell r="G119">
            <v>1.0123508291666667</v>
          </cell>
          <cell r="H119">
            <v>1.0036508291666666</v>
          </cell>
          <cell r="I119">
            <v>1.0036508291666666</v>
          </cell>
          <cell r="J119">
            <v>1.0036508291666666</v>
          </cell>
          <cell r="K119">
            <v>1.0244177291666667</v>
          </cell>
          <cell r="L119">
            <v>1.0244177291666667</v>
          </cell>
          <cell r="M119">
            <v>1.0244177291666667</v>
          </cell>
          <cell r="N119">
            <v>1.0244177291666667</v>
          </cell>
          <cell r="O119">
            <v>1.0244177291666667</v>
          </cell>
          <cell r="P119">
            <v>1.0244177291666667</v>
          </cell>
          <cell r="T119">
            <v>0</v>
          </cell>
          <cell r="U119">
            <v>12.235111349999997</v>
          </cell>
          <cell r="V119">
            <v>14.345000000000001</v>
          </cell>
          <cell r="W119">
            <v>11.03</v>
          </cell>
          <cell r="X119">
            <v>-2.1098886500000038</v>
          </cell>
          <cell r="Y119">
            <v>1.2051113499999975</v>
          </cell>
        </row>
        <row r="120">
          <cell r="A120">
            <v>89</v>
          </cell>
          <cell r="B120" t="str">
            <v>Security</v>
          </cell>
          <cell r="E120">
            <v>0</v>
          </cell>
          <cell r="F120">
            <v>0</v>
          </cell>
          <cell r="G120">
            <v>0</v>
          </cell>
          <cell r="H120">
            <v>0</v>
          </cell>
          <cell r="I120">
            <v>0</v>
          </cell>
          <cell r="J120">
            <v>0</v>
          </cell>
          <cell r="K120">
            <v>0</v>
          </cell>
          <cell r="L120">
            <v>0</v>
          </cell>
          <cell r="M120">
            <v>0</v>
          </cell>
          <cell r="N120">
            <v>0</v>
          </cell>
          <cell r="O120">
            <v>0</v>
          </cell>
          <cell r="P120">
            <v>0</v>
          </cell>
          <cell r="U120">
            <v>0</v>
          </cell>
          <cell r="V120">
            <v>0</v>
          </cell>
          <cell r="W120">
            <v>0</v>
          </cell>
          <cell r="X120">
            <v>0</v>
          </cell>
          <cell r="Y120">
            <v>0</v>
          </cell>
        </row>
        <row r="121">
          <cell r="A121">
            <v>90</v>
          </cell>
          <cell r="B121" t="str">
            <v>Postage</v>
          </cell>
          <cell r="E121">
            <v>0</v>
          </cell>
          <cell r="F121">
            <v>0</v>
          </cell>
          <cell r="G121">
            <v>0</v>
          </cell>
          <cell r="H121">
            <v>0</v>
          </cell>
          <cell r="I121">
            <v>0</v>
          </cell>
          <cell r="J121">
            <v>0</v>
          </cell>
          <cell r="K121">
            <v>0</v>
          </cell>
          <cell r="L121">
            <v>0</v>
          </cell>
          <cell r="M121">
            <v>0</v>
          </cell>
          <cell r="N121">
            <v>0</v>
          </cell>
          <cell r="O121">
            <v>0</v>
          </cell>
          <cell r="P121">
            <v>0</v>
          </cell>
          <cell r="U121">
            <v>0</v>
          </cell>
          <cell r="V121">
            <v>0</v>
          </cell>
          <cell r="W121">
            <v>0</v>
          </cell>
          <cell r="X121">
            <v>0</v>
          </cell>
          <cell r="Y121">
            <v>0</v>
          </cell>
        </row>
        <row r="122">
          <cell r="A122">
            <v>91</v>
          </cell>
          <cell r="B122" t="str">
            <v>Chilled Water</v>
          </cell>
          <cell r="E122">
            <v>0</v>
          </cell>
          <cell r="F122">
            <v>0</v>
          </cell>
          <cell r="G122">
            <v>0</v>
          </cell>
          <cell r="H122">
            <v>0</v>
          </cell>
          <cell r="I122">
            <v>0</v>
          </cell>
          <cell r="J122">
            <v>0</v>
          </cell>
          <cell r="K122">
            <v>0</v>
          </cell>
          <cell r="L122">
            <v>0</v>
          </cell>
          <cell r="M122">
            <v>0</v>
          </cell>
          <cell r="N122">
            <v>0</v>
          </cell>
          <cell r="O122">
            <v>0</v>
          </cell>
          <cell r="P122">
            <v>0</v>
          </cell>
          <cell r="U122">
            <v>0</v>
          </cell>
          <cell r="V122">
            <v>0</v>
          </cell>
          <cell r="W122">
            <v>0</v>
          </cell>
          <cell r="X122">
            <v>0</v>
          </cell>
          <cell r="Y122">
            <v>0</v>
          </cell>
        </row>
        <row r="123">
          <cell r="A123">
            <v>92</v>
          </cell>
          <cell r="B123" t="str">
            <v>Admin Fee</v>
          </cell>
          <cell r="E123">
            <v>0</v>
          </cell>
          <cell r="F123">
            <v>0</v>
          </cell>
          <cell r="G123">
            <v>0</v>
          </cell>
          <cell r="H123">
            <v>0</v>
          </cell>
          <cell r="I123">
            <v>0</v>
          </cell>
          <cell r="J123">
            <v>0</v>
          </cell>
          <cell r="K123">
            <v>0</v>
          </cell>
          <cell r="L123">
            <v>0</v>
          </cell>
          <cell r="M123">
            <v>0</v>
          </cell>
          <cell r="N123">
            <v>0</v>
          </cell>
          <cell r="O123">
            <v>0</v>
          </cell>
          <cell r="P123">
            <v>0</v>
          </cell>
          <cell r="U123">
            <v>0</v>
          </cell>
          <cell r="V123">
            <v>0</v>
          </cell>
          <cell r="W123">
            <v>0</v>
          </cell>
          <cell r="X123">
            <v>0</v>
          </cell>
          <cell r="Y123">
            <v>0</v>
          </cell>
        </row>
        <row r="124">
          <cell r="A124">
            <v>93</v>
          </cell>
          <cell r="B124" t="str">
            <v>Miscellaneous</v>
          </cell>
          <cell r="E124">
            <v>9</v>
          </cell>
          <cell r="F124">
            <v>9</v>
          </cell>
          <cell r="G124">
            <v>9</v>
          </cell>
          <cell r="H124">
            <v>9</v>
          </cell>
          <cell r="I124">
            <v>9</v>
          </cell>
          <cell r="J124">
            <v>9</v>
          </cell>
          <cell r="K124">
            <v>9</v>
          </cell>
          <cell r="L124">
            <v>9</v>
          </cell>
          <cell r="M124">
            <v>9</v>
          </cell>
          <cell r="N124">
            <v>9</v>
          </cell>
          <cell r="O124">
            <v>9</v>
          </cell>
          <cell r="P124">
            <v>9</v>
          </cell>
          <cell r="T124">
            <v>0</v>
          </cell>
          <cell r="U124">
            <v>108</v>
          </cell>
          <cell r="V124">
            <v>145.4151</v>
          </cell>
          <cell r="W124">
            <v>288.55</v>
          </cell>
          <cell r="X124">
            <v>-37.415099999999995</v>
          </cell>
          <cell r="Y124">
            <v>-180.55</v>
          </cell>
        </row>
        <row r="125">
          <cell r="C125">
            <v>0</v>
          </cell>
          <cell r="E125">
            <v>37.070150829166664</v>
          </cell>
          <cell r="F125">
            <v>37.070150829166664</v>
          </cell>
          <cell r="G125">
            <v>37.049850829166672</v>
          </cell>
          <cell r="H125">
            <v>37.041150829166668</v>
          </cell>
          <cell r="I125">
            <v>37.041150829166668</v>
          </cell>
          <cell r="J125">
            <v>37.041150829166668</v>
          </cell>
          <cell r="K125">
            <v>37.061917729166666</v>
          </cell>
          <cell r="L125">
            <v>37.061917729166666</v>
          </cell>
          <cell r="M125">
            <v>37.061917729166666</v>
          </cell>
          <cell r="N125">
            <v>37.061917729166666</v>
          </cell>
          <cell r="O125">
            <v>37.061917729166666</v>
          </cell>
          <cell r="P125">
            <v>37.061917729166666</v>
          </cell>
          <cell r="R125">
            <v>0</v>
          </cell>
          <cell r="S125">
            <v>0</v>
          </cell>
          <cell r="T125">
            <v>0</v>
          </cell>
          <cell r="U125">
            <v>444.68511135</v>
          </cell>
          <cell r="V125">
            <v>496.03873000000004</v>
          </cell>
          <cell r="W125">
            <v>694.47800000000007</v>
          </cell>
          <cell r="X125">
            <v>-51.353618650000044</v>
          </cell>
          <cell r="Y125">
            <v>-249.79288865000007</v>
          </cell>
        </row>
        <row r="126">
          <cell r="X126">
            <v>0</v>
          </cell>
          <cell r="Y126">
            <v>0</v>
          </cell>
        </row>
        <row r="127">
          <cell r="A127">
            <v>0</v>
          </cell>
          <cell r="B127" t="str">
            <v>23 Adjustments</v>
          </cell>
          <cell r="X127">
            <v>0</v>
          </cell>
          <cell r="Y127">
            <v>0</v>
          </cell>
        </row>
        <row r="128">
          <cell r="A128">
            <v>97</v>
          </cell>
          <cell r="B128" t="str">
            <v>Miscellaneous (Please Specify)</v>
          </cell>
          <cell r="E128">
            <v>0</v>
          </cell>
          <cell r="F128">
            <v>0</v>
          </cell>
          <cell r="G128">
            <v>0</v>
          </cell>
          <cell r="H128">
            <v>0</v>
          </cell>
          <cell r="I128">
            <v>0</v>
          </cell>
          <cell r="J128">
            <v>0</v>
          </cell>
          <cell r="K128">
            <v>0</v>
          </cell>
          <cell r="L128">
            <v>0</v>
          </cell>
          <cell r="M128">
            <v>0</v>
          </cell>
          <cell r="N128">
            <v>0</v>
          </cell>
          <cell r="O128">
            <v>0</v>
          </cell>
          <cell r="P128">
            <v>0</v>
          </cell>
          <cell r="T128">
            <v>0</v>
          </cell>
          <cell r="U128">
            <v>0</v>
          </cell>
          <cell r="V128">
            <v>0</v>
          </cell>
          <cell r="W128">
            <v>0</v>
          </cell>
          <cell r="X128">
            <v>0</v>
          </cell>
          <cell r="Y128">
            <v>0</v>
          </cell>
        </row>
        <row r="129">
          <cell r="A129">
            <v>98</v>
          </cell>
          <cell r="B129" t="str">
            <v>Mgme fee income - CGV</v>
          </cell>
          <cell r="E129">
            <v>-18.3</v>
          </cell>
          <cell r="F129">
            <v>-18.3</v>
          </cell>
          <cell r="G129">
            <v>-18.3</v>
          </cell>
          <cell r="H129">
            <v>-18.3</v>
          </cell>
          <cell r="I129">
            <v>-18.3</v>
          </cell>
          <cell r="J129">
            <v>-18.3</v>
          </cell>
          <cell r="K129">
            <v>-18.3</v>
          </cell>
          <cell r="L129">
            <v>-18.3</v>
          </cell>
          <cell r="M129">
            <v>-18.3</v>
          </cell>
          <cell r="N129">
            <v>-18.3</v>
          </cell>
          <cell r="O129">
            <v>-18.3</v>
          </cell>
          <cell r="P129">
            <v>-18.3</v>
          </cell>
          <cell r="T129">
            <v>0</v>
          </cell>
          <cell r="U129">
            <v>-219.6</v>
          </cell>
          <cell r="V129">
            <v>-52.8</v>
          </cell>
          <cell r="W129">
            <v>-52.8</v>
          </cell>
          <cell r="X129">
            <v>-166.8</v>
          </cell>
          <cell r="Y129">
            <v>-166.8</v>
          </cell>
        </row>
        <row r="130">
          <cell r="A130">
            <v>99</v>
          </cell>
          <cell r="B130" t="str">
            <v xml:space="preserve">Pre Opening </v>
          </cell>
          <cell r="E130">
            <v>0</v>
          </cell>
          <cell r="F130">
            <v>0</v>
          </cell>
          <cell r="G130">
            <v>0</v>
          </cell>
          <cell r="H130">
            <v>0</v>
          </cell>
          <cell r="I130">
            <v>0</v>
          </cell>
          <cell r="J130">
            <v>0</v>
          </cell>
          <cell r="K130">
            <v>0</v>
          </cell>
          <cell r="L130">
            <v>0</v>
          </cell>
          <cell r="M130">
            <v>0</v>
          </cell>
          <cell r="N130">
            <v>0</v>
          </cell>
          <cell r="O130">
            <v>0</v>
          </cell>
          <cell r="P130">
            <v>0</v>
          </cell>
          <cell r="U130">
            <v>0</v>
          </cell>
          <cell r="V130">
            <v>0</v>
          </cell>
          <cell r="W130">
            <v>0</v>
          </cell>
          <cell r="X130">
            <v>0</v>
          </cell>
          <cell r="Y130">
            <v>0</v>
          </cell>
        </row>
        <row r="131">
          <cell r="A131">
            <v>100</v>
          </cell>
          <cell r="B131" t="str">
            <v>Other</v>
          </cell>
          <cell r="E131">
            <v>0</v>
          </cell>
          <cell r="F131">
            <v>0</v>
          </cell>
          <cell r="G131">
            <v>0</v>
          </cell>
          <cell r="H131">
            <v>0</v>
          </cell>
          <cell r="I131">
            <v>0</v>
          </cell>
          <cell r="J131">
            <v>0</v>
          </cell>
          <cell r="K131">
            <v>0</v>
          </cell>
          <cell r="L131">
            <v>0</v>
          </cell>
          <cell r="M131">
            <v>0</v>
          </cell>
          <cell r="N131">
            <v>0</v>
          </cell>
          <cell r="O131">
            <v>0</v>
          </cell>
          <cell r="P131">
            <v>0</v>
          </cell>
          <cell r="U131">
            <v>0</v>
          </cell>
          <cell r="V131">
            <v>0</v>
          </cell>
          <cell r="W131">
            <v>0</v>
          </cell>
          <cell r="X131">
            <v>0</v>
          </cell>
          <cell r="Y131">
            <v>0</v>
          </cell>
        </row>
        <row r="132">
          <cell r="F132">
            <v>0</v>
          </cell>
          <cell r="T132">
            <v>0</v>
          </cell>
          <cell r="X132">
            <v>0</v>
          </cell>
          <cell r="Y132">
            <v>0</v>
          </cell>
        </row>
        <row r="133">
          <cell r="C133">
            <v>0</v>
          </cell>
          <cell r="E133">
            <v>-18.3</v>
          </cell>
          <cell r="F133">
            <v>-18.3</v>
          </cell>
          <cell r="G133">
            <v>-18.3</v>
          </cell>
          <cell r="H133">
            <v>-18.3</v>
          </cell>
          <cell r="I133">
            <v>-18.3</v>
          </cell>
          <cell r="J133">
            <v>-18.3</v>
          </cell>
          <cell r="K133">
            <v>-18.3</v>
          </cell>
          <cell r="L133">
            <v>-18.3</v>
          </cell>
          <cell r="M133">
            <v>-18.3</v>
          </cell>
          <cell r="N133">
            <v>-18.3</v>
          </cell>
          <cell r="O133">
            <v>-18.3</v>
          </cell>
          <cell r="P133">
            <v>-18.3</v>
          </cell>
          <cell r="R133">
            <v>0</v>
          </cell>
          <cell r="S133">
            <v>0</v>
          </cell>
          <cell r="T133">
            <v>0</v>
          </cell>
          <cell r="U133">
            <v>-219.6</v>
          </cell>
          <cell r="V133">
            <v>-52.8</v>
          </cell>
          <cell r="W133">
            <v>-52.8</v>
          </cell>
          <cell r="X133">
            <v>-166.8</v>
          </cell>
          <cell r="Y133">
            <v>-166.8</v>
          </cell>
        </row>
      </sheetData>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DEPA"/>
    </sheetNames>
    <definedNames>
      <definedName name="Bouton19_QuandClic"/>
    </defined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urement"/>
      <sheetName val="RC_inMay04"/>
      <sheetName val="RCAug01toApr04"/>
      <sheetName val="RCAug01toMay04andFC"/>
      <sheetName val="Fuelconsumption"/>
      <sheetName val="TOTALcostMay04"/>
      <sheetName val="Pucrcase_date"/>
      <sheetName val="workedtimeuptoMay04"/>
      <sheetName val="WorkedtimeinMay04"/>
      <sheetName val="UtilityMAy04"/>
      <sheetName val="ActivityviseEqpCost"/>
      <sheetName val="EQPDetails"/>
      <sheetName val="UtélityMAy04"/>
      <sheetName val="BP"/>
      <sheetName val="Analy"/>
      <sheetName val="BP-Other strs"/>
      <sheetName val="INPUT"/>
      <sheetName val="Rates Basic"/>
      <sheetName val="SPILL OVER PROJECTIONS"/>
      <sheetName val="SPILL OVER"/>
      <sheetName val="DETAILED  BOQ"/>
      <sheetName val="Voucher"/>
      <sheetName val="Data"/>
      <sheetName val="Cal"/>
      <sheetName val="Wearing Cou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9 Schedule"/>
      <sheetName val="Schedule Qty"/>
      <sheetName val="BOQ Distribution"/>
      <sheetName val="Summary"/>
      <sheetName val="Bill No__1"/>
      <sheetName val="Bill No__2"/>
      <sheetName val="Bill No__3"/>
      <sheetName val="Bill No__4"/>
      <sheetName val="Bill No__5"/>
      <sheetName val="Bill No__6"/>
      <sheetName val="Bill No__7"/>
      <sheetName val="Bill No__8"/>
      <sheetName val="Bill No__9"/>
      <sheetName val="Bill No__10"/>
      <sheetName val="Bill No__11"/>
      <sheetName val="Bill No__12"/>
      <sheetName val="Bill No__13"/>
    </sheetNames>
    <sheetDataSet>
      <sheetData sheetId="0"/>
      <sheetData sheetId="1"/>
      <sheetData sheetId="2">
        <row r="5">
          <cell r="A5" t="str">
            <v>CLEARING &amp; GRUBBING</v>
          </cell>
          <cell r="C5">
            <v>1.01</v>
          </cell>
          <cell r="D5" t="str">
            <v>HCT</v>
          </cell>
          <cell r="E5">
            <v>47</v>
          </cell>
          <cell r="F5">
            <v>27339.165000000001</v>
          </cell>
          <cell r="G5">
            <v>1284940.7550000001</v>
          </cell>
        </row>
        <row r="6">
          <cell r="A6" t="str">
            <v>EXCAVATION</v>
          </cell>
          <cell r="C6">
            <v>2.0099999999999998</v>
          </cell>
          <cell r="D6" t="str">
            <v>CUM</v>
          </cell>
          <cell r="E6">
            <v>123000</v>
          </cell>
          <cell r="F6">
            <v>34.11</v>
          </cell>
          <cell r="G6">
            <v>4195530</v>
          </cell>
        </row>
        <row r="7">
          <cell r="A7" t="str">
            <v>EARTHWORK IN EMBANKMENT</v>
          </cell>
          <cell r="C7" t="str">
            <v>2.02 + 2.03</v>
          </cell>
          <cell r="D7" t="str">
            <v>CUM</v>
          </cell>
          <cell r="E7">
            <v>355000</v>
          </cell>
          <cell r="F7">
            <v>124.69633802816901</v>
          </cell>
          <cell r="G7">
            <v>44267200</v>
          </cell>
        </row>
        <row r="8">
          <cell r="A8" t="str">
            <v>EARTHWORK IN SUBGRADE</v>
          </cell>
          <cell r="C8">
            <v>2.04</v>
          </cell>
          <cell r="D8" t="str">
            <v>CUM</v>
          </cell>
          <cell r="E8">
            <v>156000</v>
          </cell>
          <cell r="F8">
            <v>164.86500000000001</v>
          </cell>
          <cell r="G8">
            <v>25718940</v>
          </cell>
        </row>
        <row r="9">
          <cell r="A9" t="str">
            <v>MEDIAN FILLING</v>
          </cell>
          <cell r="C9">
            <v>2.06</v>
          </cell>
          <cell r="D9" t="str">
            <v>CUM</v>
          </cell>
          <cell r="E9">
            <v>48000</v>
          </cell>
          <cell r="F9">
            <v>145.91499999999999</v>
          </cell>
          <cell r="G9">
            <v>7003920</v>
          </cell>
        </row>
        <row r="10">
          <cell r="A10" t="str">
            <v>GRANULAR SUB BASE COURSE</v>
          </cell>
          <cell r="C10">
            <v>3.01</v>
          </cell>
          <cell r="D10" t="str">
            <v>CUM</v>
          </cell>
          <cell r="E10">
            <v>60000</v>
          </cell>
          <cell r="F10">
            <v>1338.8175000000001</v>
          </cell>
          <cell r="G10">
            <v>80329050</v>
          </cell>
        </row>
        <row r="11">
          <cell r="A11" t="str">
            <v>WET MIX MACADAM</v>
          </cell>
          <cell r="C11">
            <v>3.02</v>
          </cell>
          <cell r="D11" t="str">
            <v>CUM</v>
          </cell>
          <cell r="E11">
            <v>14000</v>
          </cell>
          <cell r="F11">
            <v>1438.3050000000001</v>
          </cell>
          <cell r="G11">
            <v>20136270</v>
          </cell>
        </row>
        <row r="12">
          <cell r="A12" t="str">
            <v>PROFILE CORRECTIVE COURSE</v>
          </cell>
          <cell r="C12">
            <v>4.03</v>
          </cell>
          <cell r="D12" t="str">
            <v>CUM</v>
          </cell>
          <cell r="E12">
            <v>3384</v>
          </cell>
          <cell r="F12">
            <v>3808.95</v>
          </cell>
          <cell r="G12">
            <v>12889486.799999999</v>
          </cell>
        </row>
        <row r="13">
          <cell r="A13" t="str">
            <v>DENSE BITUMINOUS MACADAM</v>
          </cell>
          <cell r="C13">
            <v>4.04</v>
          </cell>
          <cell r="D13" t="str">
            <v>CUM</v>
          </cell>
          <cell r="E13">
            <v>25742</v>
          </cell>
          <cell r="F13">
            <v>4469.3575000000001</v>
          </cell>
          <cell r="G13">
            <v>115050200.765</v>
          </cell>
        </row>
        <row r="14">
          <cell r="A14" t="str">
            <v>BITUMINOUS CONCRETE</v>
          </cell>
          <cell r="C14">
            <v>4.05</v>
          </cell>
          <cell r="D14" t="str">
            <v>CUM</v>
          </cell>
          <cell r="E14">
            <v>10175</v>
          </cell>
          <cell r="F14">
            <v>5341.0574999999999</v>
          </cell>
          <cell r="G14">
            <v>54345260.0625</v>
          </cell>
        </row>
        <row r="15">
          <cell r="A15" t="str">
            <v>BITUMENOUS MACADAM</v>
          </cell>
          <cell r="C15">
            <v>4.0599999999999996</v>
          </cell>
          <cell r="D15" t="str">
            <v>CUM</v>
          </cell>
          <cell r="E15">
            <v>16701</v>
          </cell>
          <cell r="F15">
            <v>3808.95</v>
          </cell>
          <cell r="G15">
            <v>63613273.949999996</v>
          </cell>
        </row>
        <row r="16">
          <cell r="A16" t="str">
            <v>SEMI DENSE BITUMENOUS COURSE</v>
          </cell>
          <cell r="C16">
            <v>4.07</v>
          </cell>
          <cell r="D16" t="str">
            <v>CUM</v>
          </cell>
          <cell r="E16">
            <v>227</v>
          </cell>
          <cell r="F16">
            <v>4497.7825000000003</v>
          </cell>
          <cell r="G16">
            <v>1020996.6275000001</v>
          </cell>
        </row>
        <row r="17">
          <cell r="A17" t="str">
            <v>DRY LEAN CONCRETE</v>
          </cell>
          <cell r="C17">
            <v>4.09</v>
          </cell>
          <cell r="D17" t="str">
            <v>CUM</v>
          </cell>
          <cell r="E17">
            <v>30697</v>
          </cell>
          <cell r="F17">
            <v>2346.0100000000007</v>
          </cell>
          <cell r="G17">
            <v>72015468.970000014</v>
          </cell>
        </row>
        <row r="18">
          <cell r="A18" t="str">
            <v>PAVEMENT QUALITY CONCRETE</v>
          </cell>
          <cell r="C18">
            <v>4.0999999999999996</v>
          </cell>
          <cell r="D18" t="str">
            <v>CUM</v>
          </cell>
          <cell r="E18">
            <v>55538</v>
          </cell>
          <cell r="F18">
            <v>4585.8999999999996</v>
          </cell>
          <cell r="G18">
            <v>254691714.19999999</v>
          </cell>
        </row>
        <row r="19">
          <cell r="A19" t="str">
            <v>MEDIAN KERB</v>
          </cell>
          <cell r="C19">
            <v>9.09</v>
          </cell>
          <cell r="D19" t="str">
            <v>LM</v>
          </cell>
          <cell r="E19">
            <v>42434</v>
          </cell>
          <cell r="F19">
            <v>144.9675</v>
          </cell>
          <cell r="G19">
            <v>6151550.8950000005</v>
          </cell>
        </row>
        <row r="20">
          <cell r="A20" t="str">
            <v>TURFING</v>
          </cell>
          <cell r="C20">
            <v>2.08</v>
          </cell>
          <cell r="D20" t="str">
            <v>SQM</v>
          </cell>
          <cell r="E20">
            <v>129000</v>
          </cell>
          <cell r="F20">
            <v>10.422499999999999</v>
          </cell>
          <cell r="G20">
            <v>1344502.5</v>
          </cell>
        </row>
        <row r="21">
          <cell r="A21" t="str">
            <v>DRAINAGE &amp; PROTECTION WORK</v>
          </cell>
          <cell r="C21" t="str">
            <v>Bill No. 8</v>
          </cell>
          <cell r="D21" t="str">
            <v>%</v>
          </cell>
          <cell r="E21">
            <v>1</v>
          </cell>
          <cell r="F21">
            <v>228818.54962500001</v>
          </cell>
          <cell r="G21">
            <v>22881854.962500002</v>
          </cell>
        </row>
        <row r="22">
          <cell r="A22" t="str">
            <v>ROAD MARKING</v>
          </cell>
          <cell r="C22" t="str">
            <v>Bill No. 9 - 9.09</v>
          </cell>
          <cell r="D22" t="str">
            <v>%</v>
          </cell>
          <cell r="E22">
            <v>1</v>
          </cell>
          <cell r="F22">
            <v>202729.24135000003</v>
          </cell>
          <cell r="G22">
            <v>20272924.135000002</v>
          </cell>
        </row>
        <row r="23">
          <cell r="A23" t="str">
            <v>JUNCTIONS</v>
          </cell>
          <cell r="C23" t="str">
            <v>Bill No. 10</v>
          </cell>
          <cell r="D23" t="str">
            <v>%</v>
          </cell>
          <cell r="E23">
            <v>1</v>
          </cell>
          <cell r="F23">
            <v>37511.998749999999</v>
          </cell>
          <cell r="G23">
            <v>3751199.875</v>
          </cell>
        </row>
        <row r="24">
          <cell r="A24" t="str">
            <v>MISC ROAD WORKS</v>
          </cell>
          <cell r="C24" t="str">
            <v>Bill No 1+2+3+4+8+9+10-(All Above Items)</v>
          </cell>
          <cell r="D24" t="str">
            <v>%</v>
          </cell>
          <cell r="E24">
            <v>1</v>
          </cell>
          <cell r="F24">
            <v>222351.53997500063</v>
          </cell>
          <cell r="G24">
            <v>22235153.997500062</v>
          </cell>
        </row>
        <row r="27">
          <cell r="A27" t="str">
            <v>EXCAVATION</v>
          </cell>
          <cell r="C27">
            <v>5.01</v>
          </cell>
          <cell r="D27" t="str">
            <v>CUM</v>
          </cell>
          <cell r="E27">
            <v>2852</v>
          </cell>
          <cell r="F27">
            <v>60.64</v>
          </cell>
          <cell r="G27">
            <v>172945.28</v>
          </cell>
        </row>
        <row r="28">
          <cell r="A28" t="str">
            <v>REINFORCEMENT</v>
          </cell>
          <cell r="C28">
            <v>5.09</v>
          </cell>
          <cell r="D28" t="str">
            <v>MT</v>
          </cell>
          <cell r="E28">
            <v>316</v>
          </cell>
          <cell r="F28">
            <v>40111.465000000004</v>
          </cell>
          <cell r="G28">
            <v>12675222.940000001</v>
          </cell>
        </row>
        <row r="29">
          <cell r="A29" t="str">
            <v>LEVELLING COURSE  / PCC</v>
          </cell>
          <cell r="C29">
            <v>5.04</v>
          </cell>
          <cell r="D29" t="str">
            <v>CUM</v>
          </cell>
          <cell r="E29">
            <v>585</v>
          </cell>
          <cell r="F29">
            <v>2871.8724999999999</v>
          </cell>
          <cell r="G29">
            <v>1680045.4124999999</v>
          </cell>
        </row>
        <row r="30">
          <cell r="A30" t="str">
            <v>CONCRETE WORKS - RCC</v>
          </cell>
          <cell r="C30" t="str">
            <v>5.05+5.06+5.07+5.08</v>
          </cell>
          <cell r="D30" t="str">
            <v>CUM</v>
          </cell>
          <cell r="E30">
            <v>4154</v>
          </cell>
          <cell r="F30">
            <v>3929.8420131198845</v>
          </cell>
          <cell r="G30">
            <v>16324563.7225</v>
          </cell>
        </row>
        <row r="31">
          <cell r="A31" t="str">
            <v>BACK FILLING</v>
          </cell>
          <cell r="C31" t="str">
            <v>5.02 + 5.03</v>
          </cell>
          <cell r="D31" t="str">
            <v>CUM</v>
          </cell>
          <cell r="E31">
            <v>3086</v>
          </cell>
          <cell r="F31">
            <v>575.54085223590414</v>
          </cell>
          <cell r="G31">
            <v>1776119.07</v>
          </cell>
        </row>
        <row r="32">
          <cell r="A32" t="str">
            <v>MISCELLENIOUS - CULVERTS</v>
          </cell>
          <cell r="C32" t="str">
            <v>Bill No. - 5 - (All above Items)</v>
          </cell>
          <cell r="D32" t="str">
            <v>%</v>
          </cell>
          <cell r="E32">
            <v>1</v>
          </cell>
          <cell r="F32">
            <v>89572.452574999959</v>
          </cell>
          <cell r="G32">
            <v>8957245.2574999966</v>
          </cell>
        </row>
        <row r="35">
          <cell r="A35" t="str">
            <v>EXCAVATION</v>
          </cell>
          <cell r="C35">
            <v>6.01</v>
          </cell>
          <cell r="D35" t="str">
            <v>CUM</v>
          </cell>
          <cell r="E35">
            <v>30989</v>
          </cell>
          <cell r="F35">
            <v>60.64</v>
          </cell>
          <cell r="G35">
            <v>1879172.96</v>
          </cell>
        </row>
        <row r="36">
          <cell r="A36" t="str">
            <v>LEVELLING COURSE  / PCC</v>
          </cell>
          <cell r="C36" t="str">
            <v>6.02 a) + 6.03 a)</v>
          </cell>
          <cell r="D36" t="str">
            <v>CUM</v>
          </cell>
          <cell r="E36">
            <v>2500</v>
          </cell>
          <cell r="F36">
            <v>3199.2011560000001</v>
          </cell>
          <cell r="G36">
            <v>7998002.8900000006</v>
          </cell>
        </row>
        <row r="37">
          <cell r="A37" t="str">
            <v>FOUNDATION CONCRETE</v>
          </cell>
          <cell r="C37" t="str">
            <v>6.02 b) + 6.02 c) + 6.03 b) + 6.03 c)</v>
          </cell>
          <cell r="D37" t="str">
            <v>CUM</v>
          </cell>
          <cell r="E37">
            <v>4094</v>
          </cell>
          <cell r="F37">
            <v>3637.8447844406446</v>
          </cell>
          <cell r="G37">
            <v>14893336.547499999</v>
          </cell>
        </row>
        <row r="38">
          <cell r="A38" t="str">
            <v>REINFORCEMENT</v>
          </cell>
          <cell r="C38">
            <v>6.07</v>
          </cell>
          <cell r="D38" t="str">
            <v>MT</v>
          </cell>
          <cell r="E38">
            <v>1809</v>
          </cell>
          <cell r="F38">
            <v>40111.465000000004</v>
          </cell>
          <cell r="G38">
            <v>72561640.185000002</v>
          </cell>
        </row>
        <row r="39">
          <cell r="A39" t="str">
            <v>WELL FOUNDATION KERB</v>
          </cell>
          <cell r="C39" t="str">
            <v>6.23 a)</v>
          </cell>
          <cell r="D39" t="str">
            <v>CUM</v>
          </cell>
          <cell r="E39">
            <v>39</v>
          </cell>
          <cell r="F39">
            <v>4692.9674999999997</v>
          </cell>
          <cell r="G39">
            <v>183025.73249999998</v>
          </cell>
        </row>
        <row r="40">
          <cell r="A40" t="str">
            <v>WELL FOUNDATION STEINING</v>
          </cell>
          <cell r="C40" t="str">
            <v>6.23 b)</v>
          </cell>
          <cell r="D40" t="str">
            <v>CUM</v>
          </cell>
          <cell r="E40">
            <v>488</v>
          </cell>
          <cell r="F40">
            <v>8351.2649999999994</v>
          </cell>
          <cell r="G40">
            <v>4075417.32</v>
          </cell>
        </row>
        <row r="41">
          <cell r="A41" t="str">
            <v>WELL FOUNDATION CAP</v>
          </cell>
          <cell r="C41" t="str">
            <v>6.23 c)</v>
          </cell>
          <cell r="D41" t="str">
            <v>CUM</v>
          </cell>
          <cell r="E41">
            <v>66</v>
          </cell>
          <cell r="F41">
            <v>4964.8999999999996</v>
          </cell>
          <cell r="G41">
            <v>327683.39999999997</v>
          </cell>
        </row>
        <row r="42">
          <cell r="A42" t="str">
            <v>WELL FOUNDATION BOTTOM PLUG</v>
          </cell>
          <cell r="C42" t="str">
            <v>6.23 d)</v>
          </cell>
          <cell r="D42" t="str">
            <v>CUM</v>
          </cell>
          <cell r="E42">
            <v>128</v>
          </cell>
          <cell r="F42">
            <v>4175.6324999999997</v>
          </cell>
          <cell r="G42">
            <v>534480.96</v>
          </cell>
        </row>
        <row r="43">
          <cell r="A43" t="str">
            <v>WELL FOUNDATION TOP PLUG</v>
          </cell>
          <cell r="C43" t="str">
            <v>6.23 e)</v>
          </cell>
          <cell r="D43" t="str">
            <v>CUM</v>
          </cell>
          <cell r="E43">
            <v>21</v>
          </cell>
          <cell r="F43">
            <v>4692.9674999999997</v>
          </cell>
          <cell r="G43">
            <v>98552.31749999999</v>
          </cell>
        </row>
        <row r="44">
          <cell r="A44" t="str">
            <v>SUPER STRUCTURE CONCRETE</v>
          </cell>
          <cell r="C44" t="str">
            <v>6.05 + 6.13</v>
          </cell>
          <cell r="D44" t="str">
            <v>CUM</v>
          </cell>
          <cell r="E44">
            <v>7675</v>
          </cell>
          <cell r="F44">
            <v>6815.5018166123773</v>
          </cell>
          <cell r="G44">
            <v>52308976.442499995</v>
          </cell>
        </row>
        <row r="45">
          <cell r="A45" t="str">
            <v>BACK FILLING</v>
          </cell>
          <cell r="C45" t="str">
            <v>6.16+6.17</v>
          </cell>
          <cell r="D45" t="str">
            <v>CUM</v>
          </cell>
          <cell r="E45">
            <v>6567</v>
          </cell>
          <cell r="F45">
            <v>417.7162033653114</v>
          </cell>
          <cell r="G45">
            <v>2743142.3075000001</v>
          </cell>
        </row>
        <row r="46">
          <cell r="A46" t="str">
            <v>MISCELLENIOUS - BRIDGES</v>
          </cell>
          <cell r="C46" t="str">
            <v>Bill No. - 6 - (All above Items)</v>
          </cell>
          <cell r="D46" t="str">
            <v>%</v>
          </cell>
          <cell r="E46">
            <v>1</v>
          </cell>
          <cell r="F46">
            <v>1653005.5343250013</v>
          </cell>
          <cell r="G46">
            <v>165300553.43250012</v>
          </cell>
        </row>
        <row r="47">
          <cell r="A47" t="str">
            <v>REHABILISATION OF STRUCTURES</v>
          </cell>
          <cell r="C47" t="str">
            <v>Bill No. - 7</v>
          </cell>
          <cell r="D47" t="str">
            <v>%</v>
          </cell>
          <cell r="E47">
            <v>1</v>
          </cell>
          <cell r="F47">
            <v>87740.94455</v>
          </cell>
          <cell r="G47">
            <v>8774094.4550000001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AcqIS"/>
      <sheetName val="AcqBSCF"/>
      <sheetName val="Sens"/>
      <sheetName val="CLAY"/>
      <sheetName val="BTB"/>
      <sheetName val="cf"/>
      <sheetName val="orders"/>
    </sheetNames>
    <sheetDataSet>
      <sheetData sheetId="0" refreshError="1">
        <row r="2">
          <cell r="A2" t="str">
            <v>400 kV CONTROL ROOM BUILDING</v>
          </cell>
        </row>
        <row r="4">
          <cell r="C4" t="str">
            <v>Ground floor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number"/>
      <sheetName val="procurement"/>
      <sheetName val="Intro"/>
      <sheetName val="환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Region"/>
      <sheetName val="Assumptions"/>
      <sheetName val="Data"/>
      <sheetName val="Bloomberg"/>
      <sheetName val="Setting"/>
      <sheetName val="Descriptions"/>
      <sheetName val="Estimates Sheet"/>
      <sheetName val="Old Estimates sheet"/>
      <sheetName val="DETAILED  BOQ"/>
      <sheetName val="AcqIS"/>
      <sheetName val="AcqBSCF"/>
      <sheetName val="Sens"/>
      <sheetName val="NLD - Assum"/>
      <sheetName val="Capex-fixed"/>
      <sheetName val="RCPL-P&amp;L"/>
      <sheetName val="Summary_by_Region"/>
      <sheetName val="Estimates_Sheet"/>
      <sheetName val="Old_Estimates_sheet"/>
      <sheetName val="DETAILED__BOQ"/>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Staff Acco_"/>
      <sheetName val="Control"/>
      <sheetName val="Detail In Door Stad"/>
      <sheetName val="Project Details.."/>
      <sheetName val="4 Annex 1 Basic rate"/>
      <sheetName val="DETAILED  BOQ"/>
      <sheetName val="FT-05-02IsoBOM"/>
      <sheetName val="scurve calc (2)"/>
      <sheetName val="CABLE"/>
      <sheetName val="number"/>
      <sheetName val="factors"/>
      <sheetName val="strain"/>
      <sheetName val="Design"/>
      <sheetName val="p&amp;m"/>
      <sheetName val="refer"/>
      <sheetName val="RCC,Ret. Wall"/>
      <sheetName val="Load Details(B2)"/>
      <sheetName val="TBAL9697 -group wise  sdpl"/>
      <sheetName val="Build-up"/>
      <sheetName val="Detail P&amp;L"/>
      <sheetName val="Assumption Sheet"/>
      <sheetName val="Legal Risk Analysis"/>
      <sheetName val="APPENDIX B-1"/>
      <sheetName val="Bill 3.1"/>
      <sheetName val="COLUMN"/>
      <sheetName val="CFLOW"/>
      <sheetName val="PRECAST lightconc-II"/>
      <sheetName val="SCHEDULE OF RATES"/>
      <sheetName val="Gujrat"/>
      <sheetName val="Bill 3 - Site Works"/>
      <sheetName val="analysis"/>
      <sheetName val="2gii"/>
      <sheetName val="schedule1"/>
      <sheetName val="Precalculation"/>
      <sheetName val="BOQ"/>
      <sheetName val="GR.slab-reinft"/>
      <sheetName val="Cable data"/>
      <sheetName val="Table"/>
      <sheetName val="Civil Works"/>
      <sheetName val="Fill this out first..."/>
      <sheetName val="3MLKQ"/>
      <sheetName val="Material "/>
      <sheetName val="basic-data"/>
      <sheetName val="mem-property"/>
      <sheetName val="FORM7"/>
      <sheetName val="SPT vs PHI"/>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ANAL"/>
      <sheetName val="Staff_Acco_"/>
      <sheetName val="Tel__"/>
      <sheetName val="Ext_light"/>
      <sheetName val="Staff_Acco_1"/>
      <sheetName val="Basement Budget"/>
      <sheetName val="INPUT-DATA"/>
      <sheetName val="Boq Block A"/>
      <sheetName val="estimate"/>
      <sheetName val="Sqn_Abs_G_6_ "/>
      <sheetName val="WO_Abs _G_2_ 6 DUs"/>
      <sheetName val="Air_Abs_G_6_ 23 DUs"/>
      <sheetName val="4-Int- ele(RA)"/>
      <sheetName val="4_Annex_1_Basic_rate"/>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Pile cap"/>
      <sheetName val="ABB"/>
      <sheetName val="GE"/>
      <sheetName val="Brand"/>
      <sheetName val="PackSize"/>
      <sheetName val="PackagingType"/>
      <sheetName val="Plant"/>
      <sheetName val="ProductHierarchy"/>
      <sheetName val="PurchGroup"/>
      <sheetName val="Sub-brand"/>
      <sheetName val="UOM"/>
      <sheetName val="Variant"/>
      <sheetName val="Codes"/>
      <sheetName val="BHANDUP"/>
      <sheetName val="macros"/>
      <sheetName val="DATA"/>
      <sheetName val="DTF Summary"/>
      <sheetName val="GF Columns"/>
      <sheetName val="Bed Class"/>
      <sheetName val="Cd"/>
      <sheetName val="Material"/>
      <sheetName val="Zone"/>
      <sheetName val="Vendor"/>
      <sheetName val="UNP-NCW "/>
      <sheetName val="Rate"/>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Mat.Cost"/>
      <sheetName val="Sheet2"/>
      <sheetName val="Form 6"/>
      <sheetName val="BOQ_Direct_selling cost"/>
      <sheetName val="#REF!"/>
      <sheetName val="VCH-SLC"/>
      <sheetName val="Supplier"/>
      <sheetName val="WWR"/>
      <sheetName val="jobhist"/>
      <sheetName val="Cable-data"/>
      <sheetName val="Summary"/>
      <sheetName val="bs BP 04 SA"/>
      <sheetName val="Intro"/>
      <sheetName val="Cover"/>
      <sheetName val="doq"/>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C-FES"/>
      <sheetName val="P&amp;L"/>
      <sheetName val="Analysis of Contribution"/>
      <sheetName val="key parameters"/>
      <sheetName val="BALANCE SHEET"/>
      <sheetName val="BS"/>
      <sheetName val="Cash-flow"/>
      <sheetName val="BUDGET"/>
      <sheetName val="CASH FLOW"/>
      <sheetName val="assump"/>
      <sheetName val="BACK UP"/>
      <sheetName val="Sheet1"/>
      <sheetName val="Q3 OUTLOOK"/>
      <sheetName val="P&amp;L Forecast"/>
      <sheetName val="Net Sales"/>
      <sheetName val="MFG EXP"/>
      <sheetName val="MKT EXP"/>
      <sheetName val="Q-3 EXP"/>
      <sheetName val="expenses"/>
      <sheetName val="Power working Rate Revision"/>
      <sheetName val="Analysis_of_Contribution1"/>
      <sheetName val="key_parameters1"/>
      <sheetName val="BALANCE_SHEET1"/>
      <sheetName val="CASH_FLOW1"/>
      <sheetName val="BACK_UP1"/>
      <sheetName val="Q3_OUTLOOK1"/>
      <sheetName val="P&amp;L_Forecast1"/>
      <sheetName val="Net_Sales1"/>
      <sheetName val="MFG_EXP1"/>
      <sheetName val="MKT_EXP1"/>
      <sheetName val="Q-3_EXP1"/>
      <sheetName val="Power_working_Rate_Revision1"/>
      <sheetName val="Analysis_of_Contribution"/>
      <sheetName val="key_parameters"/>
      <sheetName val="BALANCE_SHEET"/>
      <sheetName val="CASH_FLOW"/>
      <sheetName val="BACK_UP"/>
      <sheetName val="Q3_OUTLOOK"/>
      <sheetName val="P&amp;L_Forecast"/>
      <sheetName val="Net_Sales"/>
      <sheetName val="MFG_EXP"/>
      <sheetName val="MKT_EXP"/>
      <sheetName val="Q-3_EXP"/>
      <sheetName val="Power_working_Rate_Revision"/>
      <sheetName val="Analysis_of_Contribution2"/>
      <sheetName val="key_parameters2"/>
      <sheetName val="BALANCE_SHEET2"/>
      <sheetName val="CASH_FLOW2"/>
      <sheetName val="BACK_UP2"/>
      <sheetName val="Q3_OUTLOOK2"/>
      <sheetName val="P&amp;L_Forecast2"/>
      <sheetName val="Net_Sales2"/>
      <sheetName val="MFG_EXP2"/>
      <sheetName val="MKT_EXP2"/>
      <sheetName val="Q-3_EXP2"/>
      <sheetName val="Power_working_Rate_Revisio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heet1"/>
      <sheetName val="Balance works - Direct Cost"/>
      <sheetName val="Expenditure plan"/>
      <sheetName val="Staff Acco."/>
      <sheetName val="from q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3080 F06"/>
      <sheetName val="P3010 F06"/>
      <sheetName val="P3020 F06"/>
      <sheetName val="Q1 Vs Q1 f06"/>
      <sheetName val="Dep_Py_addns"/>
      <sheetName val="reduction dep"/>
      <sheetName val="Q1 Vs Q1 f06 (2)"/>
      <sheetName val="Sheet1"/>
      <sheetName val="redn"/>
      <sheetName val="redn Q1"/>
    </sheetNames>
    <sheetDataSet>
      <sheetData sheetId="0"/>
      <sheetData sheetId="1"/>
      <sheetData sheetId="2"/>
      <sheetData sheetId="3"/>
      <sheetData sheetId="4">
        <row r="2">
          <cell r="A2" t="str">
            <v>44</v>
          </cell>
          <cell r="G2">
            <v>7542736.4299999997</v>
          </cell>
          <cell r="L2">
            <v>-63035.1</v>
          </cell>
        </row>
        <row r="3">
          <cell r="A3" t="str">
            <v>44</v>
          </cell>
          <cell r="G3">
            <v>23975775.440000001</v>
          </cell>
          <cell r="L3">
            <v>-423923.85</v>
          </cell>
        </row>
        <row r="4">
          <cell r="A4" t="str">
            <v>44</v>
          </cell>
          <cell r="G4">
            <v>1761887.43</v>
          </cell>
          <cell r="L4">
            <v>-439093.28</v>
          </cell>
        </row>
        <row r="5">
          <cell r="A5" t="str">
            <v>44</v>
          </cell>
          <cell r="G5">
            <v>1840228.9</v>
          </cell>
          <cell r="L5">
            <v>-52101</v>
          </cell>
        </row>
        <row r="6">
          <cell r="A6" t="str">
            <v>44</v>
          </cell>
          <cell r="G6">
            <v>913955</v>
          </cell>
          <cell r="L6">
            <v>-23639</v>
          </cell>
        </row>
        <row r="7">
          <cell r="A7" t="str">
            <v>44</v>
          </cell>
          <cell r="G7">
            <v>1528234.67</v>
          </cell>
          <cell r="L7">
            <v>-18201</v>
          </cell>
        </row>
        <row r="8">
          <cell r="A8" t="str">
            <v>44</v>
          </cell>
          <cell r="G8">
            <v>1203746.93</v>
          </cell>
          <cell r="L8">
            <v>-19111</v>
          </cell>
        </row>
        <row r="9">
          <cell r="A9" t="str">
            <v>44</v>
          </cell>
          <cell r="G9">
            <v>41560</v>
          </cell>
          <cell r="L9">
            <v>-10389</v>
          </cell>
        </row>
        <row r="10">
          <cell r="A10" t="str">
            <v>44</v>
          </cell>
          <cell r="G10">
            <v>243412.5</v>
          </cell>
          <cell r="L10">
            <v>-2900</v>
          </cell>
        </row>
        <row r="11">
          <cell r="A11" t="str">
            <v>44</v>
          </cell>
          <cell r="G11">
            <v>191090</v>
          </cell>
          <cell r="L11">
            <v>-9555</v>
          </cell>
        </row>
        <row r="12">
          <cell r="A12" t="str">
            <v>44</v>
          </cell>
          <cell r="G12">
            <v>2960076.4</v>
          </cell>
          <cell r="L12">
            <v>-120016</v>
          </cell>
        </row>
        <row r="13">
          <cell r="A13" t="str">
            <v>44</v>
          </cell>
          <cell r="G13">
            <v>3638.96</v>
          </cell>
          <cell r="L13">
            <v>-910</v>
          </cell>
        </row>
        <row r="14">
          <cell r="A14" t="str">
            <v>44</v>
          </cell>
          <cell r="G14">
            <v>10914032.560000001</v>
          </cell>
          <cell r="L14">
            <v>-1436333</v>
          </cell>
        </row>
        <row r="15">
          <cell r="A15" t="str">
            <v>44</v>
          </cell>
          <cell r="G15">
            <v>2801803.02</v>
          </cell>
          <cell r="L15">
            <v>-140091</v>
          </cell>
        </row>
        <row r="16">
          <cell r="A16" t="str">
            <v>44</v>
          </cell>
          <cell r="G16">
            <v>1399692.2</v>
          </cell>
          <cell r="L16">
            <v>-49988</v>
          </cell>
        </row>
      </sheetData>
      <sheetData sheetId="5"/>
      <sheetData sheetId="6"/>
      <sheetData sheetId="7"/>
      <sheetData sheetId="8"/>
      <sheetData sheetId="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amp; PL"/>
      <sheetName val="BS &amp; PL (Consolidation)"/>
      <sheetName val="Unrealized Gain or Loss"/>
      <sheetName val="Purchase Accounting Note"/>
      <sheetName val="Consolidation Note"/>
      <sheetName val="Balance Sheet Details CMC"/>
      <sheetName val="Income Statement Details CMC"/>
      <sheetName val="Cierre_Abril99"/>
      <sheetName val="????(?????)"/>
      <sheetName val="#REF"/>
      <sheetName val="Maint"/>
      <sheetName val="Housek"/>
      <sheetName val="OCT-JAN"/>
      <sheetName val="OCT-DEC"/>
      <sheetName val="NOA Data"/>
      <sheetName val="Balance Sheet "/>
      <sheetName val="Controls"/>
      <sheetName val="Print Controls"/>
      <sheetName val="Inputs"/>
      <sheetName val="US"/>
      <sheetName val="BS"/>
      <sheetName val="PL"/>
      <sheetName val="TEMP1"/>
      <sheetName val="TEMP2"/>
      <sheetName val="BS1"/>
      <sheetName val="PARAMETRES"/>
      <sheetName val="Sheet1"/>
      <sheetName val="DATASTORE "/>
      <sheetName val="Data"/>
      <sheetName val="Notes"/>
      <sheetName val="feb00"/>
      <sheetName val="외화금융(97-03)"/>
      <sheetName val="dropdown"/>
      <sheetName val="TBAL9697 -group wise  sdpl"/>
      <sheetName val="5-12"/>
      <sheetName val="validation rules"/>
      <sheetName val="25-26 Revenu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Sheet1"/>
      <sheetName val="Sheet2"/>
      <sheetName val="Sheet3"/>
      <sheetName val="Summary"/>
      <sheetName val="oem"/>
      <sheetName val="oem_pivot"/>
      <sheetName val="Data"/>
      <sheetName val="GI_26th June'04"/>
      <sheetName val="main"/>
      <sheetName val="GI_6Apr"/>
      <sheetName val="GI_13Apr"/>
      <sheetName val="GI_12Apr"/>
      <sheetName val="Setting"/>
      <sheetName val="Stock_Report_As_On_Day"/>
      <sheetName val="Insp_Dtl"/>
      <sheetName val="SALES SUMMARY"/>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ci"/>
      <sheetName val="gicsubs.nonrest"/>
      <sheetName val="gic as per my"/>
      <sheetName val="iabnd(domestic)"/>
      <sheetName val="SBI"/>
      <sheetName val="lic"/>
      <sheetName val="idbi-due 31-10-2001"/>
      <sheetName val="iibi"/>
      <sheetName val="ifciafter 01-10-2000"/>
      <sheetName val="monthly"/>
      <sheetName val="ecb"/>
      <sheetName val="utinonrestructutred"/>
      <sheetName val="penal int. of bar-eximbank"/>
      <sheetName val="due to edc"/>
      <sheetName val="monthly default interest"/>
      <sheetName val="guarantee Commission-ECB"/>
      <sheetName val="ecb interest"/>
      <sheetName val="uti 22-06-2000"/>
      <sheetName val="all restructured"/>
      <sheetName val="total OD"/>
      <sheetName val="lic revised"/>
      <sheetName val="NIACL-as per my"/>
      <sheetName val="dpgreco"/>
      <sheetName val="Parameters"/>
      <sheetName val="Setting"/>
      <sheetName val="iNt- June02"/>
      <sheetName val="gicsubs_nonrest"/>
      <sheetName val="gic_as_per_my"/>
      <sheetName val="idbi-due_31-10-2001"/>
      <sheetName val="ifciafter_01-10-2000"/>
      <sheetName val="penal_int__of_bar-eximbank"/>
      <sheetName val="due_to_edc"/>
      <sheetName val="monthly_default_interest"/>
      <sheetName val="guarantee_Commission-ECB"/>
      <sheetName val="ecb_interest"/>
      <sheetName val="uti_22-06-2000"/>
      <sheetName val="all_restructured"/>
      <sheetName val="total_OD"/>
      <sheetName val="lic_revised"/>
      <sheetName val="NIACL-as_per_my"/>
      <sheetName val="gicsubs_nonrest1"/>
      <sheetName val="gic_as_per_my1"/>
      <sheetName val="idbi-due_31-10-20011"/>
      <sheetName val="ifciafter_01-10-20001"/>
      <sheetName val="penal_int__of_bar-eximbank1"/>
      <sheetName val="due_to_edc1"/>
      <sheetName val="monthly_default_interest1"/>
      <sheetName val="guarantee_Commission-ECB1"/>
      <sheetName val="ecb_interest1"/>
      <sheetName val="uti_22-06-20001"/>
      <sheetName val="all_restructured1"/>
      <sheetName val="total_OD1"/>
      <sheetName val="lic_revised1"/>
      <sheetName val="NIACL-as_per_my1"/>
      <sheetName val="iNt-_June02"/>
      <sheetName val="gicsubs_nonrest2"/>
      <sheetName val="gic_as_per_my2"/>
      <sheetName val="idbi-due_31-10-20012"/>
      <sheetName val="ifciafter_01-10-20002"/>
      <sheetName val="penal_int__of_bar-eximbank2"/>
      <sheetName val="due_to_edc2"/>
      <sheetName val="monthly_default_interest2"/>
      <sheetName val="guarantee_Commission-ECB2"/>
      <sheetName val="ecb_interest2"/>
      <sheetName val="uti_22-06-20002"/>
      <sheetName val="all_restructured2"/>
      <sheetName val="total_OD2"/>
      <sheetName val="lic_revised2"/>
      <sheetName val="NIACL-as_per_my2"/>
      <sheetName val="iNt-_June021"/>
      <sheetName val="gicsubs_nonrest3"/>
      <sheetName val="gic_as_per_my3"/>
      <sheetName val="idbi-due_31-10-20013"/>
      <sheetName val="ifciafter_01-10-20003"/>
      <sheetName val="penal_int__of_bar-eximbank3"/>
      <sheetName val="due_to_edc3"/>
      <sheetName val="monthly_default_interest3"/>
      <sheetName val="guarantee_Commission-ECB3"/>
      <sheetName val="ecb_interest3"/>
      <sheetName val="uti_22-06-20003"/>
      <sheetName val="all_restructured3"/>
      <sheetName val="total_OD3"/>
      <sheetName val="lic_revised3"/>
      <sheetName val="NIACL-as_per_my3"/>
      <sheetName val="iNt-_June022"/>
      <sheetName val="gicsubs_nonrest4"/>
      <sheetName val="gic_as_per_my4"/>
      <sheetName val="idbi-due_31-10-20014"/>
      <sheetName val="ifciafter_01-10-20004"/>
      <sheetName val="penal_int__of_bar-eximbank4"/>
      <sheetName val="due_to_edc4"/>
      <sheetName val="monthly_default_interest4"/>
      <sheetName val="guarantee_Commission-ECB4"/>
      <sheetName val="ecb_interest4"/>
      <sheetName val="uti_22-06-20004"/>
      <sheetName val="all_restructured4"/>
      <sheetName val="total_OD4"/>
      <sheetName val="lic_revised4"/>
      <sheetName val="NIACL-as_per_my4"/>
      <sheetName val="iNt-_June023"/>
    </sheetNames>
    <sheetDataSet>
      <sheetData sheetId="0" refreshError="1">
        <row r="3">
          <cell r="C3">
            <v>0.02</v>
          </cell>
        </row>
        <row r="4">
          <cell r="B4">
            <v>0.128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debt schedule-tyres"/>
      <sheetName val="debt schedule -sugar"/>
      <sheetName val="debt-IDBI"/>
      <sheetName val="debt -ICICI"/>
      <sheetName val="debt -IFCI"/>
      <sheetName val="debt-SBI"/>
      <sheetName val="debt schedule - Corpo"/>
      <sheetName val="debt schedule - JKDPL"/>
      <sheetName val="debt-sugar"/>
      <sheetName val="debt -tyres"/>
      <sheetName val="debt - Corp"/>
      <sheetName val="BL-Bud"/>
      <sheetName val="BS-Bud"/>
      <sheetName val="GW-Bud"/>
      <sheetName val="Head Office-Bud"/>
      <sheetName val="MS-Bud"/>
      <sheetName val="PL-Bud"/>
      <sheetName val="TB-Bud"/>
      <sheetName val="TM-Bud"/>
      <sheetName val="YS-Bud"/>
      <sheetName val="CoverShee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wise Totalrev for Jan 05"/>
      <sheetName val="Summary"/>
      <sheetName val="Pivot"/>
      <sheetName val="Invoicewise rev for PoC"/>
      <sheetName val="INR Working"/>
      <sheetName val="CMC"/>
      <sheetName val="Asia Pacific"/>
      <sheetName val="Revenue-Invoice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Rates Basic"/>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results"/>
      <sheetName val="results_2"/>
      <sheetName val="comp(1)"/>
      <sheetName val="Comp(rest)"/>
      <sheetName val="percent"/>
      <sheetName val="copm(w&amp;wout)"/>
      <sheetName val="RESULT"/>
      <sheetName val="RESULT (2)"/>
      <sheetName val="unitq3"/>
      <sheetName val="Turnover"/>
      <sheetName val="net turnover"/>
      <sheetName val="pbidt"/>
      <sheetName val="grossprofit"/>
      <sheetName val="Dep."/>
      <sheetName val="other income"/>
      <sheetName val="Anal-032000"/>
      <sheetName val="Anal-032000 (wtout)"/>
      <sheetName val="03-2000"/>
      <sheetName val="30.06.99"/>
      <sheetName val="bs"/>
      <sheetName val="p&amp;l_annex1"/>
      <sheetName val="annex_2 &amp; 2A"/>
      <sheetName val="annex_2"/>
      <sheetName val="annextoannex2"/>
      <sheetName val="annex_3"/>
      <sheetName val="annex_4,5,6"/>
      <sheetName val="annex_7"/>
      <sheetName val="annex_8"/>
      <sheetName val="Annex - A1"/>
      <sheetName val="annex_B-1"/>
      <sheetName val="Sheet2"/>
      <sheetName val="Sheet1"/>
      <sheetName val="Sheet3"/>
      <sheetName val="Schdule of fixed assets"/>
      <sheetName val="notes"/>
      <sheetName val="F"/>
      <sheetName val="PRICES"/>
      <sheetName val="INPUT-CCR"/>
      <sheetName val="PLAN"/>
      <sheetName val="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my to jam."/>
      <sheetName val="Machinery List"/>
      <sheetName val="STAFF-OH"/>
      <sheetName val="Loading"/>
      <sheetName val="Abstract "/>
      <sheetName val="Abstract"/>
      <sheetName val="Proj. View "/>
      <sheetName val="M.J.1 BOQ"/>
      <sheetName val="ANALYSIS"/>
      <sheetName val="st.analysis"/>
      <sheetName val="Traffic signs"/>
      <sheetName val="Qty Cal"/>
      <sheetName val="bus_bay"/>
      <sheetName val="Materials"/>
      <sheetName val="T-2 gen"/>
      <sheetName val="Road Map"/>
      <sheetName val="Details material"/>
      <sheetName val="LOCAL RATES"/>
      <sheetName val="MAJ Qtys "/>
      <sheetName val="DATA SHEET"/>
      <sheetName val="MECH-PROG"/>
      <sheetName val="MECH-ANLYS"/>
      <sheetName val="Crusher"/>
      <sheetName val="Crushing n screening"/>
      <sheetName val="SHUTTERING "/>
      <sheetName val="MECH-PROG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1">
          <cell r="J51">
            <v>532.57590557070716</v>
          </cell>
        </row>
      </sheetData>
      <sheetData sheetId="18"/>
      <sheetData sheetId="19"/>
      <sheetData sheetId="20"/>
      <sheetData sheetId="21"/>
      <sheetData sheetId="22"/>
      <sheetData sheetId="23"/>
      <sheetData sheetId="24"/>
      <sheetData sheetId="2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s"/>
      <sheetName val="Overdues"/>
      <sheetName val="Overdues -all rest."/>
      <sheetName val="summary"/>
      <sheetName val="Int - Cum02"/>
      <sheetName val="Mthly-Int - Aug02"/>
      <sheetName val="icici"/>
    </sheetNames>
    <sheetDataSet>
      <sheetData sheetId="0"/>
      <sheetData sheetId="1"/>
      <sheetData sheetId="2"/>
      <sheetData sheetId="3"/>
      <sheetData sheetId="4" refreshError="1">
        <row r="57">
          <cell r="A57" t="str">
            <v xml:space="preserve">Facilities </v>
          </cell>
          <cell r="B57" t="str">
            <v>CASH</v>
          </cell>
          <cell r="I57" t="str">
            <v xml:space="preserve"> Sub  total CASH</v>
          </cell>
          <cell r="J57" t="str">
            <v>NON-CASH</v>
          </cell>
          <cell r="L57" t="str">
            <v xml:space="preserve"> Sub  total  NON -CASH</v>
          </cell>
          <cell r="M57" t="str">
            <v>GRAND Total</v>
          </cell>
        </row>
        <row r="58">
          <cell r="A58" t="str">
            <v xml:space="preserve">    Institutions</v>
          </cell>
          <cell r="B58" t="str">
            <v>RTL</v>
          </cell>
          <cell r="C58" t="str">
            <v>FCL</v>
          </cell>
          <cell r="D58" t="str">
            <v>NCD</v>
          </cell>
          <cell r="E58" t="str">
            <v>OFCD</v>
          </cell>
          <cell r="F58" t="str">
            <v>14% OFCD</v>
          </cell>
          <cell r="G58" t="str">
            <v>DPG</v>
          </cell>
          <cell r="H58" t="str">
            <v>EPCG</v>
          </cell>
          <cell r="J58" t="str">
            <v>0% RTL</v>
          </cell>
          <cell r="K58" t="str">
            <v>14% OFCD (W/off)</v>
          </cell>
          <cell r="N58" t="str">
            <v>Interest ABND</v>
          </cell>
          <cell r="O58" t="str">
            <v>Interest A&amp;D</v>
          </cell>
        </row>
        <row r="59">
          <cell r="A59" t="str">
            <v>Domestic Lenders: (A)</v>
          </cell>
        </row>
        <row r="60">
          <cell r="A60" t="str">
            <v>ICICI</v>
          </cell>
          <cell r="B60">
            <v>380824258</v>
          </cell>
          <cell r="C60">
            <v>23359073</v>
          </cell>
          <cell r="D60">
            <v>70421811</v>
          </cell>
          <cell r="E60">
            <v>12047723</v>
          </cell>
          <cell r="F60">
            <v>30323116</v>
          </cell>
          <cell r="G60">
            <v>31465836</v>
          </cell>
          <cell r="H60">
            <v>0</v>
          </cell>
          <cell r="I60">
            <v>548441817</v>
          </cell>
          <cell r="J60">
            <v>40466667</v>
          </cell>
          <cell r="K60">
            <v>29166667</v>
          </cell>
          <cell r="L60">
            <v>69633334</v>
          </cell>
          <cell r="M60">
            <v>618075151</v>
          </cell>
          <cell r="N60">
            <v>256970658</v>
          </cell>
          <cell r="O60">
            <v>361104493</v>
          </cell>
        </row>
        <row r="61">
          <cell r="A61" t="str">
            <v>IDBI</v>
          </cell>
          <cell r="B61">
            <v>204554254.39973202</v>
          </cell>
          <cell r="C61">
            <v>69872977.464333534</v>
          </cell>
          <cell r="D61">
            <v>7062053.3740260378</v>
          </cell>
          <cell r="E61">
            <v>6967232.3934244839</v>
          </cell>
          <cell r="F61">
            <v>18851136.347410843</v>
          </cell>
          <cell r="G61">
            <v>6184713</v>
          </cell>
          <cell r="H61">
            <v>0</v>
          </cell>
          <cell r="I61">
            <v>313492366.97892696</v>
          </cell>
          <cell r="J61">
            <v>23566667</v>
          </cell>
          <cell r="K61">
            <v>16966667</v>
          </cell>
          <cell r="L61">
            <v>40533334</v>
          </cell>
          <cell r="M61">
            <v>354025700.97892696</v>
          </cell>
          <cell r="N61">
            <v>100277918</v>
          </cell>
          <cell r="O61">
            <v>253747782.97892696</v>
          </cell>
        </row>
        <row r="62">
          <cell r="A62" t="str">
            <v>IFCI</v>
          </cell>
          <cell r="B62">
            <v>39413590.68253646</v>
          </cell>
          <cell r="C62">
            <v>42643623.347336814</v>
          </cell>
          <cell r="D62">
            <v>1998705.940120548</v>
          </cell>
          <cell r="E62">
            <v>4678119.3378519882</v>
          </cell>
          <cell r="F62">
            <v>4831206.6512767188</v>
          </cell>
          <cell r="G62">
            <v>6782874</v>
          </cell>
          <cell r="H62">
            <v>0</v>
          </cell>
          <cell r="I62">
            <v>100348119.95912254</v>
          </cell>
          <cell r="J62">
            <v>5900000</v>
          </cell>
          <cell r="K62">
            <v>4426667</v>
          </cell>
          <cell r="L62">
            <v>10326667</v>
          </cell>
          <cell r="M62">
            <v>110674786.95912254</v>
          </cell>
          <cell r="N62">
            <v>19281856</v>
          </cell>
          <cell r="O62">
            <v>91392930.959122539</v>
          </cell>
        </row>
        <row r="63">
          <cell r="A63" t="str">
            <v>IIBI</v>
          </cell>
          <cell r="B63">
            <v>12967588.596636221</v>
          </cell>
          <cell r="C63">
            <v>0</v>
          </cell>
          <cell r="D63">
            <v>768677.71739827842</v>
          </cell>
          <cell r="E63">
            <v>0</v>
          </cell>
          <cell r="F63">
            <v>1682520.9896578174</v>
          </cell>
          <cell r="G63">
            <v>2708807</v>
          </cell>
          <cell r="H63">
            <v>0</v>
          </cell>
          <cell r="I63">
            <v>18127594.303692318</v>
          </cell>
          <cell r="J63">
            <v>2300000</v>
          </cell>
          <cell r="K63">
            <v>1666666</v>
          </cell>
          <cell r="L63">
            <v>3966666</v>
          </cell>
          <cell r="M63">
            <v>22094260.303692318</v>
          </cell>
          <cell r="N63">
            <v>9071746</v>
          </cell>
          <cell r="O63">
            <v>13022514.303692318</v>
          </cell>
        </row>
        <row r="64">
          <cell r="A64" t="str">
            <v>UTI</v>
          </cell>
          <cell r="B64">
            <v>0</v>
          </cell>
          <cell r="C64">
            <v>0</v>
          </cell>
          <cell r="D64">
            <v>242993867.95897323</v>
          </cell>
          <cell r="E64">
            <v>0</v>
          </cell>
          <cell r="F64">
            <v>0</v>
          </cell>
          <cell r="G64">
            <v>0</v>
          </cell>
          <cell r="H64">
            <v>0</v>
          </cell>
          <cell r="I64">
            <v>242993867.95897323</v>
          </cell>
          <cell r="J64">
            <v>0</v>
          </cell>
          <cell r="K64">
            <v>0</v>
          </cell>
          <cell r="L64">
            <v>0</v>
          </cell>
          <cell r="M64">
            <v>242993867.95897323</v>
          </cell>
          <cell r="N64">
            <v>64815018</v>
          </cell>
          <cell r="O64">
            <v>178178849.95897323</v>
          </cell>
        </row>
        <row r="65">
          <cell r="A65" t="str">
            <v>LIC</v>
          </cell>
          <cell r="B65">
            <v>81260100</v>
          </cell>
          <cell r="C65">
            <v>0</v>
          </cell>
          <cell r="D65">
            <v>21343226</v>
          </cell>
          <cell r="E65">
            <v>0</v>
          </cell>
          <cell r="F65">
            <v>11071942</v>
          </cell>
          <cell r="G65">
            <v>0</v>
          </cell>
          <cell r="H65">
            <v>0</v>
          </cell>
          <cell r="I65">
            <v>113675268</v>
          </cell>
          <cell r="J65">
            <v>13466667</v>
          </cell>
          <cell r="K65">
            <v>9700000</v>
          </cell>
          <cell r="L65">
            <v>23166667</v>
          </cell>
          <cell r="M65">
            <v>136841935</v>
          </cell>
          <cell r="N65">
            <v>66932637</v>
          </cell>
          <cell r="O65">
            <v>69909298</v>
          </cell>
        </row>
        <row r="66">
          <cell r="A66" t="str">
            <v>GIC</v>
          </cell>
          <cell r="B66">
            <v>8568023</v>
          </cell>
          <cell r="C66">
            <v>0</v>
          </cell>
          <cell r="D66">
            <v>0</v>
          </cell>
          <cell r="E66">
            <v>0</v>
          </cell>
          <cell r="F66">
            <v>1142618</v>
          </cell>
          <cell r="G66">
            <v>0</v>
          </cell>
          <cell r="H66">
            <v>0</v>
          </cell>
          <cell r="I66">
            <v>9710641</v>
          </cell>
          <cell r="J66">
            <v>1500000</v>
          </cell>
          <cell r="K66">
            <v>1083333</v>
          </cell>
          <cell r="L66">
            <v>2583333</v>
          </cell>
          <cell r="M66">
            <v>12293974</v>
          </cell>
          <cell r="N66">
            <v>6300296</v>
          </cell>
          <cell r="O66">
            <v>5993678</v>
          </cell>
        </row>
        <row r="67">
          <cell r="A67" t="str">
            <v>NIA</v>
          </cell>
          <cell r="B67">
            <v>23146863</v>
          </cell>
          <cell r="C67">
            <v>0</v>
          </cell>
          <cell r="D67">
            <v>0</v>
          </cell>
          <cell r="E67">
            <v>0</v>
          </cell>
          <cell r="F67">
            <v>0</v>
          </cell>
          <cell r="G67">
            <v>0</v>
          </cell>
          <cell r="H67">
            <v>0</v>
          </cell>
          <cell r="I67">
            <v>23146863</v>
          </cell>
          <cell r="J67">
            <v>0</v>
          </cell>
          <cell r="K67">
            <v>0</v>
          </cell>
          <cell r="L67">
            <v>0</v>
          </cell>
          <cell r="M67">
            <v>23146863</v>
          </cell>
          <cell r="N67">
            <v>13417968</v>
          </cell>
          <cell r="O67">
            <v>9728895</v>
          </cell>
        </row>
        <row r="68">
          <cell r="A68" t="str">
            <v>UII</v>
          </cell>
          <cell r="B68">
            <v>18521244</v>
          </cell>
          <cell r="C68">
            <v>0</v>
          </cell>
          <cell r="D68">
            <v>0</v>
          </cell>
          <cell r="E68">
            <v>0</v>
          </cell>
          <cell r="F68">
            <v>0</v>
          </cell>
          <cell r="G68">
            <v>0</v>
          </cell>
          <cell r="H68">
            <v>0</v>
          </cell>
          <cell r="I68">
            <v>18521244</v>
          </cell>
          <cell r="J68">
            <v>0</v>
          </cell>
          <cell r="K68">
            <v>0</v>
          </cell>
          <cell r="L68">
            <v>0</v>
          </cell>
          <cell r="M68">
            <v>18521244</v>
          </cell>
          <cell r="N68">
            <v>10739097</v>
          </cell>
          <cell r="O68">
            <v>7782147</v>
          </cell>
        </row>
        <row r="69">
          <cell r="A69" t="str">
            <v>NIC</v>
          </cell>
          <cell r="B69">
            <v>13885170</v>
          </cell>
          <cell r="C69">
            <v>0</v>
          </cell>
          <cell r="D69">
            <v>0</v>
          </cell>
          <cell r="E69">
            <v>0</v>
          </cell>
          <cell r="F69">
            <v>0</v>
          </cell>
          <cell r="G69">
            <v>0</v>
          </cell>
          <cell r="H69">
            <v>0</v>
          </cell>
          <cell r="I69">
            <v>13885170</v>
          </cell>
          <cell r="J69">
            <v>0</v>
          </cell>
          <cell r="K69">
            <v>0</v>
          </cell>
          <cell r="L69">
            <v>0</v>
          </cell>
          <cell r="M69">
            <v>13885170</v>
          </cell>
          <cell r="N69">
            <v>8049843</v>
          </cell>
          <cell r="O69">
            <v>5835327</v>
          </cell>
        </row>
        <row r="70">
          <cell r="A70" t="str">
            <v>OIC</v>
          </cell>
          <cell r="B70">
            <v>13863871</v>
          </cell>
          <cell r="C70">
            <v>0</v>
          </cell>
          <cell r="D70">
            <v>0</v>
          </cell>
          <cell r="E70">
            <v>0</v>
          </cell>
          <cell r="F70">
            <v>0</v>
          </cell>
          <cell r="G70">
            <v>0</v>
          </cell>
          <cell r="H70">
            <v>0</v>
          </cell>
          <cell r="I70">
            <v>13863871</v>
          </cell>
          <cell r="J70">
            <v>0</v>
          </cell>
          <cell r="K70">
            <v>0</v>
          </cell>
          <cell r="L70">
            <v>0</v>
          </cell>
          <cell r="M70">
            <v>13863871</v>
          </cell>
          <cell r="N70">
            <v>8037210</v>
          </cell>
          <cell r="O70">
            <v>5826661</v>
          </cell>
        </row>
        <row r="71">
          <cell r="A71" t="str">
            <v>SBI</v>
          </cell>
          <cell r="B71">
            <v>42220601</v>
          </cell>
          <cell r="C71">
            <v>0</v>
          </cell>
          <cell r="D71">
            <v>0</v>
          </cell>
          <cell r="E71">
            <v>0</v>
          </cell>
          <cell r="F71">
            <v>0</v>
          </cell>
          <cell r="G71">
            <v>10933002</v>
          </cell>
          <cell r="H71">
            <v>0</v>
          </cell>
          <cell r="I71">
            <v>53153603</v>
          </cell>
          <cell r="J71">
            <v>0</v>
          </cell>
          <cell r="K71">
            <v>0</v>
          </cell>
          <cell r="L71">
            <v>0</v>
          </cell>
          <cell r="M71">
            <v>53153603</v>
          </cell>
          <cell r="N71">
            <v>10609997</v>
          </cell>
          <cell r="O71">
            <v>42543606</v>
          </cell>
        </row>
        <row r="72">
          <cell r="A72" t="str">
            <v>HDFC</v>
          </cell>
          <cell r="B72">
            <v>8444916</v>
          </cell>
          <cell r="C72">
            <v>0</v>
          </cell>
          <cell r="D72">
            <v>0</v>
          </cell>
          <cell r="E72">
            <v>0</v>
          </cell>
          <cell r="F72">
            <v>0</v>
          </cell>
          <cell r="G72">
            <v>0</v>
          </cell>
          <cell r="H72">
            <v>0</v>
          </cell>
          <cell r="I72">
            <v>8444916</v>
          </cell>
          <cell r="J72">
            <v>0</v>
          </cell>
          <cell r="K72">
            <v>0</v>
          </cell>
          <cell r="L72">
            <v>0</v>
          </cell>
          <cell r="M72">
            <v>8444916</v>
          </cell>
          <cell r="O72">
            <v>8444916</v>
          </cell>
        </row>
        <row r="73">
          <cell r="A73" t="str">
            <v>SBIHF</v>
          </cell>
          <cell r="B73">
            <v>1687180</v>
          </cell>
          <cell r="C73">
            <v>0</v>
          </cell>
          <cell r="D73">
            <v>0</v>
          </cell>
          <cell r="E73">
            <v>0</v>
          </cell>
          <cell r="F73">
            <v>0</v>
          </cell>
          <cell r="G73">
            <v>0</v>
          </cell>
          <cell r="H73">
            <v>0</v>
          </cell>
          <cell r="I73">
            <v>1687180</v>
          </cell>
          <cell r="L73">
            <v>0</v>
          </cell>
          <cell r="M73">
            <v>1687180</v>
          </cell>
          <cell r="O73">
            <v>1687180</v>
          </cell>
        </row>
        <row r="74">
          <cell r="A74" t="str">
            <v>PNB</v>
          </cell>
          <cell r="B74">
            <v>815626</v>
          </cell>
          <cell r="C74">
            <v>0</v>
          </cell>
          <cell r="D74">
            <v>0</v>
          </cell>
          <cell r="E74">
            <v>0</v>
          </cell>
          <cell r="F74">
            <v>0</v>
          </cell>
          <cell r="G74">
            <v>5458076</v>
          </cell>
          <cell r="H74">
            <v>688756</v>
          </cell>
          <cell r="I74">
            <v>6962458</v>
          </cell>
          <cell r="J74">
            <v>0</v>
          </cell>
          <cell r="K74">
            <v>0</v>
          </cell>
          <cell r="L74">
            <v>0</v>
          </cell>
          <cell r="M74">
            <v>6962458</v>
          </cell>
          <cell r="N74">
            <v>815626</v>
          </cell>
          <cell r="O74">
            <v>6146832</v>
          </cell>
        </row>
        <row r="75">
          <cell r="A75" t="str">
            <v>VB</v>
          </cell>
          <cell r="B75">
            <v>0</v>
          </cell>
          <cell r="C75">
            <v>0</v>
          </cell>
          <cell r="D75">
            <v>0</v>
          </cell>
          <cell r="E75">
            <v>0</v>
          </cell>
          <cell r="F75">
            <v>0</v>
          </cell>
          <cell r="G75">
            <v>0</v>
          </cell>
          <cell r="H75">
            <v>513510</v>
          </cell>
          <cell r="I75">
            <v>513510</v>
          </cell>
          <cell r="J75">
            <v>0</v>
          </cell>
          <cell r="K75">
            <v>0</v>
          </cell>
          <cell r="L75">
            <v>0</v>
          </cell>
          <cell r="M75">
            <v>513510</v>
          </cell>
          <cell r="O75">
            <v>513510</v>
          </cell>
        </row>
        <row r="76">
          <cell r="A76" t="str">
            <v>SBI-Spl.Loan</v>
          </cell>
          <cell r="B76">
            <v>978283</v>
          </cell>
          <cell r="C76">
            <v>0</v>
          </cell>
          <cell r="D76">
            <v>0</v>
          </cell>
          <cell r="E76">
            <v>0</v>
          </cell>
          <cell r="F76">
            <v>0</v>
          </cell>
          <cell r="G76">
            <v>0</v>
          </cell>
          <cell r="H76">
            <v>0</v>
          </cell>
          <cell r="I76">
            <v>978283</v>
          </cell>
          <cell r="M76">
            <v>978283</v>
          </cell>
          <cell r="N76">
            <v>802834</v>
          </cell>
          <cell r="O76">
            <v>175449</v>
          </cell>
        </row>
        <row r="77">
          <cell r="B77">
            <v>0</v>
          </cell>
          <cell r="C77">
            <v>0</v>
          </cell>
          <cell r="D77">
            <v>0</v>
          </cell>
          <cell r="E77">
            <v>0</v>
          </cell>
          <cell r="F77">
            <v>0</v>
          </cell>
          <cell r="G77">
            <v>0</v>
          </cell>
          <cell r="H77">
            <v>0</v>
          </cell>
          <cell r="O77">
            <v>0</v>
          </cell>
        </row>
        <row r="78">
          <cell r="A78" t="str">
            <v>TOTAL(A)</v>
          </cell>
          <cell r="B78">
            <v>851151568.67890465</v>
          </cell>
          <cell r="C78">
            <v>135875673.81167036</v>
          </cell>
          <cell r="D78">
            <v>344588341.99051809</v>
          </cell>
          <cell r="E78">
            <v>23693074.731276475</v>
          </cell>
          <cell r="F78">
            <v>67902539.988345385</v>
          </cell>
          <cell r="G78">
            <v>63533308</v>
          </cell>
          <cell r="H78">
            <v>1202266</v>
          </cell>
          <cell r="I78">
            <v>1487946773.2007151</v>
          </cell>
          <cell r="J78">
            <v>87200001</v>
          </cell>
          <cell r="K78">
            <v>63010000</v>
          </cell>
          <cell r="L78">
            <v>150210001</v>
          </cell>
          <cell r="M78">
            <v>1638156774.2007148</v>
          </cell>
          <cell r="N78">
            <v>576122704</v>
          </cell>
          <cell r="O78">
            <v>1062034070.2007148</v>
          </cell>
        </row>
        <row r="79">
          <cell r="A79" t="str">
            <v>ABND</v>
          </cell>
          <cell r="B79">
            <v>402623687</v>
          </cell>
          <cell r="C79">
            <v>34840114</v>
          </cell>
          <cell r="D79">
            <v>104988052</v>
          </cell>
          <cell r="E79">
            <v>7221968</v>
          </cell>
          <cell r="F79">
            <v>23041630</v>
          </cell>
        </row>
        <row r="80">
          <cell r="A80" t="str">
            <v>Foreign Lenders (B)</v>
          </cell>
          <cell r="B80" t="str">
            <v>Interest</v>
          </cell>
          <cell r="C80" t="str">
            <v>C. Fees</v>
          </cell>
          <cell r="D80" t="str">
            <v>G.Comm.</v>
          </cell>
        </row>
        <row r="81">
          <cell r="A81" t="str">
            <v>GUARANTEED : ( C)</v>
          </cell>
        </row>
        <row r="82">
          <cell r="A82" t="str">
            <v>Commerzbank Singapore</v>
          </cell>
          <cell r="B82">
            <v>4466512</v>
          </cell>
          <cell r="I82">
            <v>4466512</v>
          </cell>
          <cell r="L82">
            <v>0</v>
          </cell>
          <cell r="M82">
            <v>4466512</v>
          </cell>
          <cell r="N82">
            <v>4419208</v>
          </cell>
          <cell r="O82">
            <v>47304</v>
          </cell>
        </row>
        <row r="83">
          <cell r="A83" t="str">
            <v>RZB CFA-I</v>
          </cell>
          <cell r="B83">
            <v>56154989</v>
          </cell>
          <cell r="C83">
            <v>0</v>
          </cell>
          <cell r="D83">
            <v>18783868</v>
          </cell>
          <cell r="E83">
            <v>0</v>
          </cell>
          <cell r="G83">
            <v>0</v>
          </cell>
          <cell r="H83">
            <v>0</v>
          </cell>
          <cell r="I83">
            <v>74938857</v>
          </cell>
          <cell r="L83">
            <v>0</v>
          </cell>
          <cell r="M83">
            <v>74938857</v>
          </cell>
          <cell r="N83">
            <v>11059619</v>
          </cell>
          <cell r="O83">
            <v>63879238</v>
          </cell>
        </row>
        <row r="84">
          <cell r="A84" t="str">
            <v>RZB CFA-III-30%</v>
          </cell>
          <cell r="B84">
            <v>15168029.1</v>
          </cell>
          <cell r="C84">
            <v>-331</v>
          </cell>
          <cell r="D84">
            <v>19406085</v>
          </cell>
          <cell r="E84">
            <v>0</v>
          </cell>
          <cell r="G84">
            <v>0</v>
          </cell>
          <cell r="H84">
            <v>0</v>
          </cell>
          <cell r="I84">
            <v>69965851</v>
          </cell>
          <cell r="L84">
            <v>0</v>
          </cell>
          <cell r="M84">
            <v>69965851</v>
          </cell>
          <cell r="N84">
            <v>10858979</v>
          </cell>
          <cell r="O84">
            <v>59106872</v>
          </cell>
        </row>
        <row r="85">
          <cell r="A85" t="str">
            <v>USEXIM</v>
          </cell>
          <cell r="B85">
            <v>48864177</v>
          </cell>
          <cell r="C85">
            <v>0</v>
          </cell>
          <cell r="D85">
            <v>0</v>
          </cell>
          <cell r="E85">
            <v>0</v>
          </cell>
          <cell r="F85">
            <v>0</v>
          </cell>
          <cell r="G85">
            <v>0</v>
          </cell>
          <cell r="H85">
            <v>0</v>
          </cell>
          <cell r="I85">
            <v>48864177</v>
          </cell>
          <cell r="L85">
            <v>0</v>
          </cell>
          <cell r="M85">
            <v>48864177</v>
          </cell>
          <cell r="N85">
            <v>6227996</v>
          </cell>
          <cell r="O85">
            <v>42636181</v>
          </cell>
        </row>
        <row r="86">
          <cell r="A86" t="str">
            <v>Barclays USA-</v>
          </cell>
          <cell r="B86">
            <v>13948277</v>
          </cell>
          <cell r="C86">
            <v>0</v>
          </cell>
          <cell r="D86">
            <v>0</v>
          </cell>
          <cell r="E86">
            <v>0</v>
          </cell>
          <cell r="F86">
            <v>0</v>
          </cell>
          <cell r="G86">
            <v>0</v>
          </cell>
          <cell r="H86">
            <v>0</v>
          </cell>
          <cell r="I86">
            <v>13948277</v>
          </cell>
          <cell r="L86">
            <v>0</v>
          </cell>
          <cell r="M86">
            <v>13948277</v>
          </cell>
          <cell r="N86">
            <v>12456031</v>
          </cell>
          <cell r="O86">
            <v>1492246</v>
          </cell>
        </row>
        <row r="87">
          <cell r="A87" t="str">
            <v>SBI-Frankfurt</v>
          </cell>
          <cell r="B87">
            <v>7695884</v>
          </cell>
          <cell r="C87">
            <v>0</v>
          </cell>
          <cell r="D87">
            <v>0</v>
          </cell>
          <cell r="E87">
            <v>0</v>
          </cell>
          <cell r="F87">
            <v>0</v>
          </cell>
          <cell r="G87">
            <v>0</v>
          </cell>
          <cell r="H87">
            <v>0</v>
          </cell>
          <cell r="I87">
            <v>7695884</v>
          </cell>
          <cell r="L87">
            <v>0</v>
          </cell>
          <cell r="M87">
            <v>7695884</v>
          </cell>
          <cell r="N87">
            <v>3536558</v>
          </cell>
          <cell r="O87">
            <v>4159326</v>
          </cell>
        </row>
        <row r="88">
          <cell r="A88" t="str">
            <v>Societe Generale</v>
          </cell>
          <cell r="B88">
            <v>209030</v>
          </cell>
          <cell r="C88">
            <v>0</v>
          </cell>
          <cell r="D88">
            <v>0</v>
          </cell>
          <cell r="E88">
            <v>0</v>
          </cell>
          <cell r="F88">
            <v>0</v>
          </cell>
          <cell r="G88">
            <v>0</v>
          </cell>
          <cell r="H88">
            <v>0</v>
          </cell>
          <cell r="I88">
            <v>209030</v>
          </cell>
          <cell r="L88">
            <v>0</v>
          </cell>
          <cell r="M88">
            <v>209030</v>
          </cell>
          <cell r="O88">
            <v>209030</v>
          </cell>
        </row>
        <row r="89">
          <cell r="A89" t="str">
            <v>SBI-London</v>
          </cell>
          <cell r="B89">
            <v>15449595</v>
          </cell>
          <cell r="C89">
            <v>0</v>
          </cell>
          <cell r="D89">
            <v>0</v>
          </cell>
          <cell r="E89">
            <v>0</v>
          </cell>
          <cell r="F89">
            <v>0</v>
          </cell>
          <cell r="G89">
            <v>0</v>
          </cell>
          <cell r="H89">
            <v>0</v>
          </cell>
          <cell r="I89">
            <v>15449595</v>
          </cell>
          <cell r="L89">
            <v>0</v>
          </cell>
          <cell r="M89">
            <v>15449595</v>
          </cell>
          <cell r="N89">
            <v>4413303</v>
          </cell>
          <cell r="O89">
            <v>11036292</v>
          </cell>
        </row>
        <row r="91">
          <cell r="A91" t="str">
            <v>TOTAL ( C)</v>
          </cell>
          <cell r="B91">
            <v>161956493.09999999</v>
          </cell>
          <cell r="C91">
            <v>-331</v>
          </cell>
          <cell r="D91">
            <v>38189953</v>
          </cell>
          <cell r="E91">
            <v>0</v>
          </cell>
          <cell r="F91">
            <v>0</v>
          </cell>
          <cell r="G91">
            <v>0</v>
          </cell>
          <cell r="H91">
            <v>0</v>
          </cell>
          <cell r="I91">
            <v>235538183</v>
          </cell>
          <cell r="L91">
            <v>0</v>
          </cell>
          <cell r="M91">
            <v>235538183</v>
          </cell>
          <cell r="N91">
            <v>52971694</v>
          </cell>
          <cell r="O91">
            <v>182566489</v>
          </cell>
        </row>
        <row r="92">
          <cell r="A92" t="str">
            <v>ABND</v>
          </cell>
          <cell r="I92">
            <v>40769224</v>
          </cell>
        </row>
        <row r="93">
          <cell r="A93" t="str">
            <v>UNGUARANTEED : (D)</v>
          </cell>
          <cell r="I93">
            <v>0</v>
          </cell>
          <cell r="L93">
            <v>0</v>
          </cell>
          <cell r="M93">
            <v>0</v>
          </cell>
        </row>
        <row r="94">
          <cell r="A94" t="str">
            <v>Barclays/Dresdner</v>
          </cell>
          <cell r="B94">
            <v>17432264</v>
          </cell>
          <cell r="C94">
            <v>66674</v>
          </cell>
          <cell r="D94">
            <v>0</v>
          </cell>
          <cell r="E94">
            <v>0</v>
          </cell>
          <cell r="F94">
            <v>0</v>
          </cell>
          <cell r="G94">
            <v>0</v>
          </cell>
          <cell r="H94">
            <v>0</v>
          </cell>
          <cell r="I94">
            <v>17498938</v>
          </cell>
          <cell r="L94">
            <v>0</v>
          </cell>
          <cell r="M94">
            <v>17498938</v>
          </cell>
          <cell r="N94">
            <v>6451926</v>
          </cell>
          <cell r="O94">
            <v>11047012</v>
          </cell>
        </row>
        <row r="95">
          <cell r="A95" t="str">
            <v>RZB CFA-III-70%</v>
          </cell>
          <cell r="B95">
            <v>35392067.899999999</v>
          </cell>
          <cell r="C95">
            <v>0</v>
          </cell>
          <cell r="D95">
            <v>0</v>
          </cell>
          <cell r="E95">
            <v>0</v>
          </cell>
          <cell r="G95">
            <v>0</v>
          </cell>
          <cell r="H95">
            <v>0</v>
          </cell>
          <cell r="I95">
            <v>0</v>
          </cell>
          <cell r="L95">
            <v>0</v>
          </cell>
          <cell r="M95">
            <v>0</v>
          </cell>
          <cell r="O95">
            <v>0</v>
          </cell>
        </row>
        <row r="96">
          <cell r="A96" t="str">
            <v>Barclays USA</v>
          </cell>
          <cell r="B96">
            <v>0</v>
          </cell>
          <cell r="C96">
            <v>0</v>
          </cell>
          <cell r="D96">
            <v>0</v>
          </cell>
          <cell r="E96">
            <v>0</v>
          </cell>
          <cell r="F96">
            <v>0</v>
          </cell>
          <cell r="G96">
            <v>0</v>
          </cell>
          <cell r="H96">
            <v>0</v>
          </cell>
          <cell r="I96">
            <v>0</v>
          </cell>
          <cell r="L96">
            <v>0</v>
          </cell>
          <cell r="M96">
            <v>0</v>
          </cell>
          <cell r="O96">
            <v>0</v>
          </cell>
        </row>
        <row r="97">
          <cell r="A97" t="str">
            <v>EDC, Canada</v>
          </cell>
          <cell r="B97">
            <v>4702272</v>
          </cell>
          <cell r="C97">
            <v>0</v>
          </cell>
          <cell r="D97">
            <v>0</v>
          </cell>
          <cell r="E97">
            <v>0</v>
          </cell>
          <cell r="F97">
            <v>0</v>
          </cell>
          <cell r="G97">
            <v>0</v>
          </cell>
          <cell r="H97">
            <v>0</v>
          </cell>
          <cell r="I97">
            <v>4702272</v>
          </cell>
          <cell r="L97">
            <v>0</v>
          </cell>
          <cell r="M97">
            <v>4702272</v>
          </cell>
          <cell r="N97">
            <v>1075758</v>
          </cell>
          <cell r="O97">
            <v>3626514</v>
          </cell>
        </row>
        <row r="99">
          <cell r="A99" t="str">
            <v>TOTAL(D)</v>
          </cell>
          <cell r="B99">
            <v>57526603.899999999</v>
          </cell>
          <cell r="C99">
            <v>66674</v>
          </cell>
          <cell r="D99">
            <v>0</v>
          </cell>
          <cell r="E99">
            <v>0</v>
          </cell>
          <cell r="F99">
            <v>0</v>
          </cell>
          <cell r="G99">
            <v>0</v>
          </cell>
          <cell r="H99">
            <v>0</v>
          </cell>
          <cell r="I99">
            <v>22201210</v>
          </cell>
          <cell r="J99">
            <v>0</v>
          </cell>
          <cell r="K99">
            <v>0</v>
          </cell>
          <cell r="L99">
            <v>0</v>
          </cell>
          <cell r="M99">
            <v>22201210</v>
          </cell>
          <cell r="N99">
            <v>7527684</v>
          </cell>
          <cell r="O99">
            <v>14673526</v>
          </cell>
        </row>
        <row r="100">
          <cell r="A100" t="str">
            <v>ABND</v>
          </cell>
          <cell r="I100">
            <v>21719392</v>
          </cell>
        </row>
        <row r="101">
          <cell r="A101" t="str">
            <v>TOTAL (B) = C + D</v>
          </cell>
          <cell r="B101">
            <v>219483097</v>
          </cell>
          <cell r="C101">
            <v>66343</v>
          </cell>
          <cell r="D101">
            <v>38189953</v>
          </cell>
          <cell r="E101">
            <v>0</v>
          </cell>
          <cell r="F101">
            <v>0</v>
          </cell>
          <cell r="G101">
            <v>0</v>
          </cell>
          <cell r="H101">
            <v>0</v>
          </cell>
          <cell r="I101">
            <v>257739393</v>
          </cell>
          <cell r="J101">
            <v>0</v>
          </cell>
          <cell r="K101">
            <v>0</v>
          </cell>
          <cell r="L101">
            <v>0</v>
          </cell>
          <cell r="M101">
            <v>257739393</v>
          </cell>
          <cell r="N101">
            <v>60499378</v>
          </cell>
          <cell r="O101">
            <v>197240015</v>
          </cell>
        </row>
        <row r="103">
          <cell r="A103" t="str">
            <v>GRAND TOTAL ( A +B)</v>
          </cell>
          <cell r="I103">
            <v>1745686166.2007151</v>
          </cell>
          <cell r="L103">
            <v>150210001</v>
          </cell>
          <cell r="M103">
            <v>1895896167.2007148</v>
          </cell>
          <cell r="N103">
            <v>636622082</v>
          </cell>
          <cell r="O103">
            <v>1259274085.2007148</v>
          </cell>
        </row>
      </sheetData>
      <sheetData sheetId="5"/>
      <sheetData sheetId="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 val="TDS06-07"/>
      <sheetName val="IT Calculation"/>
      <sheetName val="Boarding Expenses_Dec08"/>
      <sheetName val="Invoices"/>
      <sheetName val="Revised Bank Charges"/>
      <sheetName val="ICICI New Delhi"/>
      <sheetName val="ICICI Shimla"/>
      <sheetName val="ICICI Kolkata"/>
      <sheetName val="ICICI Bhubaneshwar"/>
      <sheetName val="FD from 010707"/>
      <sheetName val="Sheet2"/>
      <sheetName val="AKB B'lore"/>
      <sheetName val="AKB"/>
      <sheetName val="IT&amp;TL"/>
      <sheetName val="Zhao Lei"/>
      <sheetName val="IPO"/>
      <sheetName val="Oracle TDS Codes"/>
      <sheetName val="Formulas"/>
      <sheetName val="Sheet4"/>
      <sheetName val="Home"/>
      <sheetName val="Morena House"/>
      <sheetName val="Consultants"/>
      <sheetName val="List of Banks"/>
      <sheetName val="Sheet6"/>
      <sheetName val="Telephone"/>
      <sheetName val="RCIL"/>
      <sheetName val="Cheques"/>
      <sheetName val="Mumbai TDS"/>
      <sheetName val="Vendor_Codes"/>
      <sheetName val="PNB Dividend"/>
      <sheetName val="PNBCC Prosing Fee"/>
      <sheetName val="Customes Calc"/>
      <sheetName val="Electricity"/>
      <sheetName val="SGudda"/>
      <sheetName val="MASTER-DOC"/>
      <sheetName val="IDBI"/>
      <sheetName val="Varshini"/>
      <sheetName val="SBUI SPI"/>
      <sheetName val="SBUI"/>
      <sheetName val="SBU2"/>
      <sheetName val="Summary"/>
      <sheetName val="JSWEVL"/>
      <sheetName val="Mar CF"/>
      <sheetName val="EDAC"/>
      <sheetName val="Sheet"/>
      <sheetName val="Advance"/>
      <sheetName val="Notes"/>
      <sheetName val="EDAC Payment"/>
      <sheetName val="Sheet1 (2)"/>
      <sheetName val="Uninvoiced SBU I Mar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A5" t="str">
            <v>RCIL A/c RIS2864139322</v>
          </cell>
        </row>
      </sheetData>
      <sheetData sheetId="17"/>
      <sheetData sheetId="18"/>
      <sheetData sheetId="19">
        <row r="5">
          <cell r="A5" t="str">
            <v>RCIL A/c RIS2864139322</v>
          </cell>
        </row>
      </sheetData>
      <sheetData sheetId="20"/>
      <sheetData sheetId="21"/>
      <sheetData sheetId="22"/>
      <sheetData sheetId="23"/>
      <sheetData sheetId="24">
        <row r="5">
          <cell r="A5" t="str">
            <v>RCIL A/c RIS2864139322</v>
          </cell>
        </row>
      </sheetData>
      <sheetData sheetId="25"/>
      <sheetData sheetId="26"/>
      <sheetData sheetId="27">
        <row r="5">
          <cell r="A5" t="str">
            <v>RCIL A/c RIS2864139322</v>
          </cell>
        </row>
      </sheetData>
      <sheetData sheetId="28">
        <row r="5">
          <cell r="A5" t="str">
            <v>RCIL A/c RIS2864139322</v>
          </cell>
        </row>
      </sheetData>
      <sheetData sheetId="29"/>
      <sheetData sheetId="30"/>
      <sheetData sheetId="31"/>
      <sheetData sheetId="32"/>
      <sheetData sheetId="33"/>
      <sheetData sheetId="34"/>
      <sheetData sheetId="35">
        <row r="5">
          <cell r="A5" t="str">
            <v>RCIL A/c RIS2864139322</v>
          </cell>
        </row>
      </sheetData>
      <sheetData sheetId="36" refreshError="1"/>
      <sheetData sheetId="37"/>
      <sheetData sheetId="38"/>
      <sheetData sheetId="39"/>
      <sheetData sheetId="40"/>
      <sheetData sheetId="41"/>
      <sheetData sheetId="42"/>
      <sheetData sheetId="43"/>
      <sheetData sheetId="44">
        <row r="5">
          <cell r="A5" t="str">
            <v>RCIL A/c RIS2864139322</v>
          </cell>
        </row>
      </sheetData>
      <sheetData sheetId="45"/>
      <sheetData sheetId="46"/>
      <sheetData sheetId="47"/>
      <sheetData sheetId="48"/>
      <sheetData sheetId="49">
        <row r="5">
          <cell r="A5" t="str">
            <v>RCIL A/c RIS2864139322</v>
          </cell>
        </row>
      </sheetData>
      <sheetData sheetId="50"/>
      <sheetData sheetId="5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sheetName val="Deputed In"/>
      <sheetName val="Timefb"/>
      <sheetName val="Trcasmaint"/>
      <sheetName val="Ldrycasual"/>
      <sheetName val="Castabulation"/>
      <sheetName val="Namepunjaason301001"/>
      <sheetName val="Namestochekpunja"/>
      <sheetName val="Confirmcasas24102001"/>
      <sheetName val="Devjistaff"/>
      <sheetName val="Cslsstwg"/>
      <sheetName val="Tmhmanpower"/>
      <sheetName val="Pivotapp"/>
      <sheetName val="Fbtr"/>
      <sheetName val="Appfb"/>
      <sheetName val="Appldry"/>
      <sheetName val="Timeoffice"/>
      <sheetName val="Int - Cum02"/>
      <sheetName val="Notes"/>
      <sheetName val="Mumbai T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Ticket</v>
          </cell>
          <cell r="B1" t="str">
            <v>Name</v>
          </cell>
          <cell r="C1" t="str">
            <v>Dptcode</v>
          </cell>
        </row>
        <row r="2">
          <cell r="A2">
            <v>1</v>
          </cell>
          <cell r="B2" t="str">
            <v>LALIT R SHAH</v>
          </cell>
          <cell r="C2" t="str">
            <v>ADMN</v>
          </cell>
        </row>
        <row r="3">
          <cell r="A3">
            <v>93</v>
          </cell>
          <cell r="B3" t="str">
            <v>KHUSHRU SIGANPORIA</v>
          </cell>
          <cell r="C3" t="str">
            <v>ADMN</v>
          </cell>
        </row>
        <row r="4">
          <cell r="A4">
            <v>2918</v>
          </cell>
          <cell r="B4" t="str">
            <v>WAGHELA J.LALLU</v>
          </cell>
          <cell r="C4" t="str">
            <v>ADMN</v>
          </cell>
        </row>
        <row r="5">
          <cell r="A5">
            <v>5631</v>
          </cell>
          <cell r="B5" t="str">
            <v>KSHIRSAGAR RAJKUMAR V.</v>
          </cell>
          <cell r="C5" t="str">
            <v>ADMN</v>
          </cell>
        </row>
        <row r="6">
          <cell r="A6">
            <v>9782</v>
          </cell>
          <cell r="B6" t="str">
            <v>CHACHAD BHARAT</v>
          </cell>
          <cell r="C6" t="str">
            <v>ADMN</v>
          </cell>
        </row>
        <row r="7">
          <cell r="A7">
            <v>10350</v>
          </cell>
          <cell r="B7" t="str">
            <v>AWASARE MILIND</v>
          </cell>
          <cell r="C7" t="str">
            <v>ADMN</v>
          </cell>
        </row>
        <row r="8">
          <cell r="A8">
            <v>10428</v>
          </cell>
          <cell r="B8" t="str">
            <v>KHARE PRAVEEN</v>
          </cell>
          <cell r="C8" t="str">
            <v>BY19</v>
          </cell>
        </row>
        <row r="9">
          <cell r="A9">
            <v>30459</v>
          </cell>
          <cell r="B9" t="str">
            <v>MORAES ELVIS</v>
          </cell>
          <cell r="C9" t="str">
            <v>BY19</v>
          </cell>
        </row>
        <row r="10">
          <cell r="A10">
            <v>30470</v>
          </cell>
          <cell r="B10" t="str">
            <v>GHAI KUNAL</v>
          </cell>
          <cell r="C10" t="str">
            <v>BY19</v>
          </cell>
        </row>
        <row r="11">
          <cell r="A11">
            <v>31101</v>
          </cell>
          <cell r="B11" t="str">
            <v>THAPA NEERAJ</v>
          </cell>
          <cell r="C11" t="str">
            <v>BY19</v>
          </cell>
        </row>
        <row r="12">
          <cell r="A12">
            <v>31107</v>
          </cell>
          <cell r="B12" t="str">
            <v>SHAHASANE RAMCHANDRA</v>
          </cell>
          <cell r="C12" t="str">
            <v>BY19</v>
          </cell>
        </row>
        <row r="13">
          <cell r="A13">
            <v>31118</v>
          </cell>
          <cell r="B13" t="str">
            <v>ARUNE RAJ RATAN</v>
          </cell>
          <cell r="C13" t="str">
            <v>BY19</v>
          </cell>
        </row>
        <row r="14">
          <cell r="A14">
            <v>1074</v>
          </cell>
          <cell r="B14" t="str">
            <v>BRAGANZA DOMINIC</v>
          </cell>
          <cell r="C14" t="str">
            <v>CACC</v>
          </cell>
        </row>
        <row r="15">
          <cell r="A15">
            <v>2388</v>
          </cell>
          <cell r="B15" t="str">
            <v>KALE PRADEEP B.</v>
          </cell>
          <cell r="C15" t="str">
            <v>CACC</v>
          </cell>
        </row>
        <row r="16">
          <cell r="A16">
            <v>2955</v>
          </cell>
          <cell r="B16" t="str">
            <v>LOBO A.</v>
          </cell>
          <cell r="C16" t="str">
            <v>CACC</v>
          </cell>
        </row>
        <row r="17">
          <cell r="A17">
            <v>3055</v>
          </cell>
          <cell r="B17" t="str">
            <v>MOHAN KRISHNA</v>
          </cell>
          <cell r="C17" t="str">
            <v>CACC</v>
          </cell>
        </row>
        <row r="18">
          <cell r="A18">
            <v>3219</v>
          </cell>
          <cell r="B18" t="str">
            <v>PALIWALLA HOOTOXI</v>
          </cell>
          <cell r="C18" t="str">
            <v>CACC</v>
          </cell>
        </row>
        <row r="19">
          <cell r="A19">
            <v>3413</v>
          </cell>
          <cell r="B19" t="str">
            <v>GADRE ASHOK</v>
          </cell>
          <cell r="C19" t="str">
            <v>CACC</v>
          </cell>
        </row>
        <row r="20">
          <cell r="A20">
            <v>3564</v>
          </cell>
          <cell r="B20" t="str">
            <v>A. RAVINDRAN</v>
          </cell>
          <cell r="C20" t="str">
            <v>CACC</v>
          </cell>
        </row>
        <row r="21">
          <cell r="A21">
            <v>3864</v>
          </cell>
          <cell r="B21" t="str">
            <v>JAGTAP D.D.</v>
          </cell>
          <cell r="C21" t="str">
            <v>CACC</v>
          </cell>
        </row>
        <row r="22">
          <cell r="A22">
            <v>4605</v>
          </cell>
          <cell r="B22" t="str">
            <v>TAMBE V.S.</v>
          </cell>
          <cell r="C22" t="str">
            <v>CACC</v>
          </cell>
        </row>
        <row r="23">
          <cell r="A23">
            <v>5109</v>
          </cell>
          <cell r="B23" t="str">
            <v>SHAIKH NAEEM</v>
          </cell>
          <cell r="C23" t="str">
            <v>CACC</v>
          </cell>
        </row>
        <row r="24">
          <cell r="A24">
            <v>6791</v>
          </cell>
          <cell r="B24" t="str">
            <v>JANWALKAR CHANDRAKANT</v>
          </cell>
          <cell r="C24" t="str">
            <v>CACC</v>
          </cell>
        </row>
        <row r="25">
          <cell r="A25">
            <v>6823</v>
          </cell>
          <cell r="B25" t="str">
            <v>KUNDER VIJAY S.</v>
          </cell>
          <cell r="C25" t="str">
            <v>CACC</v>
          </cell>
        </row>
        <row r="26">
          <cell r="A26">
            <v>10373</v>
          </cell>
          <cell r="B26" t="str">
            <v>SAYED IRSHAD</v>
          </cell>
          <cell r="C26" t="str">
            <v>CACC</v>
          </cell>
        </row>
        <row r="27">
          <cell r="A27">
            <v>10746</v>
          </cell>
          <cell r="B27" t="str">
            <v>SANE SUHAS  P.</v>
          </cell>
          <cell r="C27" t="str">
            <v>CACC</v>
          </cell>
        </row>
        <row r="28">
          <cell r="A28">
            <v>1167</v>
          </cell>
          <cell r="B28" t="str">
            <v>VAZ JOHN</v>
          </cell>
          <cell r="C28" t="str">
            <v>CFHS</v>
          </cell>
        </row>
        <row r="29">
          <cell r="A29">
            <v>1914</v>
          </cell>
          <cell r="B29" t="str">
            <v>DOTIWALLA SHIRIN</v>
          </cell>
          <cell r="C29" t="str">
            <v>CFHS</v>
          </cell>
        </row>
        <row r="30">
          <cell r="A30">
            <v>2145</v>
          </cell>
          <cell r="B30" t="str">
            <v>KAKODKAR RUCHIKA</v>
          </cell>
          <cell r="C30" t="str">
            <v>CFHS</v>
          </cell>
        </row>
        <row r="31">
          <cell r="A31">
            <v>2221</v>
          </cell>
          <cell r="B31" t="str">
            <v>BODKE SHIVRAM T.</v>
          </cell>
          <cell r="C31" t="str">
            <v>CFHS</v>
          </cell>
        </row>
        <row r="32">
          <cell r="A32">
            <v>2997</v>
          </cell>
          <cell r="B32" t="str">
            <v>MORE S.K.</v>
          </cell>
          <cell r="C32" t="str">
            <v>CFHS</v>
          </cell>
        </row>
        <row r="33">
          <cell r="A33">
            <v>3102</v>
          </cell>
          <cell r="B33" t="str">
            <v>BORKAR KINNARESH</v>
          </cell>
          <cell r="C33" t="str">
            <v>CFHS</v>
          </cell>
        </row>
        <row r="34">
          <cell r="A34">
            <v>3417</v>
          </cell>
          <cell r="B34" t="str">
            <v>DASS A.A.</v>
          </cell>
          <cell r="C34" t="str">
            <v>CFHS</v>
          </cell>
        </row>
        <row r="35">
          <cell r="A35">
            <v>4227</v>
          </cell>
          <cell r="B35" t="str">
            <v>RAMANNAMURTHY S.V.</v>
          </cell>
          <cell r="C35" t="str">
            <v>CFHS</v>
          </cell>
        </row>
        <row r="36">
          <cell r="A36">
            <v>4279</v>
          </cell>
          <cell r="B36" t="str">
            <v>BRAGANZA JANICE</v>
          </cell>
          <cell r="C36" t="str">
            <v>CFHS</v>
          </cell>
        </row>
        <row r="37">
          <cell r="A37">
            <v>4408</v>
          </cell>
          <cell r="B37" t="str">
            <v>KALE SUBHASH</v>
          </cell>
          <cell r="C37" t="str">
            <v>CFHS</v>
          </cell>
        </row>
        <row r="38">
          <cell r="A38">
            <v>4706</v>
          </cell>
          <cell r="B38" t="str">
            <v>FERNANDES CLARANCE</v>
          </cell>
          <cell r="C38" t="str">
            <v>CFHS</v>
          </cell>
        </row>
        <row r="39">
          <cell r="A39">
            <v>4914</v>
          </cell>
          <cell r="B39" t="str">
            <v>D,SA MARK</v>
          </cell>
          <cell r="C39" t="str">
            <v>CFHS</v>
          </cell>
        </row>
        <row r="40">
          <cell r="A40">
            <v>5195</v>
          </cell>
          <cell r="B40" t="str">
            <v>PANTHAKY DARASHA CYRUS</v>
          </cell>
          <cell r="C40" t="str">
            <v>CFHS</v>
          </cell>
        </row>
        <row r="41">
          <cell r="A41">
            <v>5292</v>
          </cell>
          <cell r="B41" t="str">
            <v>FERNANDES MARITA</v>
          </cell>
          <cell r="C41" t="str">
            <v>CFHS</v>
          </cell>
        </row>
        <row r="42">
          <cell r="A42">
            <v>5320</v>
          </cell>
          <cell r="B42" t="str">
            <v>PATEL SUSHMITA N.</v>
          </cell>
          <cell r="C42" t="str">
            <v>CFHS</v>
          </cell>
        </row>
        <row r="43">
          <cell r="A43">
            <v>6191</v>
          </cell>
          <cell r="B43" t="str">
            <v>SUBRAMANIUM N.</v>
          </cell>
          <cell r="C43" t="str">
            <v>CFHS</v>
          </cell>
        </row>
        <row r="44">
          <cell r="A44">
            <v>6628</v>
          </cell>
          <cell r="B44" t="str">
            <v>D'SA CAROL M.</v>
          </cell>
          <cell r="C44" t="str">
            <v>CFHS</v>
          </cell>
        </row>
        <row r="45">
          <cell r="A45">
            <v>6697</v>
          </cell>
          <cell r="B45" t="str">
            <v>BODHE S. D.</v>
          </cell>
          <cell r="C45" t="str">
            <v>CFHS</v>
          </cell>
        </row>
        <row r="46">
          <cell r="A46">
            <v>6698</v>
          </cell>
          <cell r="B46" t="str">
            <v>NARONHA FLORY J.</v>
          </cell>
          <cell r="C46" t="str">
            <v>CFHS</v>
          </cell>
        </row>
        <row r="47">
          <cell r="A47">
            <v>6838</v>
          </cell>
          <cell r="B47" t="str">
            <v>HASSAN AZIZAH</v>
          </cell>
          <cell r="C47" t="str">
            <v>CFHS</v>
          </cell>
        </row>
        <row r="48">
          <cell r="A48">
            <v>7069</v>
          </cell>
          <cell r="B48" t="str">
            <v>POPPEN MARIO</v>
          </cell>
          <cell r="C48" t="str">
            <v>CFHS</v>
          </cell>
        </row>
        <row r="49">
          <cell r="A49">
            <v>7088</v>
          </cell>
          <cell r="B49" t="str">
            <v>SOLANKI JAYA</v>
          </cell>
          <cell r="C49" t="str">
            <v>CFHS</v>
          </cell>
        </row>
        <row r="50">
          <cell r="A50">
            <v>7092</v>
          </cell>
          <cell r="B50" t="str">
            <v>KARMAKAR DEVPRASAD</v>
          </cell>
          <cell r="C50" t="str">
            <v>CFHS</v>
          </cell>
        </row>
        <row r="51">
          <cell r="A51">
            <v>7699</v>
          </cell>
          <cell r="B51" t="str">
            <v>BANKER BEHROZ HOMIYAR</v>
          </cell>
          <cell r="C51" t="str">
            <v>CFHS</v>
          </cell>
        </row>
        <row r="52">
          <cell r="A52">
            <v>8054</v>
          </cell>
          <cell r="B52" t="str">
            <v>D'SOUZA T.C.</v>
          </cell>
          <cell r="C52" t="str">
            <v>CFHS</v>
          </cell>
        </row>
        <row r="53">
          <cell r="A53">
            <v>8237</v>
          </cell>
          <cell r="B53" t="str">
            <v>AVARI PERINAZ</v>
          </cell>
          <cell r="C53" t="str">
            <v>CFHS</v>
          </cell>
        </row>
        <row r="54">
          <cell r="A54">
            <v>8261</v>
          </cell>
          <cell r="B54" t="str">
            <v>SAINI BAKHTAWAR</v>
          </cell>
          <cell r="C54" t="str">
            <v>CFHS</v>
          </cell>
        </row>
        <row r="55">
          <cell r="A55">
            <v>8464</v>
          </cell>
          <cell r="B55" t="str">
            <v>KINHIKAR AVINASH MADHUKAR</v>
          </cell>
          <cell r="C55" t="str">
            <v>CFHS</v>
          </cell>
        </row>
        <row r="56">
          <cell r="A56">
            <v>8573</v>
          </cell>
          <cell r="B56" t="str">
            <v>SHAIKH PURNIMA MRS.</v>
          </cell>
          <cell r="C56" t="str">
            <v>CFHS</v>
          </cell>
        </row>
        <row r="57">
          <cell r="A57">
            <v>8626</v>
          </cell>
          <cell r="B57" t="str">
            <v>VAZ MARCUS NAZARIO</v>
          </cell>
          <cell r="C57" t="str">
            <v>CFHS</v>
          </cell>
        </row>
        <row r="58">
          <cell r="A58">
            <v>8926</v>
          </cell>
          <cell r="B58" t="str">
            <v>MIRANDA SUNIL</v>
          </cell>
          <cell r="C58" t="str">
            <v>CFHS</v>
          </cell>
        </row>
        <row r="59">
          <cell r="A59">
            <v>9125</v>
          </cell>
          <cell r="B59" t="str">
            <v>D'CRUZ LUIZA</v>
          </cell>
          <cell r="C59" t="str">
            <v>CFHS</v>
          </cell>
        </row>
        <row r="60">
          <cell r="A60">
            <v>9170</v>
          </cell>
          <cell r="B60" t="str">
            <v>SRIJITA CHENOTH VILAS</v>
          </cell>
          <cell r="C60" t="str">
            <v>CFHS</v>
          </cell>
        </row>
        <row r="61">
          <cell r="A61">
            <v>9201</v>
          </cell>
          <cell r="B61" t="str">
            <v>THERESA CARVALHO</v>
          </cell>
          <cell r="C61" t="str">
            <v>CFHS</v>
          </cell>
        </row>
        <row r="62">
          <cell r="A62">
            <v>9214</v>
          </cell>
          <cell r="B62" t="str">
            <v>KAZI MOHD.HASAN</v>
          </cell>
          <cell r="C62" t="str">
            <v>CFHS</v>
          </cell>
        </row>
        <row r="63">
          <cell r="A63">
            <v>9325</v>
          </cell>
          <cell r="B63" t="str">
            <v>ZACHARIA JOSEPH</v>
          </cell>
          <cell r="C63" t="str">
            <v>CFHS</v>
          </cell>
        </row>
        <row r="64">
          <cell r="A64">
            <v>9408</v>
          </cell>
          <cell r="B64" t="str">
            <v>MOHAN PALLAVI</v>
          </cell>
          <cell r="C64" t="str">
            <v>CFHS</v>
          </cell>
        </row>
        <row r="65">
          <cell r="A65">
            <v>9484</v>
          </cell>
          <cell r="B65" t="str">
            <v>MAMA KHUSHNUM</v>
          </cell>
          <cell r="C65" t="str">
            <v>CFHS</v>
          </cell>
        </row>
        <row r="66">
          <cell r="A66">
            <v>9491</v>
          </cell>
          <cell r="B66" t="str">
            <v>GIDWANI PRIYANKA</v>
          </cell>
          <cell r="C66" t="str">
            <v>CFHS</v>
          </cell>
        </row>
        <row r="67">
          <cell r="A67">
            <v>9521</v>
          </cell>
          <cell r="B67" t="str">
            <v>SAPATWALA TAHER</v>
          </cell>
          <cell r="C67" t="str">
            <v>CFHS</v>
          </cell>
        </row>
        <row r="68">
          <cell r="A68">
            <v>9529</v>
          </cell>
          <cell r="B68" t="str">
            <v>BHAT ARATI VARAD</v>
          </cell>
          <cell r="C68" t="str">
            <v>CFHS</v>
          </cell>
        </row>
        <row r="69">
          <cell r="A69">
            <v>9539</v>
          </cell>
          <cell r="B69" t="str">
            <v>GOMES HAZINA</v>
          </cell>
          <cell r="C69" t="str">
            <v>CFHS</v>
          </cell>
        </row>
        <row r="70">
          <cell r="A70">
            <v>9576</v>
          </cell>
          <cell r="B70" t="str">
            <v>CHHAPWALA BINDIYA MISS</v>
          </cell>
          <cell r="C70" t="str">
            <v>CFHS</v>
          </cell>
        </row>
        <row r="71">
          <cell r="A71">
            <v>9634</v>
          </cell>
          <cell r="B71" t="str">
            <v>LALWANI VIKRAM DAYAL</v>
          </cell>
          <cell r="C71" t="str">
            <v>CFHS</v>
          </cell>
        </row>
        <row r="72">
          <cell r="A72">
            <v>9639</v>
          </cell>
          <cell r="B72" t="str">
            <v>SUDHAKARAN DEEPA</v>
          </cell>
          <cell r="C72" t="str">
            <v>CFHS</v>
          </cell>
        </row>
        <row r="73">
          <cell r="A73">
            <v>9672</v>
          </cell>
          <cell r="B73" t="str">
            <v>KARAMCHANDANI SEEMA</v>
          </cell>
          <cell r="C73" t="str">
            <v>CFHS</v>
          </cell>
        </row>
        <row r="74">
          <cell r="A74">
            <v>9673</v>
          </cell>
          <cell r="B74" t="str">
            <v>MISTRY DELNA</v>
          </cell>
          <cell r="C74" t="str">
            <v>CFHS</v>
          </cell>
        </row>
        <row r="75">
          <cell r="A75">
            <v>9680</v>
          </cell>
          <cell r="B75" t="str">
            <v>BALCHANDRAN NITIN</v>
          </cell>
          <cell r="C75" t="str">
            <v>CFHS</v>
          </cell>
        </row>
        <row r="76">
          <cell r="A76">
            <v>9706</v>
          </cell>
          <cell r="B76" t="str">
            <v>D'SOUZA SHALINI</v>
          </cell>
          <cell r="C76" t="str">
            <v>CFHS</v>
          </cell>
        </row>
        <row r="77">
          <cell r="A77">
            <v>9710</v>
          </cell>
          <cell r="B77" t="str">
            <v>JHAMNANI MEENA</v>
          </cell>
          <cell r="C77" t="str">
            <v>CFHS</v>
          </cell>
        </row>
        <row r="78">
          <cell r="A78">
            <v>9715</v>
          </cell>
          <cell r="B78" t="str">
            <v>SOLOMON MELANIE</v>
          </cell>
          <cell r="C78" t="str">
            <v>CFHS</v>
          </cell>
        </row>
        <row r="79">
          <cell r="A79">
            <v>9796</v>
          </cell>
          <cell r="B79" t="str">
            <v>FERNANDES ANABEL</v>
          </cell>
          <cell r="C79" t="str">
            <v>CFHS</v>
          </cell>
        </row>
        <row r="80">
          <cell r="A80">
            <v>9819</v>
          </cell>
          <cell r="B80" t="str">
            <v>MATHEWS GEETA  NILLAY</v>
          </cell>
          <cell r="C80" t="str">
            <v>CFHS</v>
          </cell>
        </row>
        <row r="81">
          <cell r="A81">
            <v>9823</v>
          </cell>
          <cell r="B81" t="str">
            <v>KHOT MAYA RITESH</v>
          </cell>
          <cell r="C81" t="str">
            <v>CFHS</v>
          </cell>
        </row>
        <row r="82">
          <cell r="A82">
            <v>9825</v>
          </cell>
          <cell r="B82" t="str">
            <v>BAVAN  ARMIN</v>
          </cell>
          <cell r="C82" t="str">
            <v>CFHS</v>
          </cell>
        </row>
        <row r="83">
          <cell r="A83">
            <v>9859</v>
          </cell>
          <cell r="B83" t="str">
            <v>SERENE FATIMA</v>
          </cell>
          <cell r="C83" t="str">
            <v>CFHS</v>
          </cell>
        </row>
        <row r="84">
          <cell r="A84">
            <v>9860</v>
          </cell>
          <cell r="B84" t="str">
            <v>JEEJEEBHOY PERVIN</v>
          </cell>
          <cell r="C84" t="str">
            <v>CFHS</v>
          </cell>
        </row>
        <row r="85">
          <cell r="A85">
            <v>9887</v>
          </cell>
          <cell r="B85" t="str">
            <v>BEHAL NIKHIL</v>
          </cell>
          <cell r="C85" t="str">
            <v>CFHS</v>
          </cell>
        </row>
        <row r="86">
          <cell r="A86">
            <v>9897</v>
          </cell>
          <cell r="B86" t="str">
            <v>ELAVIA ARMIN</v>
          </cell>
          <cell r="C86" t="str">
            <v>CFHS</v>
          </cell>
        </row>
        <row r="87">
          <cell r="A87">
            <v>9928</v>
          </cell>
          <cell r="B87" t="str">
            <v>BALASUBRAMANIAN ARVIND</v>
          </cell>
          <cell r="C87" t="str">
            <v>CFHS</v>
          </cell>
        </row>
        <row r="88">
          <cell r="A88">
            <v>9939</v>
          </cell>
          <cell r="B88" t="str">
            <v>TRIPUNITHARA GANESH</v>
          </cell>
          <cell r="C88" t="str">
            <v>CFHS</v>
          </cell>
        </row>
        <row r="89">
          <cell r="A89">
            <v>9986</v>
          </cell>
          <cell r="B89" t="str">
            <v>NAGARAJ NITA</v>
          </cell>
          <cell r="C89" t="str">
            <v>CFHS</v>
          </cell>
        </row>
        <row r="90">
          <cell r="A90">
            <v>10029</v>
          </cell>
          <cell r="B90" t="str">
            <v>FERNANDES PLATIMA</v>
          </cell>
          <cell r="C90" t="str">
            <v>CFHS</v>
          </cell>
        </row>
        <row r="91">
          <cell r="A91">
            <v>10038</v>
          </cell>
          <cell r="B91" t="str">
            <v>KARNAD MAHESH</v>
          </cell>
          <cell r="C91" t="str">
            <v>CFHS</v>
          </cell>
        </row>
        <row r="92">
          <cell r="A92">
            <v>10045</v>
          </cell>
          <cell r="B92" t="str">
            <v>SKANDAN SUNDER</v>
          </cell>
          <cell r="C92" t="str">
            <v>CFHS</v>
          </cell>
        </row>
        <row r="93">
          <cell r="A93">
            <v>10047</v>
          </cell>
          <cell r="B93" t="str">
            <v>RODRIGUES  CLAYTON</v>
          </cell>
          <cell r="C93" t="str">
            <v>CFHS</v>
          </cell>
        </row>
        <row r="94">
          <cell r="A94">
            <v>10063</v>
          </cell>
          <cell r="B94" t="str">
            <v>VEIGAS LINDA</v>
          </cell>
          <cell r="C94" t="str">
            <v>CFHS</v>
          </cell>
        </row>
        <row r="95">
          <cell r="A95">
            <v>10069</v>
          </cell>
          <cell r="B95" t="str">
            <v>JASOOMONEY DELNA</v>
          </cell>
          <cell r="C95" t="str">
            <v>CFHS</v>
          </cell>
        </row>
        <row r="96">
          <cell r="A96">
            <v>10070</v>
          </cell>
          <cell r="B96" t="str">
            <v>SHAH ARCHANA</v>
          </cell>
          <cell r="C96" t="str">
            <v>CFHS</v>
          </cell>
        </row>
        <row r="97">
          <cell r="A97">
            <v>10072</v>
          </cell>
          <cell r="B97" t="str">
            <v>FERNANDES SHEONA ROQUE</v>
          </cell>
          <cell r="C97" t="str">
            <v>CFHS</v>
          </cell>
        </row>
        <row r="98">
          <cell r="A98">
            <v>10074</v>
          </cell>
          <cell r="B98" t="str">
            <v>PATEL HUFRIZ</v>
          </cell>
          <cell r="C98" t="str">
            <v>CFHS</v>
          </cell>
        </row>
        <row r="99">
          <cell r="A99">
            <v>10094</v>
          </cell>
          <cell r="B99" t="str">
            <v>SAUVAJIT DE</v>
          </cell>
          <cell r="C99" t="str">
            <v>CFHS</v>
          </cell>
        </row>
        <row r="100">
          <cell r="A100">
            <v>10127</v>
          </cell>
          <cell r="B100" t="str">
            <v>PATEL NAVAAZ E.</v>
          </cell>
          <cell r="C100" t="str">
            <v>CFHS</v>
          </cell>
        </row>
        <row r="101">
          <cell r="A101">
            <v>10129</v>
          </cell>
          <cell r="B101" t="str">
            <v>DUBASH SHAUN</v>
          </cell>
          <cell r="C101" t="str">
            <v>CFHS</v>
          </cell>
        </row>
        <row r="102">
          <cell r="A102">
            <v>10133</v>
          </cell>
          <cell r="B102" t="str">
            <v>LEWIS SUSAN</v>
          </cell>
          <cell r="C102" t="str">
            <v>CFHS</v>
          </cell>
        </row>
        <row r="103">
          <cell r="A103">
            <v>10134</v>
          </cell>
          <cell r="B103" t="str">
            <v>PRESS JEHANGIR</v>
          </cell>
          <cell r="C103" t="str">
            <v>CFHS</v>
          </cell>
        </row>
        <row r="104">
          <cell r="A104">
            <v>10135</v>
          </cell>
          <cell r="B104" t="str">
            <v>PITHAWALA GULSHAN</v>
          </cell>
          <cell r="C104" t="str">
            <v>CFHS</v>
          </cell>
        </row>
        <row r="105">
          <cell r="A105">
            <v>10137</v>
          </cell>
          <cell r="B105" t="str">
            <v>SIDDHARAJSINGH SOLANKI</v>
          </cell>
          <cell r="C105" t="str">
            <v>CFHS</v>
          </cell>
        </row>
        <row r="106">
          <cell r="A106">
            <v>10154</v>
          </cell>
          <cell r="B106" t="str">
            <v>D'COSTA  ALWYN</v>
          </cell>
          <cell r="C106" t="str">
            <v>CFHS</v>
          </cell>
        </row>
        <row r="107">
          <cell r="A107">
            <v>10155</v>
          </cell>
          <cell r="B107" t="str">
            <v>AHUJA AARTI</v>
          </cell>
          <cell r="C107" t="str">
            <v>CFHS</v>
          </cell>
        </row>
        <row r="108">
          <cell r="A108">
            <v>10199</v>
          </cell>
          <cell r="B108" t="str">
            <v>BANATWALLA TARANNUM</v>
          </cell>
          <cell r="C108" t="str">
            <v>CFHS</v>
          </cell>
        </row>
        <row r="109">
          <cell r="A109">
            <v>10201</v>
          </cell>
          <cell r="B109" t="str">
            <v>BOTTLEWALA ABAN</v>
          </cell>
          <cell r="C109" t="str">
            <v>CFHS</v>
          </cell>
        </row>
        <row r="110">
          <cell r="A110">
            <v>10208</v>
          </cell>
          <cell r="B110" t="str">
            <v>FERNANDES JOSLYN</v>
          </cell>
          <cell r="C110" t="str">
            <v>CFHS</v>
          </cell>
        </row>
        <row r="111">
          <cell r="A111">
            <v>10230</v>
          </cell>
          <cell r="B111" t="str">
            <v>MUNCHERJEE FARAH</v>
          </cell>
          <cell r="C111" t="str">
            <v>CFHS</v>
          </cell>
        </row>
        <row r="112">
          <cell r="A112">
            <v>10233</v>
          </cell>
          <cell r="B112" t="str">
            <v>SHIMPI NIKHIL</v>
          </cell>
          <cell r="C112" t="str">
            <v>CFHS</v>
          </cell>
        </row>
        <row r="113">
          <cell r="A113">
            <v>10255</v>
          </cell>
          <cell r="B113" t="str">
            <v>BHAGAT KUNAL</v>
          </cell>
          <cell r="C113" t="str">
            <v>CFHS</v>
          </cell>
        </row>
        <row r="114">
          <cell r="A114">
            <v>10260</v>
          </cell>
          <cell r="B114" t="str">
            <v>RANDEV ANKUR</v>
          </cell>
          <cell r="C114" t="str">
            <v>CFHS</v>
          </cell>
        </row>
        <row r="115">
          <cell r="A115">
            <v>10262</v>
          </cell>
          <cell r="B115" t="str">
            <v>BHANDARI J.SINGH</v>
          </cell>
          <cell r="C115" t="str">
            <v>CFHS</v>
          </cell>
        </row>
        <row r="116">
          <cell r="A116">
            <v>10263</v>
          </cell>
          <cell r="B116" t="str">
            <v>SIDDIQUI SHAHRIAR</v>
          </cell>
          <cell r="C116" t="str">
            <v>CFHS</v>
          </cell>
        </row>
        <row r="117">
          <cell r="A117">
            <v>10265</v>
          </cell>
          <cell r="B117" t="str">
            <v>SHARMA TARUN</v>
          </cell>
          <cell r="C117" t="str">
            <v>CFHS</v>
          </cell>
        </row>
        <row r="118">
          <cell r="A118">
            <v>10267</v>
          </cell>
          <cell r="B118" t="str">
            <v>BAHL GUNJAN</v>
          </cell>
          <cell r="C118" t="str">
            <v>CFHS</v>
          </cell>
        </row>
        <row r="119">
          <cell r="A119">
            <v>10269</v>
          </cell>
          <cell r="B119" t="str">
            <v>SAWANT SAMPADA</v>
          </cell>
          <cell r="C119" t="str">
            <v>CFHS</v>
          </cell>
        </row>
        <row r="120">
          <cell r="A120">
            <v>10270</v>
          </cell>
          <cell r="B120" t="str">
            <v>MISTRY FIRUZA</v>
          </cell>
          <cell r="C120" t="str">
            <v>CFHS</v>
          </cell>
        </row>
        <row r="121">
          <cell r="A121">
            <v>10271</v>
          </cell>
          <cell r="B121" t="str">
            <v>DESOUZA RASNA ROSE</v>
          </cell>
          <cell r="C121" t="str">
            <v>CFHS</v>
          </cell>
        </row>
        <row r="122">
          <cell r="A122">
            <v>10272</v>
          </cell>
          <cell r="B122" t="str">
            <v>JHA ABHISHEK ABY</v>
          </cell>
          <cell r="C122" t="str">
            <v>CFHS</v>
          </cell>
        </row>
        <row r="123">
          <cell r="A123">
            <v>10273</v>
          </cell>
          <cell r="B123" t="str">
            <v>KUMAR PAUL PRASANNA</v>
          </cell>
          <cell r="C123" t="str">
            <v>CFHS</v>
          </cell>
        </row>
        <row r="124">
          <cell r="A124">
            <v>10285</v>
          </cell>
          <cell r="B124" t="str">
            <v>D'SOUZA ELAINE MARIA</v>
          </cell>
          <cell r="C124" t="str">
            <v>CFHS</v>
          </cell>
        </row>
        <row r="125">
          <cell r="A125">
            <v>10296</v>
          </cell>
          <cell r="B125" t="str">
            <v>KUZHIMADATHIL A.BOBBY</v>
          </cell>
          <cell r="C125" t="str">
            <v>CFHS</v>
          </cell>
        </row>
        <row r="126">
          <cell r="A126">
            <v>10299</v>
          </cell>
          <cell r="B126" t="str">
            <v>SINHA ANANYA</v>
          </cell>
          <cell r="C126" t="str">
            <v>CFHS</v>
          </cell>
        </row>
        <row r="127">
          <cell r="A127">
            <v>10318</v>
          </cell>
          <cell r="B127" t="str">
            <v>DOMAL DATTARAM S.</v>
          </cell>
          <cell r="C127" t="str">
            <v>CFHS</v>
          </cell>
        </row>
        <row r="128">
          <cell r="A128">
            <v>10333</v>
          </cell>
          <cell r="B128" t="str">
            <v>D'SOUZA VALERIE JUDY</v>
          </cell>
          <cell r="C128" t="str">
            <v>CFHS</v>
          </cell>
        </row>
        <row r="129">
          <cell r="A129">
            <v>10334</v>
          </cell>
          <cell r="B129" t="str">
            <v>PHADKE PRASAD PRABHAKAR</v>
          </cell>
          <cell r="C129" t="str">
            <v>CFHS</v>
          </cell>
        </row>
        <row r="130">
          <cell r="A130">
            <v>10335</v>
          </cell>
          <cell r="B130" t="str">
            <v>SWAMY R.NARAYAN</v>
          </cell>
          <cell r="C130" t="str">
            <v>CFHS</v>
          </cell>
        </row>
        <row r="131">
          <cell r="A131">
            <v>10384</v>
          </cell>
          <cell r="B131" t="str">
            <v>BILLIMORIA FARZANA</v>
          </cell>
          <cell r="C131" t="str">
            <v>CFHS</v>
          </cell>
        </row>
        <row r="132">
          <cell r="A132">
            <v>10385</v>
          </cell>
          <cell r="B132" t="str">
            <v>GUPTA ANAMIKA</v>
          </cell>
          <cell r="C132" t="str">
            <v>CFHS</v>
          </cell>
        </row>
        <row r="133">
          <cell r="A133">
            <v>10411</v>
          </cell>
          <cell r="B133" t="str">
            <v>MATHEW SMITA</v>
          </cell>
          <cell r="C133" t="str">
            <v>CFHS</v>
          </cell>
        </row>
        <row r="134">
          <cell r="A134">
            <v>10416</v>
          </cell>
          <cell r="B134" t="str">
            <v>MEHTA NATASHA</v>
          </cell>
          <cell r="C134" t="str">
            <v>CFHS</v>
          </cell>
        </row>
        <row r="135">
          <cell r="A135">
            <v>10420</v>
          </cell>
          <cell r="B135" t="str">
            <v>MUKHERJEE ARINDAM</v>
          </cell>
          <cell r="C135" t="str">
            <v>CFHS</v>
          </cell>
        </row>
        <row r="136">
          <cell r="A136">
            <v>10433</v>
          </cell>
          <cell r="B136" t="str">
            <v>SUBRAMANIAM KUMAR</v>
          </cell>
          <cell r="C136" t="str">
            <v>CFHS</v>
          </cell>
        </row>
        <row r="137">
          <cell r="A137">
            <v>10443</v>
          </cell>
          <cell r="B137" t="str">
            <v>BARRETTO MALEIKA</v>
          </cell>
          <cell r="C137" t="str">
            <v>CFHS</v>
          </cell>
        </row>
        <row r="138">
          <cell r="A138">
            <v>10447</v>
          </cell>
          <cell r="B138" t="str">
            <v>BISHT ATUL</v>
          </cell>
          <cell r="C138" t="str">
            <v>CFHS</v>
          </cell>
        </row>
        <row r="139">
          <cell r="A139">
            <v>10450</v>
          </cell>
          <cell r="B139" t="str">
            <v>NETTO INNOCENCIA</v>
          </cell>
          <cell r="C139" t="str">
            <v>CFHS</v>
          </cell>
        </row>
        <row r="140">
          <cell r="A140">
            <v>10456</v>
          </cell>
          <cell r="B140" t="str">
            <v>DINSHAW ROXCEN</v>
          </cell>
          <cell r="C140" t="str">
            <v>CFHS</v>
          </cell>
        </row>
        <row r="141">
          <cell r="A141">
            <v>10457</v>
          </cell>
          <cell r="B141" t="str">
            <v>VISHWANATHAN PRIYA</v>
          </cell>
          <cell r="C141" t="str">
            <v>CFHS</v>
          </cell>
        </row>
        <row r="142">
          <cell r="A142">
            <v>10459</v>
          </cell>
          <cell r="B142" t="str">
            <v>TATPATI REKHA</v>
          </cell>
          <cell r="C142" t="str">
            <v>CFHS</v>
          </cell>
        </row>
        <row r="143">
          <cell r="A143">
            <v>10470</v>
          </cell>
          <cell r="B143" t="str">
            <v>NAIK  AKHIL</v>
          </cell>
          <cell r="C143" t="str">
            <v>CFHS</v>
          </cell>
        </row>
        <row r="144">
          <cell r="A144">
            <v>10471</v>
          </cell>
          <cell r="B144" t="str">
            <v>BHIDE ROHINI</v>
          </cell>
          <cell r="C144" t="str">
            <v>CFHS</v>
          </cell>
        </row>
        <row r="145">
          <cell r="A145">
            <v>10472</v>
          </cell>
          <cell r="B145" t="str">
            <v>MATTO VITASTA</v>
          </cell>
          <cell r="C145" t="str">
            <v>CFHS</v>
          </cell>
        </row>
        <row r="146">
          <cell r="A146">
            <v>10474</v>
          </cell>
          <cell r="B146" t="str">
            <v>JAIN MANIKA</v>
          </cell>
          <cell r="C146" t="str">
            <v>CFHS</v>
          </cell>
        </row>
        <row r="147">
          <cell r="A147">
            <v>10476</v>
          </cell>
          <cell r="B147" t="str">
            <v>SUNKERSETH RAHUL</v>
          </cell>
          <cell r="C147" t="str">
            <v>CFHS</v>
          </cell>
        </row>
        <row r="148">
          <cell r="A148">
            <v>10477</v>
          </cell>
          <cell r="B148" t="str">
            <v>VIEGAS CHRISTOPHER</v>
          </cell>
          <cell r="C148" t="str">
            <v>CFHS</v>
          </cell>
        </row>
        <row r="149">
          <cell r="A149">
            <v>10478</v>
          </cell>
          <cell r="B149" t="str">
            <v>BATRA PRARTHNA</v>
          </cell>
          <cell r="C149" t="str">
            <v>CFHS</v>
          </cell>
        </row>
        <row r="150">
          <cell r="A150">
            <v>10479</v>
          </cell>
          <cell r="B150" t="str">
            <v>CHHABRA NATASHA</v>
          </cell>
          <cell r="C150" t="str">
            <v>CFHS</v>
          </cell>
        </row>
        <row r="151">
          <cell r="A151">
            <v>10482</v>
          </cell>
          <cell r="B151" t="str">
            <v>FERNANDES CHRISTABELE</v>
          </cell>
          <cell r="C151" t="str">
            <v>CFHS</v>
          </cell>
        </row>
        <row r="152">
          <cell r="A152">
            <v>10483</v>
          </cell>
          <cell r="B152" t="str">
            <v>NORONHA CYNTHIA</v>
          </cell>
          <cell r="C152" t="str">
            <v>CFHS</v>
          </cell>
        </row>
        <row r="153">
          <cell r="A153">
            <v>10485</v>
          </cell>
          <cell r="B153" t="str">
            <v>CHAWAN NAINA</v>
          </cell>
          <cell r="C153" t="str">
            <v>CFHS</v>
          </cell>
        </row>
        <row r="154">
          <cell r="A154">
            <v>10490</v>
          </cell>
          <cell r="B154" t="str">
            <v>SHASTRY KRISHNA</v>
          </cell>
          <cell r="C154" t="str">
            <v>CFHS</v>
          </cell>
        </row>
        <row r="155">
          <cell r="A155">
            <v>10497</v>
          </cell>
          <cell r="B155" t="str">
            <v>FISK SYLVIA</v>
          </cell>
          <cell r="C155" t="str">
            <v>CFHS</v>
          </cell>
        </row>
        <row r="156">
          <cell r="A156">
            <v>10498</v>
          </cell>
          <cell r="B156" t="str">
            <v>MISTRY PRATIMA</v>
          </cell>
          <cell r="C156" t="str">
            <v>CFHS</v>
          </cell>
        </row>
        <row r="157">
          <cell r="A157">
            <v>10532</v>
          </cell>
          <cell r="B157" t="str">
            <v>TULSYAN SUSHIL KUMAR</v>
          </cell>
          <cell r="C157" t="str">
            <v>CFHS</v>
          </cell>
        </row>
        <row r="158">
          <cell r="A158">
            <v>10563</v>
          </cell>
          <cell r="B158" t="str">
            <v>D'SILVA NISHA</v>
          </cell>
          <cell r="C158" t="str">
            <v>CFHS</v>
          </cell>
        </row>
        <row r="159">
          <cell r="A159">
            <v>10564</v>
          </cell>
          <cell r="B159" t="str">
            <v>EDULKAKA ANAHITA</v>
          </cell>
          <cell r="C159" t="str">
            <v>CFHS</v>
          </cell>
        </row>
        <row r="160">
          <cell r="A160">
            <v>10565</v>
          </cell>
          <cell r="B160" t="str">
            <v>JASSAWALLA AYESHA</v>
          </cell>
          <cell r="C160" t="str">
            <v>CFHS</v>
          </cell>
        </row>
        <row r="161">
          <cell r="A161">
            <v>10571</v>
          </cell>
          <cell r="B161" t="str">
            <v>MURTHY ANURADHA</v>
          </cell>
          <cell r="C161" t="str">
            <v>CFHS</v>
          </cell>
        </row>
        <row r="162">
          <cell r="A162">
            <v>10572</v>
          </cell>
          <cell r="B162" t="str">
            <v>PANGHAT DEEPLI</v>
          </cell>
          <cell r="C162" t="str">
            <v>CFHS</v>
          </cell>
        </row>
        <row r="163">
          <cell r="A163">
            <v>10574</v>
          </cell>
          <cell r="B163" t="str">
            <v>PAUL YASMIN RAJ</v>
          </cell>
          <cell r="C163" t="str">
            <v>CFHS</v>
          </cell>
        </row>
        <row r="164">
          <cell r="A164">
            <v>10575</v>
          </cell>
          <cell r="B164" t="str">
            <v>LAL VARTIKA</v>
          </cell>
          <cell r="C164" t="str">
            <v>CFHS</v>
          </cell>
        </row>
        <row r="165">
          <cell r="A165">
            <v>10578</v>
          </cell>
          <cell r="B165" t="str">
            <v>VENKATESH SUNIL</v>
          </cell>
          <cell r="C165" t="str">
            <v>CFHS</v>
          </cell>
        </row>
        <row r="166">
          <cell r="A166">
            <v>10580</v>
          </cell>
          <cell r="B166" t="str">
            <v>CHETRI NITESH</v>
          </cell>
          <cell r="C166" t="str">
            <v>CFHS</v>
          </cell>
        </row>
        <row r="167">
          <cell r="A167">
            <v>10581</v>
          </cell>
          <cell r="B167" t="str">
            <v>SIDANA HARMEET SINGH</v>
          </cell>
          <cell r="C167" t="str">
            <v>CFHS</v>
          </cell>
        </row>
        <row r="168">
          <cell r="A168">
            <v>10586</v>
          </cell>
          <cell r="B168" t="str">
            <v>ENGINEER FERZEEN CYRUS</v>
          </cell>
          <cell r="C168" t="str">
            <v>CFHS</v>
          </cell>
        </row>
        <row r="169">
          <cell r="A169">
            <v>10596</v>
          </cell>
          <cell r="B169" t="str">
            <v>GANGAKHEDKAR RAJESH</v>
          </cell>
          <cell r="C169" t="str">
            <v>CFHS</v>
          </cell>
        </row>
        <row r="170">
          <cell r="A170">
            <v>10624</v>
          </cell>
          <cell r="B170" t="str">
            <v>GODSAY DEEPIKA</v>
          </cell>
          <cell r="C170" t="str">
            <v>CFHS</v>
          </cell>
        </row>
        <row r="171">
          <cell r="A171">
            <v>10641</v>
          </cell>
          <cell r="B171" t="str">
            <v>RODRIGUES NELLY</v>
          </cell>
          <cell r="C171" t="str">
            <v>CFHS</v>
          </cell>
        </row>
        <row r="172">
          <cell r="A172">
            <v>10654</v>
          </cell>
          <cell r="B172" t="str">
            <v>RODRIGUES RYAN</v>
          </cell>
          <cell r="C172" t="str">
            <v>CFHS</v>
          </cell>
        </row>
        <row r="173">
          <cell r="A173">
            <v>10656</v>
          </cell>
          <cell r="B173" t="str">
            <v>PINTO KEITH JUDE</v>
          </cell>
          <cell r="C173" t="str">
            <v>CFHS</v>
          </cell>
        </row>
        <row r="174">
          <cell r="A174">
            <v>10675</v>
          </cell>
          <cell r="B174" t="str">
            <v>IRANI ARZOOMAN</v>
          </cell>
          <cell r="C174" t="str">
            <v>CFHS</v>
          </cell>
        </row>
        <row r="175">
          <cell r="A175">
            <v>10677</v>
          </cell>
          <cell r="B175" t="str">
            <v>SHAIKH SABHIA</v>
          </cell>
          <cell r="C175" t="str">
            <v>CFHS</v>
          </cell>
        </row>
        <row r="176">
          <cell r="A176">
            <v>10688</v>
          </cell>
          <cell r="B176" t="str">
            <v>SUWARNA ASHA</v>
          </cell>
          <cell r="C176" t="str">
            <v>CFHS</v>
          </cell>
        </row>
        <row r="177">
          <cell r="A177">
            <v>10692</v>
          </cell>
          <cell r="B177" t="str">
            <v>FERNANDES ZAHRA</v>
          </cell>
          <cell r="C177" t="str">
            <v>CFHS</v>
          </cell>
        </row>
        <row r="178">
          <cell r="A178">
            <v>10693</v>
          </cell>
          <cell r="B178" t="str">
            <v>PULIMI GOUTHAM</v>
          </cell>
          <cell r="C178" t="str">
            <v>CFHS</v>
          </cell>
        </row>
        <row r="179">
          <cell r="A179">
            <v>10697</v>
          </cell>
          <cell r="B179" t="str">
            <v>AHMEDABADI FAZILA</v>
          </cell>
          <cell r="C179" t="str">
            <v>CFHS</v>
          </cell>
        </row>
        <row r="180">
          <cell r="A180">
            <v>10701</v>
          </cell>
          <cell r="B180" t="str">
            <v>ALVE KIRAN</v>
          </cell>
          <cell r="C180" t="str">
            <v>CFHS</v>
          </cell>
        </row>
        <row r="181">
          <cell r="A181">
            <v>10702</v>
          </cell>
          <cell r="B181" t="str">
            <v>SALDANHA SAMANTHA</v>
          </cell>
          <cell r="C181" t="str">
            <v>CFHS</v>
          </cell>
        </row>
        <row r="182">
          <cell r="A182">
            <v>10716</v>
          </cell>
          <cell r="B182" t="str">
            <v>KATARIA SHEENA</v>
          </cell>
          <cell r="C182" t="str">
            <v>CFHS</v>
          </cell>
        </row>
        <row r="183">
          <cell r="A183">
            <v>10717</v>
          </cell>
          <cell r="B183" t="str">
            <v>FRAMROZE NERISSA</v>
          </cell>
          <cell r="C183" t="str">
            <v>CFHS</v>
          </cell>
        </row>
        <row r="184">
          <cell r="A184">
            <v>10726</v>
          </cell>
          <cell r="B184" t="str">
            <v>MEHTA ZUBIN</v>
          </cell>
          <cell r="C184" t="str">
            <v>CFHS</v>
          </cell>
        </row>
        <row r="185">
          <cell r="A185">
            <v>10732</v>
          </cell>
          <cell r="B185" t="str">
            <v>CARVALHO CHERYL</v>
          </cell>
          <cell r="C185" t="str">
            <v>CFHS</v>
          </cell>
        </row>
        <row r="186">
          <cell r="A186">
            <v>10736</v>
          </cell>
          <cell r="B186" t="str">
            <v>VELLAPPILLIL RAJAN</v>
          </cell>
          <cell r="C186" t="str">
            <v>CFHS</v>
          </cell>
        </row>
        <row r="187">
          <cell r="A187">
            <v>10761</v>
          </cell>
          <cell r="B187" t="str">
            <v>VAKIL PARINAZ</v>
          </cell>
          <cell r="C187" t="str">
            <v>CFHS</v>
          </cell>
        </row>
        <row r="188">
          <cell r="A188">
            <v>10767</v>
          </cell>
          <cell r="B188" t="str">
            <v>SAHGAL SONALI</v>
          </cell>
          <cell r="C188" t="str">
            <v>CFHS</v>
          </cell>
        </row>
        <row r="189">
          <cell r="A189">
            <v>10776</v>
          </cell>
          <cell r="B189" t="str">
            <v>KALRA SHALINI</v>
          </cell>
          <cell r="C189" t="str">
            <v>CFHS</v>
          </cell>
        </row>
        <row r="190">
          <cell r="A190">
            <v>10795</v>
          </cell>
          <cell r="B190" t="str">
            <v>JAGGI SANJEEV</v>
          </cell>
          <cell r="C190" t="str">
            <v>CFHS</v>
          </cell>
        </row>
        <row r="191">
          <cell r="A191">
            <v>1033</v>
          </cell>
          <cell r="B191" t="str">
            <v>ROCH ERICH</v>
          </cell>
          <cell r="C191" t="str">
            <v>CHRD</v>
          </cell>
        </row>
        <row r="192">
          <cell r="A192">
            <v>10345</v>
          </cell>
          <cell r="B192" t="str">
            <v>MOTIHAR JAI</v>
          </cell>
          <cell r="C192" t="str">
            <v>CORP</v>
          </cell>
        </row>
        <row r="193">
          <cell r="A193">
            <v>10621</v>
          </cell>
          <cell r="B193" t="str">
            <v>BHASIN PRAVIN</v>
          </cell>
          <cell r="C193" t="str">
            <v>CORP</v>
          </cell>
        </row>
        <row r="194">
          <cell r="A194">
            <v>10742</v>
          </cell>
          <cell r="B194" t="str">
            <v>PENDSE NEETA</v>
          </cell>
          <cell r="C194" t="str">
            <v>CORP</v>
          </cell>
        </row>
        <row r="195">
          <cell r="A195">
            <v>1032</v>
          </cell>
          <cell r="B195" t="str">
            <v>JOSE K.D.</v>
          </cell>
          <cell r="C195" t="str">
            <v>CRBC</v>
          </cell>
        </row>
        <row r="196">
          <cell r="A196">
            <v>5763</v>
          </cell>
          <cell r="B196" t="str">
            <v>JOSHI VINAYAK S.</v>
          </cell>
          <cell r="C196" t="str">
            <v>CRBC</v>
          </cell>
        </row>
        <row r="197">
          <cell r="A197">
            <v>7024</v>
          </cell>
          <cell r="B197" t="str">
            <v>TADGE B.M.</v>
          </cell>
          <cell r="C197" t="str">
            <v>CRBC</v>
          </cell>
        </row>
        <row r="198">
          <cell r="A198">
            <v>7263</v>
          </cell>
          <cell r="B198" t="str">
            <v>KALE B.PADMAKAR</v>
          </cell>
          <cell r="C198" t="str">
            <v>CRBC</v>
          </cell>
        </row>
        <row r="199">
          <cell r="A199">
            <v>2786</v>
          </cell>
          <cell r="B199" t="str">
            <v>BHAIRAGDAR A.ZAFFAR.</v>
          </cell>
          <cell r="C199" t="str">
            <v>CRDT</v>
          </cell>
        </row>
        <row r="200">
          <cell r="A200">
            <v>2809</v>
          </cell>
          <cell r="B200" t="str">
            <v>KINI PREMNATH N.</v>
          </cell>
          <cell r="C200" t="str">
            <v>CRDT</v>
          </cell>
        </row>
        <row r="201">
          <cell r="A201">
            <v>2971</v>
          </cell>
          <cell r="B201" t="str">
            <v>ALBAN MERIPO</v>
          </cell>
          <cell r="C201" t="str">
            <v>CRDT</v>
          </cell>
        </row>
        <row r="202">
          <cell r="A202">
            <v>3015</v>
          </cell>
          <cell r="B202" t="str">
            <v>DEVANAND BABU</v>
          </cell>
          <cell r="C202" t="str">
            <v>CRDT</v>
          </cell>
        </row>
        <row r="203">
          <cell r="A203">
            <v>3101</v>
          </cell>
          <cell r="B203" t="str">
            <v>DESAI PRAKASH V.</v>
          </cell>
          <cell r="C203" t="str">
            <v>CRDT</v>
          </cell>
        </row>
        <row r="204">
          <cell r="A204">
            <v>4010</v>
          </cell>
          <cell r="B204" t="str">
            <v>AMDOSKAR SHANKAR K.</v>
          </cell>
          <cell r="C204" t="str">
            <v>CRDT</v>
          </cell>
        </row>
        <row r="205">
          <cell r="A205">
            <v>5241</v>
          </cell>
          <cell r="B205" t="str">
            <v>GAWDE SUNIL LAXMAN</v>
          </cell>
          <cell r="C205" t="str">
            <v>CRDT</v>
          </cell>
        </row>
        <row r="206">
          <cell r="A206">
            <v>5465</v>
          </cell>
          <cell r="B206" t="str">
            <v>ALPHONSO HILLARY</v>
          </cell>
          <cell r="C206" t="str">
            <v>CRDT</v>
          </cell>
        </row>
        <row r="207">
          <cell r="A207">
            <v>5529</v>
          </cell>
          <cell r="B207" t="str">
            <v>HINDOLE SWAMINATH I.</v>
          </cell>
          <cell r="C207" t="str">
            <v>CRDT</v>
          </cell>
        </row>
        <row r="208">
          <cell r="A208">
            <v>5552</v>
          </cell>
          <cell r="B208" t="str">
            <v>INSPECTOR PERVIN K.</v>
          </cell>
          <cell r="C208" t="str">
            <v>CRDT</v>
          </cell>
        </row>
        <row r="209">
          <cell r="A209">
            <v>5961</v>
          </cell>
          <cell r="B209" t="str">
            <v>MENEZES MARK</v>
          </cell>
          <cell r="C209" t="str">
            <v>CRDT</v>
          </cell>
        </row>
        <row r="210">
          <cell r="A210">
            <v>6110</v>
          </cell>
          <cell r="B210" t="str">
            <v>DSOUZA IVAN ALBERT</v>
          </cell>
          <cell r="C210" t="str">
            <v>CRDT</v>
          </cell>
        </row>
        <row r="211">
          <cell r="A211">
            <v>6233</v>
          </cell>
          <cell r="B211" t="str">
            <v>SURYAKULA R.M.</v>
          </cell>
          <cell r="C211" t="str">
            <v>CRDT</v>
          </cell>
        </row>
        <row r="212">
          <cell r="A212">
            <v>7096</v>
          </cell>
          <cell r="B212" t="str">
            <v>RANE SUHAS D.</v>
          </cell>
          <cell r="C212" t="str">
            <v>CRDT</v>
          </cell>
        </row>
        <row r="213">
          <cell r="A213">
            <v>9489</v>
          </cell>
          <cell r="B213" t="str">
            <v>MUDARTHA KULDEEP</v>
          </cell>
          <cell r="C213" t="str">
            <v>CRDT</v>
          </cell>
        </row>
        <row r="214">
          <cell r="A214">
            <v>9665</v>
          </cell>
          <cell r="B214" t="str">
            <v>PUNJABI GEETA</v>
          </cell>
          <cell r="C214" t="str">
            <v>CRDT</v>
          </cell>
        </row>
        <row r="215">
          <cell r="A215">
            <v>31420</v>
          </cell>
          <cell r="B215" t="str">
            <v>SEQUEIRA REMEDIOS</v>
          </cell>
          <cell r="C215" t="str">
            <v>CRDT</v>
          </cell>
        </row>
        <row r="216">
          <cell r="A216">
            <v>9857</v>
          </cell>
          <cell r="B216" t="str">
            <v>BHUWAD VINOD</v>
          </cell>
          <cell r="C216" t="str">
            <v>CRMN</v>
          </cell>
        </row>
        <row r="217">
          <cell r="A217">
            <v>10797</v>
          </cell>
          <cell r="B217" t="str">
            <v>ZOOMKAWALA ABDE-ALI</v>
          </cell>
          <cell r="C217" t="str">
            <v>F&amp;B</v>
          </cell>
        </row>
        <row r="218">
          <cell r="A218">
            <v>10798</v>
          </cell>
          <cell r="B218" t="str">
            <v>KHOSLA VISHAL</v>
          </cell>
          <cell r="C218" t="str">
            <v>F&amp;B</v>
          </cell>
        </row>
        <row r="219">
          <cell r="A219">
            <v>10799</v>
          </cell>
          <cell r="B219" t="str">
            <v>RAWLANI RAVI</v>
          </cell>
          <cell r="C219" t="str">
            <v>F&amp;B</v>
          </cell>
        </row>
        <row r="220">
          <cell r="A220">
            <v>10800</v>
          </cell>
          <cell r="B220" t="str">
            <v>SHAIKH VAZID ALI</v>
          </cell>
          <cell r="C220" t="str">
            <v>F&amp;B</v>
          </cell>
        </row>
        <row r="221">
          <cell r="A221">
            <v>10801</v>
          </cell>
          <cell r="B221" t="str">
            <v>PANTHAKY BURZIS</v>
          </cell>
          <cell r="C221" t="str">
            <v>F&amp;B</v>
          </cell>
        </row>
        <row r="222">
          <cell r="A222">
            <v>10802</v>
          </cell>
          <cell r="B222" t="str">
            <v>DAVID TERENCE</v>
          </cell>
          <cell r="C222" t="str">
            <v>F&amp;B</v>
          </cell>
        </row>
        <row r="223">
          <cell r="A223">
            <v>10803</v>
          </cell>
          <cell r="B223" t="str">
            <v>D'COSTA VERNER</v>
          </cell>
          <cell r="C223" t="str">
            <v>F&amp;B</v>
          </cell>
        </row>
        <row r="224">
          <cell r="A224">
            <v>10804</v>
          </cell>
          <cell r="B224" t="str">
            <v>KUMAR ABNASH</v>
          </cell>
          <cell r="C224" t="str">
            <v>F&amp;B</v>
          </cell>
        </row>
        <row r="225">
          <cell r="A225">
            <v>10805</v>
          </cell>
          <cell r="B225" t="str">
            <v>GUPTA RAKESH</v>
          </cell>
          <cell r="C225" t="str">
            <v>F&amp;B</v>
          </cell>
        </row>
        <row r="226">
          <cell r="A226">
            <v>10806</v>
          </cell>
          <cell r="B226" t="str">
            <v>SHROFF DANESH</v>
          </cell>
          <cell r="C226" t="str">
            <v>F&amp;B</v>
          </cell>
        </row>
        <row r="227">
          <cell r="A227">
            <v>10810</v>
          </cell>
          <cell r="B227" t="str">
            <v>LOBO AYESHA</v>
          </cell>
          <cell r="C227" t="str">
            <v>F&amp;B</v>
          </cell>
        </row>
        <row r="228">
          <cell r="A228">
            <v>10810</v>
          </cell>
          <cell r="B228" t="str">
            <v>LOBO AYESHA</v>
          </cell>
          <cell r="C228" t="str">
            <v>F&amp;B</v>
          </cell>
        </row>
        <row r="229">
          <cell r="A229">
            <v>10876</v>
          </cell>
          <cell r="B229" t="str">
            <v>BHANDARI HEMA</v>
          </cell>
          <cell r="C229" t="str">
            <v>F&amp;B</v>
          </cell>
        </row>
        <row r="230">
          <cell r="A230">
            <v>10878</v>
          </cell>
          <cell r="B230" t="str">
            <v>LIMA YUSHANE C.</v>
          </cell>
          <cell r="C230" t="str">
            <v>F&amp;B</v>
          </cell>
        </row>
        <row r="231">
          <cell r="A231">
            <v>10879</v>
          </cell>
          <cell r="B231" t="str">
            <v>NARIMAN ANAHITA</v>
          </cell>
          <cell r="C231" t="str">
            <v>F&amp;B</v>
          </cell>
        </row>
        <row r="232">
          <cell r="A232">
            <v>30824</v>
          </cell>
          <cell r="B232" t="str">
            <v>FERNANDES GLEN A.</v>
          </cell>
          <cell r="C232" t="str">
            <v>F&amp;B</v>
          </cell>
        </row>
        <row r="233">
          <cell r="A233">
            <v>31304</v>
          </cell>
          <cell r="B233" t="str">
            <v>NALAWADE HARSHAD K.</v>
          </cell>
          <cell r="C233" t="str">
            <v>F&amp;B</v>
          </cell>
        </row>
        <row r="234">
          <cell r="A234">
            <v>31361</v>
          </cell>
          <cell r="B234" t="str">
            <v>MARKAR SUSHANT</v>
          </cell>
          <cell r="C234" t="str">
            <v>F&amp;B</v>
          </cell>
        </row>
        <row r="235">
          <cell r="A235">
            <v>31369</v>
          </cell>
          <cell r="B235" t="str">
            <v>FERNANDES BRIAN</v>
          </cell>
          <cell r="C235" t="str">
            <v>F&amp;B</v>
          </cell>
        </row>
        <row r="236">
          <cell r="A236">
            <v>31370</v>
          </cell>
          <cell r="B236" t="str">
            <v>DIAS CAJETAN</v>
          </cell>
          <cell r="C236" t="str">
            <v>F&amp;B</v>
          </cell>
        </row>
        <row r="237">
          <cell r="A237">
            <v>31371</v>
          </cell>
          <cell r="B237" t="str">
            <v>ELANJICKAL ROBIN</v>
          </cell>
          <cell r="C237" t="str">
            <v>F&amp;B</v>
          </cell>
        </row>
        <row r="238">
          <cell r="A238">
            <v>31372</v>
          </cell>
          <cell r="B238" t="str">
            <v>LOBO ELROY</v>
          </cell>
          <cell r="C238" t="str">
            <v>F&amp;B</v>
          </cell>
        </row>
        <row r="239">
          <cell r="A239">
            <v>31373</v>
          </cell>
          <cell r="B239" t="str">
            <v>NORONHA FRANCES</v>
          </cell>
          <cell r="C239" t="str">
            <v>F&amp;B</v>
          </cell>
        </row>
        <row r="240">
          <cell r="A240">
            <v>31374</v>
          </cell>
          <cell r="B240" t="str">
            <v>D'COSTA FRANKLIN</v>
          </cell>
          <cell r="C240" t="str">
            <v>F&amp;B</v>
          </cell>
        </row>
        <row r="241">
          <cell r="A241">
            <v>31377</v>
          </cell>
          <cell r="B241" t="str">
            <v>RODRIGUES LANSON</v>
          </cell>
          <cell r="C241" t="str">
            <v>F&amp;B</v>
          </cell>
        </row>
        <row r="242">
          <cell r="A242">
            <v>31378</v>
          </cell>
          <cell r="B242" t="str">
            <v>LOBO LEROY</v>
          </cell>
          <cell r="C242" t="str">
            <v>F&amp;B</v>
          </cell>
        </row>
        <row r="243">
          <cell r="A243">
            <v>31381</v>
          </cell>
          <cell r="B243" t="str">
            <v>SURVE RAHUL</v>
          </cell>
          <cell r="C243" t="str">
            <v>F&amp;B</v>
          </cell>
        </row>
        <row r="244">
          <cell r="A244">
            <v>31383</v>
          </cell>
          <cell r="B244" t="str">
            <v>MASCARENHAS ROYDIN</v>
          </cell>
          <cell r="C244" t="str">
            <v>F&amp;B</v>
          </cell>
        </row>
        <row r="245">
          <cell r="A245">
            <v>31384</v>
          </cell>
          <cell r="B245" t="str">
            <v>WARIK SANDEEP</v>
          </cell>
          <cell r="C245" t="str">
            <v>F&amp;B</v>
          </cell>
        </row>
        <row r="246">
          <cell r="A246">
            <v>31385</v>
          </cell>
          <cell r="B246" t="str">
            <v>PATEL SOYAB</v>
          </cell>
          <cell r="C246" t="str">
            <v>F&amp;B</v>
          </cell>
        </row>
        <row r="247">
          <cell r="A247">
            <v>31386</v>
          </cell>
          <cell r="B247" t="str">
            <v>THEVAR SOMASUNDARAM</v>
          </cell>
          <cell r="C247" t="str">
            <v>F&amp;B</v>
          </cell>
        </row>
        <row r="248">
          <cell r="A248">
            <v>31387</v>
          </cell>
          <cell r="B248" t="str">
            <v>NAGABATHULLA SUNNY</v>
          </cell>
          <cell r="C248" t="str">
            <v>F&amp;B</v>
          </cell>
        </row>
        <row r="249">
          <cell r="A249">
            <v>31388</v>
          </cell>
          <cell r="B249" t="str">
            <v>KADAM HARSHAD</v>
          </cell>
          <cell r="C249" t="str">
            <v>F&amp;B</v>
          </cell>
        </row>
        <row r="250">
          <cell r="A250">
            <v>31389</v>
          </cell>
          <cell r="B250" t="str">
            <v>THAPA RAJA</v>
          </cell>
          <cell r="C250" t="str">
            <v>F&amp;B</v>
          </cell>
        </row>
        <row r="251">
          <cell r="A251">
            <v>31390</v>
          </cell>
          <cell r="B251" t="str">
            <v>KRISHNAN V</v>
          </cell>
          <cell r="C251" t="str">
            <v>F&amp;B</v>
          </cell>
        </row>
        <row r="252">
          <cell r="A252">
            <v>31391</v>
          </cell>
          <cell r="B252" t="str">
            <v>ROHIT SHAILESH V</v>
          </cell>
          <cell r="C252" t="str">
            <v>F&amp;B</v>
          </cell>
        </row>
        <row r="253">
          <cell r="A253">
            <v>2668</v>
          </cell>
          <cell r="B253" t="str">
            <v>GOMES BERTALINHO</v>
          </cell>
          <cell r="C253" t="str">
            <v>FBAB</v>
          </cell>
        </row>
        <row r="254">
          <cell r="A254">
            <v>4124</v>
          </cell>
          <cell r="B254" t="str">
            <v>ANCHAN IMMANUAL G.</v>
          </cell>
          <cell r="C254" t="str">
            <v>FBAB</v>
          </cell>
        </row>
        <row r="255">
          <cell r="A255">
            <v>5059</v>
          </cell>
          <cell r="B255" t="str">
            <v>KARKERA KRISHNA GOPAL</v>
          </cell>
          <cell r="C255" t="str">
            <v>FBAB</v>
          </cell>
        </row>
        <row r="256">
          <cell r="A256">
            <v>9427</v>
          </cell>
          <cell r="B256" t="str">
            <v>TANEJA RAHUL</v>
          </cell>
          <cell r="C256" t="str">
            <v>FBAB</v>
          </cell>
        </row>
        <row r="257">
          <cell r="A257">
            <v>9844</v>
          </cell>
          <cell r="B257" t="str">
            <v>KADAV ROHAN</v>
          </cell>
          <cell r="C257" t="str">
            <v>FBAB</v>
          </cell>
        </row>
        <row r="258">
          <cell r="A258">
            <v>10165</v>
          </cell>
          <cell r="B258" t="str">
            <v>BODKE SANTOSH</v>
          </cell>
          <cell r="C258" t="str">
            <v>FBAB</v>
          </cell>
        </row>
        <row r="259">
          <cell r="A259">
            <v>30843</v>
          </cell>
          <cell r="B259" t="str">
            <v>FERNANDES CLAYTON</v>
          </cell>
          <cell r="C259" t="str">
            <v>FBAB</v>
          </cell>
        </row>
        <row r="260">
          <cell r="A260">
            <v>30845</v>
          </cell>
          <cell r="B260" t="str">
            <v>DHANAK MILAP</v>
          </cell>
          <cell r="C260" t="str">
            <v>FBAB</v>
          </cell>
        </row>
        <row r="261">
          <cell r="A261">
            <v>31123</v>
          </cell>
          <cell r="B261" t="str">
            <v>PAREKAR AMIT</v>
          </cell>
          <cell r="C261" t="str">
            <v>FBAB</v>
          </cell>
        </row>
        <row r="262">
          <cell r="A262">
            <v>31125</v>
          </cell>
          <cell r="B262" t="str">
            <v>SHENVI HEMANT</v>
          </cell>
          <cell r="C262" t="str">
            <v>FBAB</v>
          </cell>
        </row>
        <row r="263">
          <cell r="A263">
            <v>31182</v>
          </cell>
          <cell r="B263" t="str">
            <v>PINCHEIRO CLARENCE</v>
          </cell>
          <cell r="C263" t="str">
            <v>FBAB</v>
          </cell>
        </row>
        <row r="264">
          <cell r="A264">
            <v>31376</v>
          </cell>
          <cell r="B264" t="str">
            <v>D'SOUZA JUAN</v>
          </cell>
          <cell r="C264" t="str">
            <v>FBAB</v>
          </cell>
        </row>
        <row r="265">
          <cell r="A265">
            <v>5023</v>
          </cell>
          <cell r="B265" t="str">
            <v>D,SOUZA T. NEWTON</v>
          </cell>
          <cell r="C265" t="str">
            <v>FBBH</v>
          </cell>
        </row>
        <row r="266">
          <cell r="A266">
            <v>5515</v>
          </cell>
          <cell r="B266" t="str">
            <v>PALAN JAYA SHANKAR</v>
          </cell>
          <cell r="C266" t="str">
            <v>FBBH</v>
          </cell>
        </row>
        <row r="267">
          <cell r="A267">
            <v>6111</v>
          </cell>
          <cell r="B267" t="str">
            <v>AHMED SHAIKH SAEED A.</v>
          </cell>
          <cell r="C267" t="str">
            <v>FBBH</v>
          </cell>
        </row>
        <row r="268">
          <cell r="A268">
            <v>10342</v>
          </cell>
          <cell r="B268" t="str">
            <v>NORONHA VINOD</v>
          </cell>
          <cell r="C268" t="str">
            <v>FBBH</v>
          </cell>
        </row>
        <row r="269">
          <cell r="A269">
            <v>10660</v>
          </cell>
          <cell r="B269" t="str">
            <v>KOTIAN SACHIN</v>
          </cell>
          <cell r="C269" t="str">
            <v>FBBH</v>
          </cell>
        </row>
        <row r="270">
          <cell r="A270">
            <v>1630</v>
          </cell>
          <cell r="B270" t="str">
            <v>SILVEIRA C.B.</v>
          </cell>
          <cell r="C270" t="str">
            <v>FBBQ</v>
          </cell>
        </row>
        <row r="271">
          <cell r="A271">
            <v>1958</v>
          </cell>
          <cell r="B271" t="str">
            <v>KADIR A. ABDUL</v>
          </cell>
          <cell r="C271" t="str">
            <v>FBBQ</v>
          </cell>
        </row>
        <row r="272">
          <cell r="A272">
            <v>2251</v>
          </cell>
          <cell r="B272" t="str">
            <v>NAIR MOHANAN M.</v>
          </cell>
          <cell r="C272" t="str">
            <v>FBBQ</v>
          </cell>
        </row>
        <row r="273">
          <cell r="A273">
            <v>2600</v>
          </cell>
          <cell r="B273" t="str">
            <v>IRANI BEHRAM</v>
          </cell>
          <cell r="C273" t="str">
            <v>FBBQ</v>
          </cell>
        </row>
        <row r="274">
          <cell r="A274">
            <v>2629</v>
          </cell>
          <cell r="B274" t="str">
            <v>GULIANA THAKURK.KESHAV</v>
          </cell>
          <cell r="C274" t="str">
            <v>FBBQ</v>
          </cell>
        </row>
        <row r="275">
          <cell r="A275">
            <v>2718</v>
          </cell>
          <cell r="B275" t="str">
            <v>KESHAV KRIPALRAJ</v>
          </cell>
          <cell r="C275" t="str">
            <v>FBBQ</v>
          </cell>
        </row>
        <row r="276">
          <cell r="A276">
            <v>2742</v>
          </cell>
          <cell r="B276" t="str">
            <v>REMJI MAHADEO BABU</v>
          </cell>
          <cell r="C276" t="str">
            <v>FBBQ</v>
          </cell>
        </row>
        <row r="277">
          <cell r="A277">
            <v>2791</v>
          </cell>
          <cell r="B277" t="str">
            <v>DESAI SADANAND R.</v>
          </cell>
          <cell r="C277" t="str">
            <v>FBBQ</v>
          </cell>
        </row>
        <row r="278">
          <cell r="A278">
            <v>2817</v>
          </cell>
          <cell r="B278" t="str">
            <v>JAGTAP BALKRISHNA DAGDU</v>
          </cell>
          <cell r="C278" t="str">
            <v>FBBQ</v>
          </cell>
        </row>
        <row r="279">
          <cell r="A279">
            <v>3054</v>
          </cell>
          <cell r="B279" t="str">
            <v>RIBEIRO WALTER ROQUE MR.</v>
          </cell>
          <cell r="C279" t="str">
            <v>FBBQ</v>
          </cell>
        </row>
        <row r="280">
          <cell r="A280">
            <v>3131</v>
          </cell>
          <cell r="B280" t="str">
            <v>RAO C.V.</v>
          </cell>
          <cell r="C280" t="str">
            <v>FBBQ</v>
          </cell>
        </row>
        <row r="281">
          <cell r="A281">
            <v>3185</v>
          </cell>
          <cell r="B281" t="str">
            <v>THOMAS M.T.</v>
          </cell>
          <cell r="C281" t="str">
            <v>FBBQ</v>
          </cell>
        </row>
        <row r="282">
          <cell r="A282">
            <v>3209</v>
          </cell>
          <cell r="B282" t="str">
            <v>JAGADE V.S.</v>
          </cell>
          <cell r="C282" t="str">
            <v>FBBQ</v>
          </cell>
        </row>
        <row r="283">
          <cell r="A283">
            <v>3292</v>
          </cell>
          <cell r="B283" t="str">
            <v>SATTAR DESHMUKH ABDUL</v>
          </cell>
          <cell r="C283" t="str">
            <v>FBBQ</v>
          </cell>
        </row>
        <row r="284">
          <cell r="A284">
            <v>3577</v>
          </cell>
          <cell r="B284" t="str">
            <v>BINGI GURUCHARAN</v>
          </cell>
          <cell r="C284" t="str">
            <v>FBBQ</v>
          </cell>
        </row>
        <row r="285">
          <cell r="A285">
            <v>3580</v>
          </cell>
          <cell r="B285" t="str">
            <v>GAIKWAD JAYANT M.</v>
          </cell>
          <cell r="C285" t="str">
            <v>FBBQ</v>
          </cell>
        </row>
        <row r="286">
          <cell r="A286">
            <v>3583</v>
          </cell>
          <cell r="B286" t="str">
            <v>PAWAR T.B.</v>
          </cell>
          <cell r="C286" t="str">
            <v>FBBQ</v>
          </cell>
        </row>
        <row r="287">
          <cell r="A287">
            <v>3616</v>
          </cell>
          <cell r="B287" t="str">
            <v>AKHTAR NAEEM</v>
          </cell>
          <cell r="C287" t="str">
            <v>FBBQ</v>
          </cell>
        </row>
        <row r="288">
          <cell r="A288">
            <v>4070</v>
          </cell>
          <cell r="B288" t="str">
            <v>MENDONCA JOHN PETER</v>
          </cell>
          <cell r="C288" t="str">
            <v>FBBQ</v>
          </cell>
        </row>
        <row r="289">
          <cell r="A289">
            <v>4084</v>
          </cell>
          <cell r="B289" t="str">
            <v>CHAVDA DARA R.</v>
          </cell>
          <cell r="C289" t="str">
            <v>FBBQ</v>
          </cell>
        </row>
        <row r="290">
          <cell r="A290">
            <v>4111</v>
          </cell>
          <cell r="B290" t="str">
            <v>PATIL RATAN M.</v>
          </cell>
          <cell r="C290" t="str">
            <v>FBBQ</v>
          </cell>
        </row>
        <row r="291">
          <cell r="A291">
            <v>4125</v>
          </cell>
          <cell r="B291" t="str">
            <v>FFRKANDEY N. BINGI</v>
          </cell>
          <cell r="C291" t="str">
            <v>FBBQ</v>
          </cell>
        </row>
        <row r="292">
          <cell r="A292">
            <v>4155</v>
          </cell>
          <cell r="B292" t="str">
            <v>JOSEPH PADAYATTY T.</v>
          </cell>
          <cell r="C292" t="str">
            <v>FBBQ</v>
          </cell>
        </row>
        <row r="293">
          <cell r="A293">
            <v>4220</v>
          </cell>
          <cell r="B293" t="str">
            <v>KADNE SUNIL S.</v>
          </cell>
          <cell r="C293" t="str">
            <v>FBBQ</v>
          </cell>
        </row>
        <row r="294">
          <cell r="A294">
            <v>4294</v>
          </cell>
          <cell r="B294" t="str">
            <v>MANE SURESH RAMCHANDRA</v>
          </cell>
          <cell r="C294" t="str">
            <v>FBBQ</v>
          </cell>
        </row>
        <row r="295">
          <cell r="A295">
            <v>4596</v>
          </cell>
          <cell r="B295" t="str">
            <v>FERNANDES VINCENT P.</v>
          </cell>
          <cell r="C295" t="str">
            <v>FBBQ</v>
          </cell>
        </row>
        <row r="296">
          <cell r="A296">
            <v>4650</v>
          </cell>
          <cell r="B296" t="str">
            <v>IRANI RUSI S.</v>
          </cell>
          <cell r="C296" t="str">
            <v>FBBQ</v>
          </cell>
        </row>
        <row r="297">
          <cell r="A297">
            <v>4674</v>
          </cell>
          <cell r="B297" t="str">
            <v>SAKPAL RAMCHANDRA</v>
          </cell>
          <cell r="C297" t="str">
            <v>FBBQ</v>
          </cell>
        </row>
        <row r="298">
          <cell r="A298">
            <v>4722</v>
          </cell>
          <cell r="B298" t="str">
            <v>FERNANDES HARICK W.</v>
          </cell>
          <cell r="C298" t="str">
            <v>FBBQ</v>
          </cell>
        </row>
        <row r="299">
          <cell r="A299">
            <v>4780</v>
          </cell>
          <cell r="B299" t="str">
            <v>LOBO LUCAS B.</v>
          </cell>
          <cell r="C299" t="str">
            <v>FBBQ</v>
          </cell>
        </row>
        <row r="300">
          <cell r="A300">
            <v>4796</v>
          </cell>
          <cell r="B300" t="str">
            <v>KSHIRSAGAR NATHU M.</v>
          </cell>
          <cell r="C300" t="str">
            <v>FBBQ</v>
          </cell>
        </row>
        <row r="301">
          <cell r="A301">
            <v>4979</v>
          </cell>
          <cell r="B301" t="str">
            <v>NEVES CARLITO A.</v>
          </cell>
          <cell r="C301" t="str">
            <v>FBBQ</v>
          </cell>
        </row>
        <row r="302">
          <cell r="A302">
            <v>5034</v>
          </cell>
          <cell r="B302" t="str">
            <v>GOVADIA NOSHIR C.</v>
          </cell>
          <cell r="C302" t="str">
            <v>FBBQ</v>
          </cell>
        </row>
        <row r="303">
          <cell r="A303">
            <v>5069</v>
          </cell>
          <cell r="B303" t="str">
            <v>PARDESHI L.KATAR SINGH</v>
          </cell>
          <cell r="C303" t="str">
            <v>FBBQ</v>
          </cell>
        </row>
        <row r="304">
          <cell r="A304">
            <v>5071</v>
          </cell>
          <cell r="B304" t="str">
            <v>ABDUL GAFFOOR K.DESHMUKH</v>
          </cell>
          <cell r="C304" t="str">
            <v>FBBQ</v>
          </cell>
        </row>
        <row r="305">
          <cell r="A305">
            <v>5117</v>
          </cell>
          <cell r="B305" t="str">
            <v>SHETTY EKNATH</v>
          </cell>
          <cell r="C305" t="str">
            <v>FBBQ</v>
          </cell>
        </row>
        <row r="306">
          <cell r="A306">
            <v>5163</v>
          </cell>
          <cell r="B306" t="str">
            <v>KARKERA MANOHR P.</v>
          </cell>
          <cell r="C306" t="str">
            <v>FBBQ</v>
          </cell>
        </row>
        <row r="307">
          <cell r="A307">
            <v>5339</v>
          </cell>
          <cell r="B307" t="str">
            <v>JADHAV VIJAY B.</v>
          </cell>
          <cell r="C307" t="str">
            <v>FBBQ</v>
          </cell>
        </row>
        <row r="308">
          <cell r="A308">
            <v>5404</v>
          </cell>
          <cell r="B308" t="str">
            <v>BOHRA KUNDAN SINGH</v>
          </cell>
          <cell r="C308" t="str">
            <v>FBBQ</v>
          </cell>
        </row>
        <row r="309">
          <cell r="A309">
            <v>5489</v>
          </cell>
          <cell r="B309" t="str">
            <v>REBELLO J.</v>
          </cell>
          <cell r="C309" t="str">
            <v>FBBQ</v>
          </cell>
        </row>
        <row r="310">
          <cell r="A310">
            <v>5544</v>
          </cell>
          <cell r="B310" t="str">
            <v>VAZ STANLEY</v>
          </cell>
          <cell r="C310" t="str">
            <v>FBBQ</v>
          </cell>
        </row>
        <row r="311">
          <cell r="A311">
            <v>5819</v>
          </cell>
          <cell r="B311" t="str">
            <v>SINGH B.P.</v>
          </cell>
          <cell r="C311" t="str">
            <v>FBBQ</v>
          </cell>
        </row>
        <row r="312">
          <cell r="A312">
            <v>5821</v>
          </cell>
          <cell r="B312" t="str">
            <v>BALMIK SHYAM SUNDER</v>
          </cell>
          <cell r="C312" t="str">
            <v>FBBQ</v>
          </cell>
        </row>
        <row r="313">
          <cell r="A313">
            <v>5823</v>
          </cell>
          <cell r="B313" t="str">
            <v>GULIANA MAHENDRA B.</v>
          </cell>
          <cell r="C313" t="str">
            <v>FBBQ</v>
          </cell>
        </row>
        <row r="314">
          <cell r="A314">
            <v>5827</v>
          </cell>
          <cell r="B314" t="str">
            <v>YADAV RAMJAG</v>
          </cell>
          <cell r="C314" t="str">
            <v>FBBQ</v>
          </cell>
        </row>
        <row r="315">
          <cell r="A315">
            <v>5829</v>
          </cell>
          <cell r="B315" t="str">
            <v>FERNANDES BERNARD</v>
          </cell>
          <cell r="C315" t="str">
            <v>FBBQ</v>
          </cell>
        </row>
        <row r="316">
          <cell r="A316">
            <v>5835</v>
          </cell>
          <cell r="B316" t="str">
            <v>MORE KAMLAKAR K.</v>
          </cell>
          <cell r="C316" t="str">
            <v>FBBQ</v>
          </cell>
        </row>
        <row r="317">
          <cell r="A317">
            <v>5899</v>
          </cell>
          <cell r="B317" t="str">
            <v>D,COSTA LANCY</v>
          </cell>
          <cell r="C317" t="str">
            <v>FBBQ</v>
          </cell>
        </row>
        <row r="318">
          <cell r="A318">
            <v>5913</v>
          </cell>
          <cell r="B318" t="str">
            <v>PARMAR YESHWANT D.</v>
          </cell>
          <cell r="C318" t="str">
            <v>FBBQ</v>
          </cell>
        </row>
        <row r="319">
          <cell r="A319">
            <v>5915</v>
          </cell>
          <cell r="B319" t="str">
            <v>SOLANKI K.R.</v>
          </cell>
          <cell r="C319" t="str">
            <v>FBBQ</v>
          </cell>
        </row>
        <row r="320">
          <cell r="A320">
            <v>5916</v>
          </cell>
          <cell r="B320" t="str">
            <v>RATHOD S.S.</v>
          </cell>
          <cell r="C320" t="str">
            <v>FBBQ</v>
          </cell>
        </row>
        <row r="321">
          <cell r="A321">
            <v>5918</v>
          </cell>
          <cell r="B321" t="str">
            <v>LOPES F.</v>
          </cell>
          <cell r="C321" t="str">
            <v>FBBQ</v>
          </cell>
        </row>
        <row r="322">
          <cell r="A322">
            <v>5968</v>
          </cell>
          <cell r="B322" t="str">
            <v>BASERA LAXMAN SINGH</v>
          </cell>
          <cell r="C322" t="str">
            <v>FBBQ</v>
          </cell>
        </row>
        <row r="323">
          <cell r="A323">
            <v>6225</v>
          </cell>
          <cell r="B323" t="str">
            <v>PATEL MOHAMMED ASLAM</v>
          </cell>
          <cell r="C323" t="str">
            <v>FBBQ</v>
          </cell>
        </row>
        <row r="324">
          <cell r="A324">
            <v>6229</v>
          </cell>
          <cell r="B324" t="str">
            <v>KSHIRSAGER K. M.</v>
          </cell>
          <cell r="C324" t="str">
            <v>FBBQ</v>
          </cell>
        </row>
        <row r="325">
          <cell r="A325">
            <v>6593</v>
          </cell>
          <cell r="B325" t="str">
            <v>DAROOWALA MANEK</v>
          </cell>
          <cell r="C325" t="str">
            <v>FBBQ</v>
          </cell>
        </row>
        <row r="326">
          <cell r="A326">
            <v>8230</v>
          </cell>
          <cell r="B326" t="str">
            <v>NORONHA PRIYA</v>
          </cell>
          <cell r="C326" t="str">
            <v>FBBQ</v>
          </cell>
        </row>
        <row r="327">
          <cell r="A327">
            <v>9000</v>
          </cell>
          <cell r="B327" t="str">
            <v>KINI JYOTI A.</v>
          </cell>
          <cell r="C327" t="str">
            <v>FBBQ</v>
          </cell>
        </row>
        <row r="328">
          <cell r="A328">
            <v>9176</v>
          </cell>
          <cell r="B328" t="str">
            <v>MONSORATE SHARON</v>
          </cell>
          <cell r="C328" t="str">
            <v>FBBQ</v>
          </cell>
        </row>
        <row r="329">
          <cell r="A329">
            <v>9225</v>
          </cell>
          <cell r="B329" t="str">
            <v>DESAI T.NEETU</v>
          </cell>
          <cell r="C329" t="str">
            <v>FBBQ</v>
          </cell>
        </row>
        <row r="330">
          <cell r="A330">
            <v>9328</v>
          </cell>
          <cell r="B330" t="str">
            <v>IRANI PORUSHASP J.</v>
          </cell>
          <cell r="C330" t="str">
            <v>FBBQ</v>
          </cell>
        </row>
        <row r="331">
          <cell r="A331">
            <v>9404</v>
          </cell>
          <cell r="B331" t="str">
            <v>BISNOI ALOK</v>
          </cell>
          <cell r="C331" t="str">
            <v>FBBQ</v>
          </cell>
        </row>
        <row r="332">
          <cell r="A332">
            <v>9600</v>
          </cell>
          <cell r="B332" t="str">
            <v>SHARMA AMAN</v>
          </cell>
          <cell r="C332" t="str">
            <v>FBBQ</v>
          </cell>
        </row>
        <row r="333">
          <cell r="A333">
            <v>10019</v>
          </cell>
          <cell r="B333" t="str">
            <v>LOPES DAVIS</v>
          </cell>
          <cell r="C333" t="str">
            <v>FBBQ</v>
          </cell>
        </row>
        <row r="334">
          <cell r="A334">
            <v>10147</v>
          </cell>
          <cell r="B334" t="str">
            <v>D'SOUZA AGNELO</v>
          </cell>
          <cell r="C334" t="str">
            <v>FBBQ</v>
          </cell>
        </row>
        <row r="335">
          <cell r="A335">
            <v>10162</v>
          </cell>
          <cell r="B335" t="str">
            <v>BHIMWAL JUJJAWAL</v>
          </cell>
          <cell r="C335" t="str">
            <v>FBBQ</v>
          </cell>
        </row>
        <row r="336">
          <cell r="A336">
            <v>10338</v>
          </cell>
          <cell r="B336" t="str">
            <v>MARQUES MARINA</v>
          </cell>
          <cell r="C336" t="str">
            <v>FBBQ</v>
          </cell>
        </row>
        <row r="337">
          <cell r="A337">
            <v>10356</v>
          </cell>
          <cell r="B337" t="str">
            <v>DAS LIPIKA</v>
          </cell>
          <cell r="C337" t="str">
            <v>FBBQ</v>
          </cell>
        </row>
        <row r="338">
          <cell r="A338">
            <v>10591</v>
          </cell>
          <cell r="B338" t="str">
            <v>PATHRIKAR DEEPALI</v>
          </cell>
          <cell r="C338" t="str">
            <v>FBBQ</v>
          </cell>
        </row>
        <row r="339">
          <cell r="A339">
            <v>10629</v>
          </cell>
          <cell r="B339" t="str">
            <v>KOTHARI KUNAL</v>
          </cell>
          <cell r="C339" t="str">
            <v>FBBQ</v>
          </cell>
        </row>
        <row r="340">
          <cell r="A340">
            <v>10674</v>
          </cell>
          <cell r="B340" t="str">
            <v>KHOSLA ISHRAT</v>
          </cell>
          <cell r="C340" t="str">
            <v>FBBQ</v>
          </cell>
        </row>
        <row r="341">
          <cell r="A341">
            <v>10720</v>
          </cell>
          <cell r="B341" t="str">
            <v>KHARE SAMEER</v>
          </cell>
          <cell r="C341" t="str">
            <v>FBBQ</v>
          </cell>
        </row>
        <row r="342">
          <cell r="A342">
            <v>30443</v>
          </cell>
          <cell r="B342" t="str">
            <v>KAHAN JAVED</v>
          </cell>
          <cell r="C342" t="str">
            <v>FBBQ</v>
          </cell>
        </row>
        <row r="343">
          <cell r="A343">
            <v>30468</v>
          </cell>
          <cell r="B343" t="str">
            <v>DEVADASON ASHWIN</v>
          </cell>
          <cell r="C343" t="str">
            <v>FBBQ</v>
          </cell>
        </row>
        <row r="344">
          <cell r="A344">
            <v>30803</v>
          </cell>
          <cell r="B344" t="str">
            <v>REBELLO FLYNN</v>
          </cell>
          <cell r="C344" t="str">
            <v>FBBQ</v>
          </cell>
        </row>
        <row r="345">
          <cell r="A345">
            <v>30806</v>
          </cell>
          <cell r="B345" t="str">
            <v>D'SOUZA VALENTINE</v>
          </cell>
          <cell r="C345" t="str">
            <v>FBBQ</v>
          </cell>
        </row>
        <row r="346">
          <cell r="A346">
            <v>30813</v>
          </cell>
          <cell r="B346" t="str">
            <v>FERNANDES DOLRECH</v>
          </cell>
          <cell r="C346" t="str">
            <v>FBBQ</v>
          </cell>
        </row>
        <row r="347">
          <cell r="A347">
            <v>30820</v>
          </cell>
          <cell r="B347" t="str">
            <v>FERNANDES DARRYL</v>
          </cell>
          <cell r="C347" t="str">
            <v>FBBQ</v>
          </cell>
        </row>
        <row r="348">
          <cell r="A348">
            <v>30823</v>
          </cell>
          <cell r="B348" t="str">
            <v>D'SOUZA SAVIO</v>
          </cell>
          <cell r="C348" t="str">
            <v>FBBQ</v>
          </cell>
        </row>
        <row r="349">
          <cell r="A349">
            <v>30825</v>
          </cell>
          <cell r="B349" t="str">
            <v>DIAS GILROY</v>
          </cell>
          <cell r="C349" t="str">
            <v>FBBQ</v>
          </cell>
        </row>
        <row r="350">
          <cell r="A350">
            <v>30830</v>
          </cell>
          <cell r="B350" t="str">
            <v>FERNANDES JUDE</v>
          </cell>
          <cell r="C350" t="str">
            <v>FBBQ</v>
          </cell>
        </row>
        <row r="351">
          <cell r="A351">
            <v>30835</v>
          </cell>
          <cell r="B351" t="str">
            <v>CRASTO FRANCIS</v>
          </cell>
          <cell r="C351" t="str">
            <v>FBBQ</v>
          </cell>
        </row>
        <row r="352">
          <cell r="A352">
            <v>30836</v>
          </cell>
          <cell r="B352" t="str">
            <v>GER LLOYD</v>
          </cell>
          <cell r="C352" t="str">
            <v>FBBQ</v>
          </cell>
        </row>
        <row r="353">
          <cell r="A353">
            <v>30841</v>
          </cell>
          <cell r="B353" t="str">
            <v>SOANS ELVIS</v>
          </cell>
          <cell r="C353" t="str">
            <v>FBBQ</v>
          </cell>
        </row>
        <row r="354">
          <cell r="A354">
            <v>30867</v>
          </cell>
          <cell r="B354" t="str">
            <v>COUTINHO GREVILLE PAUL</v>
          </cell>
          <cell r="C354" t="str">
            <v>FBBQ</v>
          </cell>
        </row>
        <row r="355">
          <cell r="A355">
            <v>30868</v>
          </cell>
          <cell r="B355" t="str">
            <v>VAZ SHAWN</v>
          </cell>
          <cell r="C355" t="str">
            <v>FBBQ</v>
          </cell>
        </row>
        <row r="356">
          <cell r="A356">
            <v>30885</v>
          </cell>
          <cell r="B356" t="str">
            <v>CHANDER HEMANT</v>
          </cell>
          <cell r="C356" t="str">
            <v>FBBQ</v>
          </cell>
        </row>
        <row r="357">
          <cell r="A357">
            <v>30887</v>
          </cell>
          <cell r="B357" t="str">
            <v>KHAIRE PRASANJEET</v>
          </cell>
          <cell r="C357" t="str">
            <v>FBBQ</v>
          </cell>
        </row>
        <row r="358">
          <cell r="A358">
            <v>30888</v>
          </cell>
          <cell r="B358" t="str">
            <v>VELSO ARNOLD</v>
          </cell>
          <cell r="C358" t="str">
            <v>FBBQ</v>
          </cell>
        </row>
        <row r="359">
          <cell r="A359">
            <v>30889</v>
          </cell>
          <cell r="B359" t="str">
            <v>GURSON FLAVIAN</v>
          </cell>
          <cell r="C359" t="str">
            <v>FBBQ</v>
          </cell>
        </row>
        <row r="360">
          <cell r="A360">
            <v>30891</v>
          </cell>
          <cell r="B360" t="str">
            <v>DESHMUKH SHAHZAAD</v>
          </cell>
          <cell r="C360" t="str">
            <v>FBBQ</v>
          </cell>
        </row>
        <row r="361">
          <cell r="A361">
            <v>30893</v>
          </cell>
          <cell r="B361" t="str">
            <v>DESHMUKH SHOYEB</v>
          </cell>
          <cell r="C361" t="str">
            <v>FBBQ</v>
          </cell>
        </row>
        <row r="362">
          <cell r="A362">
            <v>30895</v>
          </cell>
          <cell r="B362" t="str">
            <v>DIAS NOEL</v>
          </cell>
          <cell r="C362" t="str">
            <v>FBBQ</v>
          </cell>
        </row>
        <row r="363">
          <cell r="A363">
            <v>31110</v>
          </cell>
          <cell r="B363" t="str">
            <v>ALMEIDA IVAN</v>
          </cell>
          <cell r="C363" t="str">
            <v>FBBQ</v>
          </cell>
        </row>
        <row r="364">
          <cell r="A364">
            <v>31115</v>
          </cell>
          <cell r="B364" t="str">
            <v>DULGAI VIJENDRA</v>
          </cell>
          <cell r="C364" t="str">
            <v>FBBQ</v>
          </cell>
        </row>
        <row r="365">
          <cell r="A365">
            <v>31155</v>
          </cell>
          <cell r="B365" t="str">
            <v>BHUHANAPALLI MADUSUDAN</v>
          </cell>
          <cell r="C365" t="str">
            <v>FBBQ</v>
          </cell>
        </row>
        <row r="366">
          <cell r="A366">
            <v>31157</v>
          </cell>
          <cell r="B366" t="str">
            <v>D'SILVA LESLEID</v>
          </cell>
          <cell r="C366" t="str">
            <v>FBBQ</v>
          </cell>
        </row>
        <row r="367">
          <cell r="A367">
            <v>31159</v>
          </cell>
          <cell r="B367" t="str">
            <v>D'SOUZA ROMANO</v>
          </cell>
          <cell r="C367" t="str">
            <v>FBBQ</v>
          </cell>
        </row>
        <row r="368">
          <cell r="A368">
            <v>31166</v>
          </cell>
          <cell r="B368" t="str">
            <v>D'SILVA RONNY</v>
          </cell>
          <cell r="C368" t="str">
            <v>FBBQ</v>
          </cell>
        </row>
        <row r="369">
          <cell r="A369">
            <v>31181</v>
          </cell>
          <cell r="B369" t="str">
            <v>BHOSALE AMIT</v>
          </cell>
          <cell r="C369" t="str">
            <v>FBBQ</v>
          </cell>
        </row>
        <row r="370">
          <cell r="A370">
            <v>31188</v>
          </cell>
          <cell r="B370" t="str">
            <v>JADHAV JITENDRA</v>
          </cell>
          <cell r="C370" t="str">
            <v>FBBQ</v>
          </cell>
        </row>
        <row r="371">
          <cell r="A371">
            <v>31198</v>
          </cell>
          <cell r="B371" t="str">
            <v>DESHMUKH SARFARAZ</v>
          </cell>
          <cell r="C371" t="str">
            <v>FBBQ</v>
          </cell>
        </row>
        <row r="372">
          <cell r="A372">
            <v>31303</v>
          </cell>
          <cell r="B372" t="str">
            <v>RODRIQUES RICHARD</v>
          </cell>
          <cell r="C372" t="str">
            <v>FBBQ</v>
          </cell>
        </row>
        <row r="373">
          <cell r="A373">
            <v>31305</v>
          </cell>
          <cell r="B373" t="str">
            <v>BISWAS ABHIJIT</v>
          </cell>
          <cell r="C373" t="str">
            <v>FBBQ</v>
          </cell>
        </row>
        <row r="374">
          <cell r="A374">
            <v>31306</v>
          </cell>
          <cell r="B374" t="str">
            <v>BORKAR ABHIJIT</v>
          </cell>
          <cell r="C374" t="str">
            <v>FBBQ</v>
          </cell>
        </row>
        <row r="375">
          <cell r="A375">
            <v>31307</v>
          </cell>
          <cell r="B375" t="str">
            <v>SAHA AMIT</v>
          </cell>
          <cell r="C375" t="str">
            <v>FBBQ</v>
          </cell>
        </row>
        <row r="376">
          <cell r="A376">
            <v>31313</v>
          </cell>
          <cell r="B376" t="str">
            <v>THAKUR RAJESHWAR</v>
          </cell>
          <cell r="C376" t="str">
            <v>FBBQ</v>
          </cell>
        </row>
        <row r="377">
          <cell r="A377">
            <v>31314</v>
          </cell>
          <cell r="B377" t="str">
            <v>RODRIDQUES RAKESH</v>
          </cell>
          <cell r="C377" t="str">
            <v>FBBQ</v>
          </cell>
        </row>
        <row r="378">
          <cell r="A378">
            <v>31320</v>
          </cell>
          <cell r="B378" t="str">
            <v>SUVARNA SANDEEP S.</v>
          </cell>
          <cell r="C378" t="str">
            <v>FBBQ</v>
          </cell>
        </row>
        <row r="379">
          <cell r="A379">
            <v>31325</v>
          </cell>
          <cell r="B379" t="str">
            <v>FARGOSE PRAVIN</v>
          </cell>
          <cell r="C379" t="str">
            <v>FBBQ</v>
          </cell>
        </row>
        <row r="380">
          <cell r="A380">
            <v>31329</v>
          </cell>
          <cell r="B380" t="str">
            <v>MIRZA JAFFER</v>
          </cell>
          <cell r="C380" t="str">
            <v>FBBQ</v>
          </cell>
        </row>
        <row r="381">
          <cell r="A381">
            <v>31342</v>
          </cell>
          <cell r="B381" t="str">
            <v>SALDANHA AUSTIN</v>
          </cell>
          <cell r="C381" t="str">
            <v>FBBQ</v>
          </cell>
        </row>
        <row r="382">
          <cell r="A382">
            <v>31356</v>
          </cell>
          <cell r="B382" t="str">
            <v>SHIVALKAR SAMIR</v>
          </cell>
          <cell r="C382" t="str">
            <v>FBBQ</v>
          </cell>
        </row>
        <row r="383">
          <cell r="A383">
            <v>31358</v>
          </cell>
          <cell r="B383" t="str">
            <v>ALMEIDA SNEDDEN</v>
          </cell>
          <cell r="C383" t="str">
            <v>FBBQ</v>
          </cell>
        </row>
        <row r="384">
          <cell r="A384">
            <v>31365</v>
          </cell>
          <cell r="B384" t="str">
            <v>SHINDE VIJAY</v>
          </cell>
          <cell r="C384" t="str">
            <v>FBBQ</v>
          </cell>
        </row>
        <row r="385">
          <cell r="A385">
            <v>31366</v>
          </cell>
          <cell r="B385" t="str">
            <v>VYAS SAMEER</v>
          </cell>
          <cell r="C385" t="str">
            <v>FBBQ</v>
          </cell>
        </row>
        <row r="386">
          <cell r="A386">
            <v>1959</v>
          </cell>
          <cell r="B386" t="str">
            <v>PANCHAL GOVIND R.</v>
          </cell>
          <cell r="C386" t="str">
            <v>FBCH</v>
          </cell>
        </row>
        <row r="387">
          <cell r="A387">
            <v>2814</v>
          </cell>
          <cell r="B387" t="str">
            <v>ABDUL HAKIM</v>
          </cell>
          <cell r="C387" t="str">
            <v>FBCH</v>
          </cell>
        </row>
        <row r="388">
          <cell r="A388">
            <v>3456</v>
          </cell>
          <cell r="B388" t="str">
            <v>DCOSTA  PATRICK</v>
          </cell>
          <cell r="C388" t="str">
            <v>FBCH</v>
          </cell>
        </row>
        <row r="389">
          <cell r="A389">
            <v>4210</v>
          </cell>
          <cell r="B389" t="str">
            <v>FERNANDES ALEX JOHN</v>
          </cell>
          <cell r="C389" t="str">
            <v>FBCH</v>
          </cell>
        </row>
        <row r="390">
          <cell r="A390">
            <v>4518</v>
          </cell>
          <cell r="B390" t="str">
            <v>FERNANDES NICHOLAS</v>
          </cell>
          <cell r="C390" t="str">
            <v>FBCH</v>
          </cell>
        </row>
        <row r="391">
          <cell r="A391">
            <v>4721</v>
          </cell>
          <cell r="B391" t="str">
            <v>THOMAS VERGHES</v>
          </cell>
          <cell r="C391" t="str">
            <v>FBCH</v>
          </cell>
        </row>
        <row r="392">
          <cell r="A392">
            <v>6207</v>
          </cell>
          <cell r="B392" t="str">
            <v>SIMPI SENPANDU R.</v>
          </cell>
          <cell r="C392" t="str">
            <v>FBCH</v>
          </cell>
        </row>
        <row r="393">
          <cell r="A393">
            <v>6581</v>
          </cell>
          <cell r="B393" t="str">
            <v>FERNANDES ANDREW ALEX</v>
          </cell>
          <cell r="C393" t="str">
            <v>FBCH</v>
          </cell>
        </row>
        <row r="394">
          <cell r="A394">
            <v>6832</v>
          </cell>
          <cell r="B394" t="str">
            <v>FERNANDES MAFALDINA</v>
          </cell>
          <cell r="C394" t="str">
            <v>FBCH</v>
          </cell>
        </row>
        <row r="395">
          <cell r="A395">
            <v>8239</v>
          </cell>
          <cell r="B395" t="str">
            <v>SAMPAT PANKAJ HEMENDRA</v>
          </cell>
          <cell r="C395" t="str">
            <v>FBCH</v>
          </cell>
        </row>
        <row r="396">
          <cell r="A396">
            <v>8529</v>
          </cell>
          <cell r="B396" t="str">
            <v>RANJEET RAJEBHOY</v>
          </cell>
          <cell r="C396" t="str">
            <v>FBCH</v>
          </cell>
        </row>
        <row r="397">
          <cell r="A397">
            <v>9178</v>
          </cell>
          <cell r="B397" t="str">
            <v>KALAMBASTE NARESH</v>
          </cell>
          <cell r="C397" t="str">
            <v>FBCH</v>
          </cell>
        </row>
        <row r="398">
          <cell r="A398">
            <v>9347</v>
          </cell>
          <cell r="B398" t="str">
            <v>KUDARAVALLI POORNIMA</v>
          </cell>
          <cell r="C398" t="str">
            <v>FBCH</v>
          </cell>
        </row>
        <row r="399">
          <cell r="A399">
            <v>9513</v>
          </cell>
          <cell r="B399" t="str">
            <v>KOLI SHASHINATH NARAYAN</v>
          </cell>
          <cell r="C399" t="str">
            <v>FBCH</v>
          </cell>
        </row>
        <row r="400">
          <cell r="A400">
            <v>10167</v>
          </cell>
          <cell r="B400" t="str">
            <v>RADHAKRISHNAN SANDEEP</v>
          </cell>
          <cell r="C400" t="str">
            <v>FBCH</v>
          </cell>
        </row>
        <row r="401">
          <cell r="A401">
            <v>10690</v>
          </cell>
          <cell r="B401" t="str">
            <v>BHANA VEENA</v>
          </cell>
          <cell r="C401" t="str">
            <v>FBCH</v>
          </cell>
        </row>
        <row r="402">
          <cell r="A402">
            <v>30457</v>
          </cell>
          <cell r="B402" t="str">
            <v>RUSTOMJEE FARZAD</v>
          </cell>
          <cell r="C402" t="str">
            <v>FBCH</v>
          </cell>
        </row>
        <row r="403">
          <cell r="A403">
            <v>30805</v>
          </cell>
          <cell r="B403" t="str">
            <v>KANDALKAR DINESH R.</v>
          </cell>
          <cell r="C403" t="str">
            <v>FBCH</v>
          </cell>
        </row>
        <row r="404">
          <cell r="A404">
            <v>30812</v>
          </cell>
          <cell r="B404" t="str">
            <v>RAO VIKRAM</v>
          </cell>
          <cell r="C404" t="str">
            <v>FBCH</v>
          </cell>
        </row>
        <row r="405">
          <cell r="A405">
            <v>30831</v>
          </cell>
          <cell r="B405" t="str">
            <v>SALDANHA ELDRIGDES</v>
          </cell>
          <cell r="C405" t="str">
            <v>FBCH</v>
          </cell>
        </row>
        <row r="406">
          <cell r="A406">
            <v>30861</v>
          </cell>
          <cell r="B406" t="str">
            <v>IGATPURIKAR CHETAN</v>
          </cell>
          <cell r="C406" t="str">
            <v>FBCH</v>
          </cell>
        </row>
        <row r="407">
          <cell r="A407">
            <v>30870</v>
          </cell>
          <cell r="B407" t="str">
            <v>SETH RAHUL</v>
          </cell>
          <cell r="C407" t="str">
            <v>FBCH</v>
          </cell>
        </row>
        <row r="408">
          <cell r="A408">
            <v>31103</v>
          </cell>
          <cell r="B408" t="str">
            <v>TIPNIS ANKUR S</v>
          </cell>
          <cell r="C408" t="str">
            <v>FBCH</v>
          </cell>
        </row>
        <row r="409">
          <cell r="A409">
            <v>31151</v>
          </cell>
          <cell r="B409" t="str">
            <v>BALI NITIN</v>
          </cell>
          <cell r="C409" t="str">
            <v>FBCH</v>
          </cell>
        </row>
        <row r="410">
          <cell r="A410">
            <v>31193</v>
          </cell>
          <cell r="B410" t="str">
            <v>CORNELLO NOEL</v>
          </cell>
          <cell r="C410" t="str">
            <v>FBCH</v>
          </cell>
        </row>
        <row r="411">
          <cell r="A411">
            <v>31345</v>
          </cell>
          <cell r="B411" t="str">
            <v>SHINGHARE GAJENDRA</v>
          </cell>
          <cell r="C411" t="str">
            <v>FBCH</v>
          </cell>
        </row>
        <row r="412">
          <cell r="A412">
            <v>31350</v>
          </cell>
          <cell r="B412" t="str">
            <v>MONTERIO NAVIN</v>
          </cell>
          <cell r="C412" t="str">
            <v>FBCH</v>
          </cell>
        </row>
        <row r="413">
          <cell r="A413">
            <v>2123</v>
          </cell>
          <cell r="B413" t="str">
            <v>JAGTAP SUDAM BHIKOO</v>
          </cell>
          <cell r="C413" t="str">
            <v>FBGD</v>
          </cell>
        </row>
        <row r="414">
          <cell r="A414">
            <v>2707</v>
          </cell>
          <cell r="B414" t="str">
            <v>D,SOUZA JOSEPH</v>
          </cell>
          <cell r="C414" t="str">
            <v>FBGD</v>
          </cell>
        </row>
        <row r="415">
          <cell r="A415">
            <v>3293</v>
          </cell>
          <cell r="B415" t="str">
            <v>PATEL ABDUL MAZID</v>
          </cell>
          <cell r="C415" t="str">
            <v>FBGD</v>
          </cell>
        </row>
        <row r="416">
          <cell r="A416">
            <v>3436</v>
          </cell>
          <cell r="B416" t="str">
            <v>FERNANDES PATRICK GABRIEL</v>
          </cell>
          <cell r="C416" t="str">
            <v>FBGD</v>
          </cell>
        </row>
        <row r="417">
          <cell r="A417">
            <v>4129</v>
          </cell>
          <cell r="B417" t="str">
            <v>YELVE YESHWANT</v>
          </cell>
          <cell r="C417" t="str">
            <v>FBGD</v>
          </cell>
        </row>
        <row r="418">
          <cell r="A418">
            <v>4927</v>
          </cell>
          <cell r="B418" t="str">
            <v>D,MELLO RONALD</v>
          </cell>
          <cell r="C418" t="str">
            <v>FBGD</v>
          </cell>
        </row>
        <row r="419">
          <cell r="A419">
            <v>4980</v>
          </cell>
          <cell r="B419" t="str">
            <v>COUTINHO O. JASCINTO</v>
          </cell>
          <cell r="C419" t="str">
            <v>FBGD</v>
          </cell>
        </row>
        <row r="420">
          <cell r="A420">
            <v>5305</v>
          </cell>
          <cell r="B420" t="str">
            <v>ROSARIO ANTHONY</v>
          </cell>
          <cell r="C420" t="str">
            <v>FBGD</v>
          </cell>
        </row>
        <row r="421">
          <cell r="A421">
            <v>5308</v>
          </cell>
          <cell r="B421" t="str">
            <v>D,MELLO PETER D.</v>
          </cell>
          <cell r="C421" t="str">
            <v>FBGD</v>
          </cell>
        </row>
        <row r="422">
          <cell r="A422">
            <v>5366</v>
          </cell>
          <cell r="B422" t="str">
            <v>BATLIWALLA PERCY M.</v>
          </cell>
          <cell r="C422" t="str">
            <v>FBGD</v>
          </cell>
        </row>
        <row r="423">
          <cell r="A423">
            <v>5824</v>
          </cell>
          <cell r="B423" t="str">
            <v>SHINDE BABAN</v>
          </cell>
          <cell r="C423" t="str">
            <v>FBGD</v>
          </cell>
        </row>
        <row r="424">
          <cell r="A424">
            <v>5825</v>
          </cell>
          <cell r="B424" t="str">
            <v>ABIBOOR REHMAN</v>
          </cell>
          <cell r="C424" t="str">
            <v>FBGD</v>
          </cell>
        </row>
        <row r="425">
          <cell r="A425">
            <v>5832</v>
          </cell>
          <cell r="B425" t="str">
            <v>REMJI RAJARAM</v>
          </cell>
          <cell r="C425" t="str">
            <v>FBGD</v>
          </cell>
        </row>
        <row r="426">
          <cell r="A426">
            <v>6499</v>
          </cell>
          <cell r="B426" t="str">
            <v>JOSHI GURDATTA R.</v>
          </cell>
          <cell r="C426" t="str">
            <v>FBGD</v>
          </cell>
        </row>
        <row r="427">
          <cell r="A427">
            <v>7806</v>
          </cell>
          <cell r="B427" t="str">
            <v>GHAG KAMLESH</v>
          </cell>
          <cell r="C427" t="str">
            <v>FBGD</v>
          </cell>
        </row>
        <row r="428">
          <cell r="A428">
            <v>8817</v>
          </cell>
          <cell r="B428" t="str">
            <v>RAKESH MISHRA</v>
          </cell>
          <cell r="C428" t="str">
            <v>FBGD</v>
          </cell>
        </row>
        <row r="429">
          <cell r="A429">
            <v>9206</v>
          </cell>
          <cell r="B429" t="str">
            <v>HIMANSHU Z.PATEL</v>
          </cell>
          <cell r="C429" t="str">
            <v>FBGD</v>
          </cell>
        </row>
        <row r="430">
          <cell r="A430">
            <v>9729</v>
          </cell>
          <cell r="B430" t="str">
            <v>YENNEMADI MILIND</v>
          </cell>
          <cell r="C430" t="str">
            <v>FBGD</v>
          </cell>
        </row>
        <row r="431">
          <cell r="A431">
            <v>10166</v>
          </cell>
          <cell r="B431" t="str">
            <v>ZACK JAMSHID C</v>
          </cell>
          <cell r="C431" t="str">
            <v>FBGD</v>
          </cell>
        </row>
        <row r="432">
          <cell r="A432">
            <v>10323</v>
          </cell>
          <cell r="B432" t="str">
            <v>PEREIRA GLEN</v>
          </cell>
          <cell r="C432" t="str">
            <v>FBGD</v>
          </cell>
        </row>
        <row r="433">
          <cell r="A433">
            <v>10827</v>
          </cell>
          <cell r="B433" t="str">
            <v>MAHONAO RINCHUI</v>
          </cell>
          <cell r="C433" t="str">
            <v>FBGD</v>
          </cell>
        </row>
        <row r="434">
          <cell r="A434">
            <v>30814</v>
          </cell>
          <cell r="B434" t="str">
            <v>D'SOUZA RYAN</v>
          </cell>
          <cell r="C434" t="str">
            <v>FBGD</v>
          </cell>
        </row>
        <row r="435">
          <cell r="A435">
            <v>30829</v>
          </cell>
          <cell r="B435" t="str">
            <v>PEREIRA MELROY</v>
          </cell>
          <cell r="C435" t="str">
            <v>FBGD</v>
          </cell>
        </row>
        <row r="436">
          <cell r="A436">
            <v>30883</v>
          </cell>
          <cell r="B436" t="str">
            <v>D'SILVA SHELDON</v>
          </cell>
          <cell r="C436" t="str">
            <v>FBGD</v>
          </cell>
        </row>
        <row r="437">
          <cell r="A437">
            <v>31171</v>
          </cell>
          <cell r="B437" t="str">
            <v>D'SOUZA ANTHONY</v>
          </cell>
          <cell r="C437" t="str">
            <v>FBGD</v>
          </cell>
        </row>
        <row r="438">
          <cell r="A438">
            <v>1955</v>
          </cell>
          <cell r="B438" t="str">
            <v>VICHARE ASHOK TUKARAM</v>
          </cell>
          <cell r="C438" t="str">
            <v>FBHB</v>
          </cell>
        </row>
        <row r="439">
          <cell r="A439">
            <v>2195</v>
          </cell>
          <cell r="B439" t="str">
            <v>DIAS MONTHU</v>
          </cell>
          <cell r="C439" t="str">
            <v>FBHB</v>
          </cell>
        </row>
        <row r="440">
          <cell r="A440">
            <v>2815</v>
          </cell>
          <cell r="B440" t="str">
            <v>SHIRKE JANARDHAN</v>
          </cell>
          <cell r="C440" t="str">
            <v>FBHB</v>
          </cell>
        </row>
        <row r="441">
          <cell r="A441">
            <v>3149</v>
          </cell>
          <cell r="B441" t="str">
            <v>POOJARI UDAY K.</v>
          </cell>
          <cell r="C441" t="str">
            <v>FBHB</v>
          </cell>
        </row>
        <row r="442">
          <cell r="A442">
            <v>4310</v>
          </cell>
          <cell r="B442" t="str">
            <v>MISTRY DARA TEHMTON</v>
          </cell>
          <cell r="C442" t="str">
            <v>FBHB</v>
          </cell>
        </row>
        <row r="443">
          <cell r="A443">
            <v>4642</v>
          </cell>
          <cell r="B443" t="str">
            <v>UMAKANT K.</v>
          </cell>
          <cell r="C443" t="str">
            <v>FBHB</v>
          </cell>
        </row>
        <row r="444">
          <cell r="A444">
            <v>5110</v>
          </cell>
          <cell r="B444" t="str">
            <v>CHASKAR A.D.</v>
          </cell>
          <cell r="C444" t="str">
            <v>FBHB</v>
          </cell>
        </row>
        <row r="445">
          <cell r="A445">
            <v>8941</v>
          </cell>
          <cell r="B445" t="str">
            <v>BALLANEY DEEPAK</v>
          </cell>
          <cell r="C445" t="str">
            <v>FBHB</v>
          </cell>
        </row>
        <row r="446">
          <cell r="A446">
            <v>10146</v>
          </cell>
          <cell r="B446" t="str">
            <v>D'SOUZA SAMSON</v>
          </cell>
          <cell r="C446" t="str">
            <v>FBHB</v>
          </cell>
        </row>
        <row r="447">
          <cell r="A447">
            <v>31109</v>
          </cell>
          <cell r="B447" t="str">
            <v>PAITHANKAR BHARAT</v>
          </cell>
          <cell r="C447" t="str">
            <v>FBHB</v>
          </cell>
        </row>
        <row r="448">
          <cell r="A448">
            <v>31114</v>
          </cell>
          <cell r="B448" t="str">
            <v>QUADROS GLADWYN M</v>
          </cell>
          <cell r="C448" t="str">
            <v>FBHB</v>
          </cell>
        </row>
        <row r="449">
          <cell r="A449">
            <v>1866</v>
          </cell>
          <cell r="B449" t="str">
            <v>NARSEY JAYSINGHBHAI</v>
          </cell>
          <cell r="C449" t="str">
            <v>FBRS</v>
          </cell>
        </row>
        <row r="450">
          <cell r="A450">
            <v>2110</v>
          </cell>
          <cell r="B450" t="str">
            <v>KARIM ABDUL</v>
          </cell>
          <cell r="C450" t="str">
            <v>FBRS</v>
          </cell>
        </row>
        <row r="451">
          <cell r="A451">
            <v>2690</v>
          </cell>
          <cell r="B451" t="str">
            <v>TAMBE MARUTI K.</v>
          </cell>
          <cell r="C451" t="str">
            <v>FBRS</v>
          </cell>
        </row>
        <row r="452">
          <cell r="A452">
            <v>2694</v>
          </cell>
          <cell r="B452" t="str">
            <v>CHASKER DATTATRAY</v>
          </cell>
          <cell r="C452" t="str">
            <v>FBRS</v>
          </cell>
        </row>
        <row r="453">
          <cell r="A453">
            <v>2747</v>
          </cell>
          <cell r="B453" t="str">
            <v>SHINDE D.V.</v>
          </cell>
          <cell r="C453" t="str">
            <v>FBRS</v>
          </cell>
        </row>
        <row r="454">
          <cell r="A454">
            <v>2811</v>
          </cell>
          <cell r="B454" t="str">
            <v>MALI P.N.</v>
          </cell>
          <cell r="C454" t="str">
            <v>FBRS</v>
          </cell>
        </row>
        <row r="455">
          <cell r="A455">
            <v>2972</v>
          </cell>
          <cell r="B455" t="str">
            <v>GOLLA RAMCHANDRA</v>
          </cell>
          <cell r="C455" t="str">
            <v>FBRS</v>
          </cell>
        </row>
        <row r="456">
          <cell r="A456">
            <v>3088</v>
          </cell>
          <cell r="B456" t="str">
            <v>GHOLAP ANANT S.</v>
          </cell>
          <cell r="C456" t="str">
            <v>FBRS</v>
          </cell>
        </row>
        <row r="457">
          <cell r="A457">
            <v>3294</v>
          </cell>
          <cell r="B457" t="str">
            <v>UTEKAR CHANDRAKANT</v>
          </cell>
          <cell r="C457" t="str">
            <v>FBRS</v>
          </cell>
        </row>
        <row r="458">
          <cell r="A458">
            <v>3308</v>
          </cell>
          <cell r="B458" t="str">
            <v>AHMAD HAFIZ S.</v>
          </cell>
          <cell r="C458" t="str">
            <v>FBRS</v>
          </cell>
        </row>
        <row r="459">
          <cell r="A459">
            <v>3367</v>
          </cell>
          <cell r="B459" t="str">
            <v>SHAIKH Z.S.</v>
          </cell>
          <cell r="C459" t="str">
            <v>FBRS</v>
          </cell>
        </row>
        <row r="460">
          <cell r="A460">
            <v>3381</v>
          </cell>
          <cell r="B460" t="str">
            <v>JADHAV SHIVRAM B.</v>
          </cell>
          <cell r="C460" t="str">
            <v>FBRS</v>
          </cell>
        </row>
        <row r="461">
          <cell r="A461">
            <v>3454</v>
          </cell>
          <cell r="B461" t="str">
            <v>D,SOUZA ALCANTRO G.</v>
          </cell>
          <cell r="C461" t="str">
            <v>FBRS</v>
          </cell>
        </row>
        <row r="462">
          <cell r="A462">
            <v>3574</v>
          </cell>
          <cell r="B462" t="str">
            <v>GURRAM KRISHNA</v>
          </cell>
          <cell r="C462" t="str">
            <v>FBRS</v>
          </cell>
        </row>
        <row r="463">
          <cell r="A463">
            <v>3576</v>
          </cell>
          <cell r="B463" t="str">
            <v>BHUVAD KISAN T.</v>
          </cell>
          <cell r="C463" t="str">
            <v>FBRS</v>
          </cell>
        </row>
        <row r="464">
          <cell r="A464">
            <v>4032</v>
          </cell>
          <cell r="B464" t="str">
            <v>UAGHADE BHIMRAO</v>
          </cell>
          <cell r="C464" t="str">
            <v>FBRS</v>
          </cell>
        </row>
        <row r="465">
          <cell r="A465">
            <v>4035</v>
          </cell>
          <cell r="B465" t="str">
            <v>D'COSTA ERIC ANTHONY</v>
          </cell>
          <cell r="C465" t="str">
            <v>FBRS</v>
          </cell>
        </row>
        <row r="466">
          <cell r="A466">
            <v>4056</v>
          </cell>
          <cell r="B466" t="str">
            <v>MENEZES MARIO.</v>
          </cell>
          <cell r="C466" t="str">
            <v>FBRS</v>
          </cell>
        </row>
        <row r="467">
          <cell r="A467">
            <v>4120</v>
          </cell>
          <cell r="B467" t="str">
            <v>JADHAV SADANAND</v>
          </cell>
          <cell r="C467" t="str">
            <v>FBRS</v>
          </cell>
        </row>
        <row r="468">
          <cell r="A468">
            <v>4158</v>
          </cell>
          <cell r="B468" t="str">
            <v>FERNANDES FRANCIS C.</v>
          </cell>
          <cell r="C468" t="str">
            <v>FBRS</v>
          </cell>
        </row>
        <row r="469">
          <cell r="A469">
            <v>4544</v>
          </cell>
          <cell r="B469" t="str">
            <v>JANGA DEVIAYA</v>
          </cell>
          <cell r="C469" t="str">
            <v>FBRS</v>
          </cell>
        </row>
        <row r="470">
          <cell r="A470">
            <v>4549</v>
          </cell>
          <cell r="B470" t="str">
            <v>PATEL A. HANIF</v>
          </cell>
          <cell r="C470" t="str">
            <v>FBRS</v>
          </cell>
        </row>
        <row r="471">
          <cell r="A471">
            <v>4634</v>
          </cell>
          <cell r="B471" t="str">
            <v>GUPTA RAMESH R.</v>
          </cell>
          <cell r="C471" t="str">
            <v>FBRS</v>
          </cell>
        </row>
        <row r="472">
          <cell r="A472">
            <v>4800</v>
          </cell>
          <cell r="B472" t="str">
            <v>GAIKWAD V.M.</v>
          </cell>
          <cell r="C472" t="str">
            <v>FBRS</v>
          </cell>
        </row>
        <row r="473">
          <cell r="A473">
            <v>4872</v>
          </cell>
          <cell r="B473" t="str">
            <v>KADAM KISAN K.</v>
          </cell>
          <cell r="C473" t="str">
            <v>FBRS</v>
          </cell>
        </row>
        <row r="474">
          <cell r="A474">
            <v>5070</v>
          </cell>
          <cell r="B474" t="str">
            <v>PATEL RAUF ABDUL</v>
          </cell>
          <cell r="C474" t="str">
            <v>FBRS</v>
          </cell>
        </row>
        <row r="475">
          <cell r="A475">
            <v>5190</v>
          </cell>
          <cell r="B475" t="str">
            <v>OLIVERIA RAPHAL E.</v>
          </cell>
          <cell r="C475" t="str">
            <v>FBRS</v>
          </cell>
        </row>
        <row r="476">
          <cell r="A476">
            <v>5211</v>
          </cell>
          <cell r="B476" t="str">
            <v>OVAL   G.PRABHAKAR</v>
          </cell>
          <cell r="C476" t="str">
            <v>FBRS</v>
          </cell>
        </row>
        <row r="477">
          <cell r="A477">
            <v>5225</v>
          </cell>
          <cell r="B477" t="str">
            <v>DIAS A. RODNEY</v>
          </cell>
          <cell r="C477" t="str">
            <v>FBRS</v>
          </cell>
        </row>
        <row r="478">
          <cell r="A478">
            <v>5306</v>
          </cell>
          <cell r="B478" t="str">
            <v>SEQUEIRA MICHAEL</v>
          </cell>
          <cell r="C478" t="str">
            <v>FBRS</v>
          </cell>
        </row>
        <row r="479">
          <cell r="A479">
            <v>5379</v>
          </cell>
          <cell r="B479" t="str">
            <v>RAMUGADE S. MR..</v>
          </cell>
          <cell r="C479" t="str">
            <v>FBRS</v>
          </cell>
        </row>
        <row r="480">
          <cell r="A480">
            <v>5747</v>
          </cell>
          <cell r="B480" t="str">
            <v>FERRAO JOSEPH A.</v>
          </cell>
          <cell r="C480" t="str">
            <v>FBRS</v>
          </cell>
        </row>
        <row r="481">
          <cell r="A481">
            <v>5803</v>
          </cell>
          <cell r="B481" t="str">
            <v>MARTIS FAUSTIN BASIL</v>
          </cell>
          <cell r="C481" t="str">
            <v>FBRS</v>
          </cell>
        </row>
        <row r="482">
          <cell r="A482">
            <v>5949</v>
          </cell>
          <cell r="B482" t="str">
            <v>FERNANDES TEDDY TONY</v>
          </cell>
          <cell r="C482" t="str">
            <v>FBRS</v>
          </cell>
        </row>
        <row r="483">
          <cell r="A483">
            <v>5966</v>
          </cell>
          <cell r="B483" t="str">
            <v>BINGI KISHAN R.</v>
          </cell>
          <cell r="C483" t="str">
            <v>FBRS</v>
          </cell>
        </row>
        <row r="484">
          <cell r="A484">
            <v>6040</v>
          </cell>
          <cell r="B484" t="str">
            <v>ROHOM ANTHONY DAVID</v>
          </cell>
          <cell r="C484" t="str">
            <v>FBRS</v>
          </cell>
        </row>
        <row r="485">
          <cell r="A485">
            <v>6189</v>
          </cell>
          <cell r="B485" t="str">
            <v>CHAUDHARY ANKUSH</v>
          </cell>
          <cell r="C485" t="str">
            <v>FBRS</v>
          </cell>
        </row>
        <row r="486">
          <cell r="A486">
            <v>6657</v>
          </cell>
          <cell r="B486" t="str">
            <v>OBEROI DINESH HARIRAM</v>
          </cell>
          <cell r="C486" t="str">
            <v>FBRS</v>
          </cell>
        </row>
        <row r="487">
          <cell r="A487">
            <v>6766</v>
          </cell>
          <cell r="B487" t="str">
            <v>MAHARATHY BHARAT B.</v>
          </cell>
          <cell r="C487" t="str">
            <v>FBRS</v>
          </cell>
        </row>
        <row r="488">
          <cell r="A488">
            <v>6996</v>
          </cell>
          <cell r="B488" t="str">
            <v>JADHAV S.PANDURANG.</v>
          </cell>
          <cell r="C488" t="str">
            <v>FBRS</v>
          </cell>
        </row>
        <row r="489">
          <cell r="A489">
            <v>7729</v>
          </cell>
          <cell r="B489" t="str">
            <v>TORAATO LESTER F.</v>
          </cell>
          <cell r="C489" t="str">
            <v>FBRS</v>
          </cell>
        </row>
        <row r="490">
          <cell r="A490">
            <v>8152</v>
          </cell>
          <cell r="B490" t="str">
            <v>GOLLAMUDI SREEMANTH</v>
          </cell>
          <cell r="C490" t="str">
            <v>FBRS</v>
          </cell>
        </row>
        <row r="491">
          <cell r="A491">
            <v>8510</v>
          </cell>
          <cell r="B491" t="str">
            <v>FERNANDES RFKHA MISS</v>
          </cell>
          <cell r="C491" t="str">
            <v>FBRS</v>
          </cell>
        </row>
        <row r="492">
          <cell r="A492">
            <v>8806</v>
          </cell>
          <cell r="B492" t="str">
            <v>JANICE REBELLO</v>
          </cell>
          <cell r="C492" t="str">
            <v>FBRS</v>
          </cell>
        </row>
        <row r="493">
          <cell r="A493">
            <v>9137</v>
          </cell>
          <cell r="B493" t="str">
            <v>PEDNEKAR DEEPAK SIVRAM</v>
          </cell>
          <cell r="C493" t="str">
            <v>FBRS</v>
          </cell>
        </row>
        <row r="494">
          <cell r="A494">
            <v>9559</v>
          </cell>
          <cell r="B494" t="str">
            <v>WAGHELA PRAKASH</v>
          </cell>
          <cell r="C494" t="str">
            <v>FBRS</v>
          </cell>
        </row>
        <row r="495">
          <cell r="A495">
            <v>9824</v>
          </cell>
          <cell r="B495" t="str">
            <v>DESHMUKH JAVED</v>
          </cell>
          <cell r="C495" t="str">
            <v>FBRS</v>
          </cell>
        </row>
        <row r="496">
          <cell r="A496">
            <v>9953</v>
          </cell>
          <cell r="B496" t="str">
            <v>MEENA K.SINGH</v>
          </cell>
          <cell r="C496" t="str">
            <v>FBRS</v>
          </cell>
        </row>
        <row r="497">
          <cell r="A497">
            <v>9972</v>
          </cell>
          <cell r="B497" t="str">
            <v>GADE HARSHADA</v>
          </cell>
          <cell r="C497" t="str">
            <v>FBRS</v>
          </cell>
        </row>
        <row r="498">
          <cell r="A498">
            <v>10024</v>
          </cell>
          <cell r="B498" t="str">
            <v>KHANDEKAR PRASHANT</v>
          </cell>
          <cell r="C498" t="str">
            <v>FBRS</v>
          </cell>
        </row>
        <row r="499">
          <cell r="A499">
            <v>10113</v>
          </cell>
          <cell r="B499" t="str">
            <v>PRASAD DHANVANTI</v>
          </cell>
          <cell r="C499" t="str">
            <v>FBRS</v>
          </cell>
        </row>
        <row r="500">
          <cell r="A500">
            <v>10197</v>
          </cell>
          <cell r="B500" t="str">
            <v>SINGH SIDANA H</v>
          </cell>
          <cell r="C500" t="str">
            <v>FBRS</v>
          </cell>
        </row>
        <row r="501">
          <cell r="A501">
            <v>10441</v>
          </cell>
          <cell r="B501" t="str">
            <v>UDASI RENU</v>
          </cell>
          <cell r="C501" t="str">
            <v>FBRS</v>
          </cell>
        </row>
        <row r="502">
          <cell r="A502">
            <v>10547</v>
          </cell>
          <cell r="B502" t="str">
            <v>JADHAV RAJENDRA</v>
          </cell>
          <cell r="C502" t="str">
            <v>FBRS</v>
          </cell>
        </row>
        <row r="503">
          <cell r="A503">
            <v>10569</v>
          </cell>
          <cell r="B503" t="str">
            <v>MONTEIRO MARISSA</v>
          </cell>
          <cell r="C503" t="str">
            <v>FBRS</v>
          </cell>
        </row>
        <row r="504">
          <cell r="A504">
            <v>10570</v>
          </cell>
          <cell r="B504" t="str">
            <v>MACHADO ASHLEY</v>
          </cell>
          <cell r="C504" t="str">
            <v>FBRS</v>
          </cell>
        </row>
        <row r="505">
          <cell r="A505">
            <v>10601</v>
          </cell>
          <cell r="B505" t="str">
            <v>UMAR SHABANA</v>
          </cell>
          <cell r="C505" t="str">
            <v>FBRS</v>
          </cell>
        </row>
        <row r="506">
          <cell r="A506">
            <v>10635</v>
          </cell>
          <cell r="B506" t="str">
            <v>BOSE SUHASH</v>
          </cell>
          <cell r="C506" t="str">
            <v>FBRS</v>
          </cell>
        </row>
        <row r="507">
          <cell r="A507">
            <v>10659</v>
          </cell>
          <cell r="B507" t="str">
            <v>KAZI MUNIRUDDIN</v>
          </cell>
          <cell r="C507" t="str">
            <v>FBRS</v>
          </cell>
        </row>
        <row r="508">
          <cell r="A508">
            <v>10661</v>
          </cell>
          <cell r="B508" t="str">
            <v>REBELLO FREDERICK</v>
          </cell>
          <cell r="C508" t="str">
            <v>FBRS</v>
          </cell>
        </row>
        <row r="509">
          <cell r="A509">
            <v>10665</v>
          </cell>
          <cell r="B509" t="str">
            <v>RODRIQUES KEVIN</v>
          </cell>
          <cell r="C509" t="str">
            <v>FBRS</v>
          </cell>
        </row>
        <row r="510">
          <cell r="A510">
            <v>10707</v>
          </cell>
          <cell r="B510" t="str">
            <v>MOON AMIT</v>
          </cell>
          <cell r="C510" t="str">
            <v>FBRS</v>
          </cell>
        </row>
        <row r="511">
          <cell r="A511">
            <v>30432</v>
          </cell>
          <cell r="B511" t="str">
            <v>D'SOUZA SUNIL</v>
          </cell>
          <cell r="C511" t="str">
            <v>FBRS</v>
          </cell>
        </row>
        <row r="512">
          <cell r="A512">
            <v>30455</v>
          </cell>
          <cell r="B512" t="str">
            <v>BRAGANZA SHELDON</v>
          </cell>
          <cell r="C512" t="str">
            <v>FBRS</v>
          </cell>
        </row>
        <row r="513">
          <cell r="A513">
            <v>30461</v>
          </cell>
          <cell r="B513" t="str">
            <v>COUTINHO VICTOR</v>
          </cell>
          <cell r="C513" t="str">
            <v>FBRS</v>
          </cell>
        </row>
        <row r="514">
          <cell r="A514">
            <v>30586</v>
          </cell>
          <cell r="B514" t="str">
            <v>MIRANDA JOEL</v>
          </cell>
          <cell r="C514" t="str">
            <v>FBRS</v>
          </cell>
        </row>
        <row r="515">
          <cell r="A515">
            <v>30802</v>
          </cell>
          <cell r="B515" t="str">
            <v>PATKAR SALIL S.</v>
          </cell>
          <cell r="C515" t="str">
            <v>FBRS</v>
          </cell>
        </row>
        <row r="516">
          <cell r="A516">
            <v>30804</v>
          </cell>
          <cell r="B516" t="str">
            <v>SHETTY VIJAY</v>
          </cell>
          <cell r="C516" t="str">
            <v>FBRS</v>
          </cell>
        </row>
        <row r="517">
          <cell r="A517">
            <v>30832</v>
          </cell>
          <cell r="B517" t="str">
            <v>BORGES JUDE</v>
          </cell>
          <cell r="C517" t="str">
            <v>FBRS</v>
          </cell>
        </row>
        <row r="518">
          <cell r="A518">
            <v>30837</v>
          </cell>
          <cell r="B518" t="str">
            <v>UMRIGAR NEVIL</v>
          </cell>
          <cell r="C518" t="str">
            <v>FBRS</v>
          </cell>
        </row>
        <row r="519">
          <cell r="A519">
            <v>30844</v>
          </cell>
          <cell r="B519" t="str">
            <v>RODRIQUES OSWIN</v>
          </cell>
          <cell r="C519" t="str">
            <v>FBRS</v>
          </cell>
        </row>
        <row r="520">
          <cell r="A520">
            <v>30865</v>
          </cell>
          <cell r="B520" t="str">
            <v>BANGERA NARESH</v>
          </cell>
          <cell r="C520" t="str">
            <v>FBRS</v>
          </cell>
        </row>
        <row r="521">
          <cell r="A521">
            <v>30872</v>
          </cell>
          <cell r="B521" t="str">
            <v>MENDONSA AJAY</v>
          </cell>
          <cell r="C521" t="str">
            <v>FBRS</v>
          </cell>
        </row>
        <row r="522">
          <cell r="A522">
            <v>31105</v>
          </cell>
          <cell r="B522" t="str">
            <v>SALDANHA ALLWYN S</v>
          </cell>
          <cell r="C522" t="str">
            <v>FBRS</v>
          </cell>
        </row>
        <row r="523">
          <cell r="A523">
            <v>31108</v>
          </cell>
          <cell r="B523" t="str">
            <v>SALDANHA ALWYN ALBERT</v>
          </cell>
          <cell r="C523" t="str">
            <v>FBRS</v>
          </cell>
        </row>
        <row r="524">
          <cell r="A524">
            <v>31129</v>
          </cell>
          <cell r="B524" t="str">
            <v>QURESHI RASHEED</v>
          </cell>
          <cell r="C524" t="str">
            <v>FBRS</v>
          </cell>
        </row>
        <row r="525">
          <cell r="A525">
            <v>31149</v>
          </cell>
          <cell r="B525" t="str">
            <v>DEY PRAMOD</v>
          </cell>
          <cell r="C525" t="str">
            <v>FBRS</v>
          </cell>
        </row>
        <row r="526">
          <cell r="A526">
            <v>31152</v>
          </cell>
          <cell r="B526" t="str">
            <v>SAHU GANESH</v>
          </cell>
          <cell r="C526" t="str">
            <v>FBRS</v>
          </cell>
        </row>
        <row r="527">
          <cell r="A527">
            <v>31162</v>
          </cell>
          <cell r="B527" t="str">
            <v>NAIR KAMLESH</v>
          </cell>
          <cell r="C527" t="str">
            <v>FBRS</v>
          </cell>
        </row>
        <row r="528">
          <cell r="A528">
            <v>31189</v>
          </cell>
          <cell r="B528" t="str">
            <v>CHASKAR KIRAN</v>
          </cell>
          <cell r="C528" t="str">
            <v>FBRS</v>
          </cell>
        </row>
        <row r="529">
          <cell r="A529">
            <v>31302</v>
          </cell>
          <cell r="B529" t="str">
            <v>FERNANDES EDGAR R.</v>
          </cell>
          <cell r="C529" t="str">
            <v>FBRS</v>
          </cell>
        </row>
        <row r="530">
          <cell r="A530">
            <v>31315</v>
          </cell>
          <cell r="B530" t="str">
            <v>D'SOUZA CALLAGHAN C.</v>
          </cell>
          <cell r="C530" t="str">
            <v>FBRS</v>
          </cell>
        </row>
        <row r="531">
          <cell r="A531">
            <v>31317</v>
          </cell>
          <cell r="B531" t="str">
            <v>KOTIYA DEEPAK</v>
          </cell>
          <cell r="C531" t="str">
            <v>FBRS</v>
          </cell>
        </row>
        <row r="532">
          <cell r="A532">
            <v>31318</v>
          </cell>
          <cell r="B532" t="str">
            <v>MONTERIO ALEX P.</v>
          </cell>
          <cell r="C532" t="str">
            <v>FBRS</v>
          </cell>
        </row>
        <row r="533">
          <cell r="A533">
            <v>31319</v>
          </cell>
          <cell r="B533" t="str">
            <v>D'SOUZA REAGAN D.</v>
          </cell>
          <cell r="C533" t="str">
            <v>FBRS</v>
          </cell>
        </row>
        <row r="534">
          <cell r="A534">
            <v>31323</v>
          </cell>
          <cell r="B534" t="str">
            <v>D'SOUZA RODLEE</v>
          </cell>
          <cell r="C534" t="str">
            <v>FBRS</v>
          </cell>
        </row>
        <row r="535">
          <cell r="A535">
            <v>31324</v>
          </cell>
          <cell r="B535" t="str">
            <v>VIEGAS NEIL E.</v>
          </cell>
          <cell r="C535" t="str">
            <v>FBRS</v>
          </cell>
        </row>
        <row r="536">
          <cell r="A536">
            <v>31343</v>
          </cell>
          <cell r="B536" t="str">
            <v>CASTELINO AVIL</v>
          </cell>
          <cell r="C536" t="str">
            <v>FBRS</v>
          </cell>
        </row>
        <row r="537">
          <cell r="A537">
            <v>31344</v>
          </cell>
          <cell r="B537" t="str">
            <v>HENDRICKS FOBIAN</v>
          </cell>
          <cell r="C537" t="str">
            <v>FBRS</v>
          </cell>
        </row>
        <row r="538">
          <cell r="A538">
            <v>31346</v>
          </cell>
          <cell r="B538" t="str">
            <v>ALMEIDA GILBERT</v>
          </cell>
          <cell r="C538" t="str">
            <v>FBRS</v>
          </cell>
        </row>
        <row r="539">
          <cell r="A539">
            <v>31353</v>
          </cell>
          <cell r="B539" t="str">
            <v>LIMA REINBERT</v>
          </cell>
          <cell r="C539" t="str">
            <v>FBRS</v>
          </cell>
        </row>
        <row r="540">
          <cell r="A540">
            <v>31354</v>
          </cell>
          <cell r="B540" t="str">
            <v>DANDEKAR ROHAN</v>
          </cell>
          <cell r="C540" t="str">
            <v>FBRS</v>
          </cell>
        </row>
        <row r="541">
          <cell r="A541">
            <v>31357</v>
          </cell>
          <cell r="B541" t="str">
            <v>D'SOUZA SAVIO</v>
          </cell>
          <cell r="C541" t="str">
            <v>FBRS</v>
          </cell>
        </row>
        <row r="542">
          <cell r="A542">
            <v>31364</v>
          </cell>
          <cell r="B542" t="str">
            <v>TASHILDAR WASIM</v>
          </cell>
          <cell r="C542" t="str">
            <v>FBRS</v>
          </cell>
        </row>
        <row r="543">
          <cell r="A543">
            <v>5159</v>
          </cell>
          <cell r="B543" t="str">
            <v>QUADROS R. LANCELOT</v>
          </cell>
          <cell r="C543" t="str">
            <v>FBSB</v>
          </cell>
        </row>
        <row r="544">
          <cell r="A544">
            <v>5826</v>
          </cell>
          <cell r="B544" t="str">
            <v>FERNANDES JOHN ALEX</v>
          </cell>
          <cell r="C544" t="str">
            <v>FBSB</v>
          </cell>
        </row>
        <row r="545">
          <cell r="A545">
            <v>6759</v>
          </cell>
          <cell r="B545" t="str">
            <v>SILVERIA ALVES</v>
          </cell>
          <cell r="C545" t="str">
            <v>FBSB</v>
          </cell>
        </row>
        <row r="546">
          <cell r="A546">
            <v>9718</v>
          </cell>
          <cell r="B546" t="str">
            <v>SHARMA ANKUSH</v>
          </cell>
          <cell r="C546" t="str">
            <v>FBSB</v>
          </cell>
        </row>
        <row r="547">
          <cell r="A547">
            <v>9779</v>
          </cell>
          <cell r="B547" t="str">
            <v>KANCHAN DEEPAK</v>
          </cell>
          <cell r="C547" t="str">
            <v>FBSB</v>
          </cell>
        </row>
        <row r="548">
          <cell r="A548">
            <v>10602</v>
          </cell>
          <cell r="B548" t="str">
            <v>JOSHI RAHUL</v>
          </cell>
          <cell r="C548" t="str">
            <v>FBSB</v>
          </cell>
        </row>
        <row r="549">
          <cell r="A549">
            <v>30466</v>
          </cell>
          <cell r="B549" t="str">
            <v>MIRANDA FLETCHER</v>
          </cell>
          <cell r="C549" t="str">
            <v>FBSB</v>
          </cell>
        </row>
        <row r="550">
          <cell r="A550">
            <v>30810</v>
          </cell>
          <cell r="B550" t="str">
            <v>D'MELLO NEIL</v>
          </cell>
          <cell r="C550" t="str">
            <v>FBSB</v>
          </cell>
        </row>
        <row r="551">
          <cell r="A551">
            <v>30816</v>
          </cell>
          <cell r="B551" t="str">
            <v>LOBO ALEX</v>
          </cell>
          <cell r="C551" t="str">
            <v>FBSB</v>
          </cell>
        </row>
        <row r="552">
          <cell r="A552">
            <v>31170</v>
          </cell>
          <cell r="B552" t="str">
            <v>D'SOUZA MACIVEE</v>
          </cell>
          <cell r="C552" t="str">
            <v>FBSB</v>
          </cell>
        </row>
        <row r="553">
          <cell r="A553">
            <v>31190</v>
          </cell>
          <cell r="B553" t="str">
            <v>JOSEPH LYNN</v>
          </cell>
          <cell r="C553" t="str">
            <v>FBSB</v>
          </cell>
        </row>
        <row r="554">
          <cell r="A554">
            <v>2315</v>
          </cell>
          <cell r="B554" t="str">
            <v>SHINDE ANAND M.</v>
          </cell>
          <cell r="C554" t="str">
            <v>FBSH</v>
          </cell>
        </row>
        <row r="555">
          <cell r="A555">
            <v>2818</v>
          </cell>
          <cell r="B555" t="str">
            <v>CHASKAR BAJIRA0 D.</v>
          </cell>
          <cell r="C555" t="str">
            <v>FBSH</v>
          </cell>
        </row>
        <row r="556">
          <cell r="A556">
            <v>3028</v>
          </cell>
          <cell r="B556" t="str">
            <v>JAITAPKAR RAVINDRA  D.</v>
          </cell>
          <cell r="C556" t="str">
            <v>FBSH</v>
          </cell>
        </row>
        <row r="557">
          <cell r="A557">
            <v>3169</v>
          </cell>
          <cell r="B557" t="str">
            <v>GOMES ANTHONY</v>
          </cell>
          <cell r="C557" t="str">
            <v>FBSH</v>
          </cell>
        </row>
        <row r="558">
          <cell r="A558">
            <v>3187</v>
          </cell>
          <cell r="B558" t="str">
            <v>OMANAKUTTAN C.N.</v>
          </cell>
          <cell r="C558" t="str">
            <v>FBSH</v>
          </cell>
        </row>
        <row r="559">
          <cell r="A559">
            <v>3250</v>
          </cell>
          <cell r="B559" t="str">
            <v>D,SOUZA RICHARD</v>
          </cell>
          <cell r="C559" t="str">
            <v>FBSH</v>
          </cell>
        </row>
        <row r="560">
          <cell r="A560">
            <v>3315</v>
          </cell>
          <cell r="B560" t="str">
            <v>DIAS WILSON A.</v>
          </cell>
          <cell r="C560" t="str">
            <v>FBSH</v>
          </cell>
        </row>
        <row r="561">
          <cell r="A561">
            <v>3484</v>
          </cell>
          <cell r="B561" t="str">
            <v>GUPTA DINESH R.</v>
          </cell>
          <cell r="C561" t="str">
            <v>FBSH</v>
          </cell>
        </row>
        <row r="562">
          <cell r="A562">
            <v>3588</v>
          </cell>
          <cell r="B562" t="str">
            <v>SHEIKH SALIM</v>
          </cell>
          <cell r="C562" t="str">
            <v>FBSH</v>
          </cell>
        </row>
        <row r="563">
          <cell r="A563">
            <v>3806</v>
          </cell>
          <cell r="B563" t="str">
            <v>PANDORI JITTE</v>
          </cell>
          <cell r="C563" t="str">
            <v>FBSH</v>
          </cell>
        </row>
        <row r="564">
          <cell r="A564">
            <v>4007</v>
          </cell>
          <cell r="B564" t="str">
            <v>PAUL CHAKALAKAL</v>
          </cell>
          <cell r="C564" t="str">
            <v>FBSH</v>
          </cell>
        </row>
        <row r="565">
          <cell r="A565">
            <v>4105</v>
          </cell>
          <cell r="B565" t="str">
            <v>AGRE KASHINATH M.,</v>
          </cell>
          <cell r="C565" t="str">
            <v>FBSH</v>
          </cell>
        </row>
        <row r="566">
          <cell r="A566">
            <v>4156</v>
          </cell>
          <cell r="B566" t="str">
            <v>SHINDE KASHINATH N.</v>
          </cell>
          <cell r="C566" t="str">
            <v>FBSH</v>
          </cell>
        </row>
        <row r="567">
          <cell r="A567">
            <v>4209</v>
          </cell>
          <cell r="B567" t="str">
            <v>GULIANA  HIMMAT R.</v>
          </cell>
          <cell r="C567" t="str">
            <v>FBSH</v>
          </cell>
        </row>
        <row r="568">
          <cell r="A568">
            <v>4228</v>
          </cell>
          <cell r="B568" t="str">
            <v>LOBO CYRIL</v>
          </cell>
          <cell r="C568" t="str">
            <v>FBSH</v>
          </cell>
        </row>
        <row r="569">
          <cell r="A569">
            <v>4487</v>
          </cell>
          <cell r="B569" t="str">
            <v>D,SOUZA HILLARY</v>
          </cell>
          <cell r="C569" t="str">
            <v>FBSH</v>
          </cell>
        </row>
        <row r="570">
          <cell r="A570">
            <v>4672</v>
          </cell>
          <cell r="B570" t="str">
            <v>THORAT TANAJI S.</v>
          </cell>
          <cell r="C570" t="str">
            <v>FBSH</v>
          </cell>
        </row>
        <row r="571">
          <cell r="A571">
            <v>4676</v>
          </cell>
          <cell r="B571" t="str">
            <v>NIKAM M. LAXMAN</v>
          </cell>
          <cell r="C571" t="str">
            <v>FBSH</v>
          </cell>
        </row>
        <row r="572">
          <cell r="A572">
            <v>4957</v>
          </cell>
          <cell r="B572" t="str">
            <v>SHEIKH ABDUL REHMAN</v>
          </cell>
          <cell r="C572" t="str">
            <v>FBSH</v>
          </cell>
        </row>
        <row r="573">
          <cell r="A573">
            <v>4963</v>
          </cell>
          <cell r="B573" t="str">
            <v>MERCHANDE G.ANANT</v>
          </cell>
          <cell r="C573" t="str">
            <v>FBSH</v>
          </cell>
        </row>
        <row r="574">
          <cell r="A574">
            <v>4982</v>
          </cell>
          <cell r="B574" t="str">
            <v>GOLI MOHAN</v>
          </cell>
          <cell r="C574" t="str">
            <v>FBSH</v>
          </cell>
        </row>
        <row r="575">
          <cell r="A575">
            <v>5062</v>
          </cell>
          <cell r="B575" t="str">
            <v>PUJARI KADYA SHIVA</v>
          </cell>
          <cell r="C575" t="str">
            <v>FBSH</v>
          </cell>
        </row>
        <row r="576">
          <cell r="A576">
            <v>5276</v>
          </cell>
          <cell r="B576" t="str">
            <v>COUTINHO AGNELO URBAN</v>
          </cell>
          <cell r="C576" t="str">
            <v>FBSH</v>
          </cell>
        </row>
        <row r="577">
          <cell r="A577">
            <v>5309</v>
          </cell>
          <cell r="B577" t="str">
            <v>D,SOUZA SIMON</v>
          </cell>
          <cell r="C577" t="str">
            <v>FBSH</v>
          </cell>
        </row>
        <row r="578">
          <cell r="A578">
            <v>5318</v>
          </cell>
          <cell r="B578" t="str">
            <v>CHASKAR ANIL B.</v>
          </cell>
          <cell r="C578" t="str">
            <v>FBSH</v>
          </cell>
        </row>
        <row r="579">
          <cell r="A579">
            <v>5368</v>
          </cell>
          <cell r="B579" t="str">
            <v>MAGALHAS ANTHONY R.</v>
          </cell>
          <cell r="C579" t="str">
            <v>FBSH</v>
          </cell>
        </row>
        <row r="580">
          <cell r="A580">
            <v>5376</v>
          </cell>
          <cell r="B580" t="str">
            <v>PAWAR R.K.</v>
          </cell>
          <cell r="C580" t="str">
            <v>FBSH</v>
          </cell>
        </row>
        <row r="581">
          <cell r="A581">
            <v>5516</v>
          </cell>
          <cell r="B581" t="str">
            <v>VERGHESH K.V.</v>
          </cell>
          <cell r="C581" t="str">
            <v>FBSH</v>
          </cell>
        </row>
        <row r="582">
          <cell r="A582">
            <v>5554</v>
          </cell>
          <cell r="B582" t="str">
            <v>FERNANDES PATRICK</v>
          </cell>
          <cell r="C582" t="str">
            <v>FBSH</v>
          </cell>
        </row>
        <row r="583">
          <cell r="A583">
            <v>5752</v>
          </cell>
          <cell r="B583" t="str">
            <v>RODRIGUES STEPHEN M.</v>
          </cell>
          <cell r="C583" t="str">
            <v>FBSH</v>
          </cell>
        </row>
        <row r="584">
          <cell r="A584">
            <v>5814</v>
          </cell>
          <cell r="B584" t="str">
            <v>MUTTA RAJABHOY.</v>
          </cell>
          <cell r="C584" t="str">
            <v>FBSH</v>
          </cell>
        </row>
        <row r="585">
          <cell r="A585">
            <v>5921</v>
          </cell>
          <cell r="B585" t="str">
            <v>JADHAV RAMESH HARI</v>
          </cell>
          <cell r="C585" t="str">
            <v>FBSH</v>
          </cell>
        </row>
        <row r="586">
          <cell r="A586">
            <v>5939</v>
          </cell>
          <cell r="B586" t="str">
            <v>KOTIYA SINGH PURAN.</v>
          </cell>
          <cell r="C586" t="str">
            <v>FBSH</v>
          </cell>
        </row>
        <row r="587">
          <cell r="A587">
            <v>5945</v>
          </cell>
          <cell r="B587" t="str">
            <v>ANDRADE  ALLWYN L.</v>
          </cell>
          <cell r="C587" t="str">
            <v>FBSH</v>
          </cell>
        </row>
        <row r="588">
          <cell r="A588">
            <v>6226</v>
          </cell>
          <cell r="B588" t="str">
            <v>LOUIS P.FRANCIS</v>
          </cell>
          <cell r="C588" t="str">
            <v>FBSH</v>
          </cell>
        </row>
        <row r="589">
          <cell r="A589">
            <v>6562</v>
          </cell>
          <cell r="B589" t="str">
            <v>NIRBHAVANE S.M.</v>
          </cell>
          <cell r="C589" t="str">
            <v>FBSH</v>
          </cell>
        </row>
        <row r="590">
          <cell r="A590">
            <v>6973</v>
          </cell>
          <cell r="B590" t="str">
            <v>GUPTA NEERAJ</v>
          </cell>
          <cell r="C590" t="str">
            <v>FBSH</v>
          </cell>
        </row>
        <row r="591">
          <cell r="A591">
            <v>7261</v>
          </cell>
          <cell r="B591" t="str">
            <v>KHAN MOHAMMED A.</v>
          </cell>
          <cell r="C591" t="str">
            <v>FBSH</v>
          </cell>
        </row>
        <row r="592">
          <cell r="A592">
            <v>7727</v>
          </cell>
          <cell r="B592" t="str">
            <v>ANTAO HILLARY JOSITO</v>
          </cell>
          <cell r="C592" t="str">
            <v>FBSH</v>
          </cell>
        </row>
        <row r="593">
          <cell r="A593">
            <v>8992</v>
          </cell>
          <cell r="B593" t="str">
            <v>ROMIL RATRA</v>
          </cell>
          <cell r="C593" t="str">
            <v>FBSH</v>
          </cell>
        </row>
        <row r="594">
          <cell r="A594">
            <v>9246</v>
          </cell>
          <cell r="B594" t="str">
            <v>KAMATH PRAVIN G.</v>
          </cell>
          <cell r="C594" t="str">
            <v>FBSH</v>
          </cell>
        </row>
        <row r="595">
          <cell r="A595">
            <v>9327</v>
          </cell>
          <cell r="B595" t="str">
            <v>SHAHEEN N.RAJGURU</v>
          </cell>
          <cell r="C595" t="str">
            <v>FBSH</v>
          </cell>
        </row>
        <row r="596">
          <cell r="A596">
            <v>9800</v>
          </cell>
          <cell r="B596" t="str">
            <v>CHIMBAIKAR SHARMILA</v>
          </cell>
          <cell r="C596" t="str">
            <v>FBSH</v>
          </cell>
        </row>
        <row r="597">
          <cell r="A597">
            <v>9962</v>
          </cell>
          <cell r="B597" t="str">
            <v>GIRIDHAR RAKESH K.</v>
          </cell>
          <cell r="C597" t="str">
            <v>FBSH</v>
          </cell>
        </row>
        <row r="598">
          <cell r="A598">
            <v>10030</v>
          </cell>
          <cell r="B598" t="str">
            <v>GAIKWAD SATISH</v>
          </cell>
          <cell r="C598" t="str">
            <v>FBSH</v>
          </cell>
        </row>
        <row r="599">
          <cell r="A599">
            <v>10156</v>
          </cell>
          <cell r="B599" t="str">
            <v>DUBEY AMAN</v>
          </cell>
          <cell r="C599" t="str">
            <v>FBSH</v>
          </cell>
        </row>
        <row r="600">
          <cell r="A600">
            <v>10159</v>
          </cell>
          <cell r="B600" t="str">
            <v>PARIKH DHRUV</v>
          </cell>
          <cell r="C600" t="str">
            <v>FBSH</v>
          </cell>
        </row>
        <row r="601">
          <cell r="A601">
            <v>10169</v>
          </cell>
          <cell r="B601" t="str">
            <v>KACHERLA NAVIN G</v>
          </cell>
          <cell r="C601" t="str">
            <v>FBSH</v>
          </cell>
        </row>
        <row r="602">
          <cell r="A602">
            <v>10324</v>
          </cell>
          <cell r="B602" t="str">
            <v>APTE BHUSHAN</v>
          </cell>
          <cell r="C602" t="str">
            <v>FBSH</v>
          </cell>
        </row>
        <row r="603">
          <cell r="A603">
            <v>10538</v>
          </cell>
          <cell r="B603" t="str">
            <v>KOTHARI DHAVAL</v>
          </cell>
          <cell r="C603" t="str">
            <v>FBSH</v>
          </cell>
        </row>
        <row r="604">
          <cell r="A604">
            <v>10589</v>
          </cell>
          <cell r="B604" t="str">
            <v>SALIAN GEETA</v>
          </cell>
          <cell r="C604" t="str">
            <v>FBSH</v>
          </cell>
        </row>
        <row r="605">
          <cell r="A605">
            <v>10666</v>
          </cell>
          <cell r="B605" t="str">
            <v>TYAGI PIYUSH</v>
          </cell>
          <cell r="C605" t="str">
            <v>FBSH</v>
          </cell>
        </row>
        <row r="606">
          <cell r="A606">
            <v>30449</v>
          </cell>
          <cell r="B606" t="str">
            <v>SHARMA MRUDUL</v>
          </cell>
          <cell r="C606" t="str">
            <v>FBSH</v>
          </cell>
        </row>
        <row r="607">
          <cell r="A607">
            <v>30503</v>
          </cell>
          <cell r="B607" t="str">
            <v>SINGH CHAITANYA</v>
          </cell>
          <cell r="C607" t="str">
            <v>FBSH</v>
          </cell>
        </row>
        <row r="608">
          <cell r="A608">
            <v>30807</v>
          </cell>
          <cell r="B608" t="str">
            <v>FERNANDES RYAN</v>
          </cell>
          <cell r="C608" t="str">
            <v>FBSH</v>
          </cell>
        </row>
        <row r="609">
          <cell r="A609">
            <v>30875</v>
          </cell>
          <cell r="B609" t="str">
            <v>BANGERA PRITAM</v>
          </cell>
          <cell r="C609" t="str">
            <v>FBSH</v>
          </cell>
        </row>
        <row r="610">
          <cell r="A610">
            <v>30878</v>
          </cell>
          <cell r="B610" t="str">
            <v>GONSALVES GORDEN</v>
          </cell>
          <cell r="C610" t="str">
            <v>FBSH</v>
          </cell>
        </row>
        <row r="611">
          <cell r="A611">
            <v>31111</v>
          </cell>
          <cell r="B611" t="str">
            <v>MORE SACHIN</v>
          </cell>
          <cell r="C611" t="str">
            <v>FBSH</v>
          </cell>
        </row>
        <row r="612">
          <cell r="A612">
            <v>31124</v>
          </cell>
          <cell r="B612" t="str">
            <v>FERREIRA CLAES</v>
          </cell>
          <cell r="C612" t="str">
            <v>FBSH</v>
          </cell>
        </row>
        <row r="613">
          <cell r="A613">
            <v>31132</v>
          </cell>
          <cell r="B613" t="str">
            <v>PANT GANESH</v>
          </cell>
          <cell r="C613" t="str">
            <v>FBSH</v>
          </cell>
        </row>
        <row r="614">
          <cell r="A614">
            <v>31136</v>
          </cell>
          <cell r="B614" t="str">
            <v>JADHAV VIJAY</v>
          </cell>
          <cell r="C614" t="str">
            <v>FBSH</v>
          </cell>
        </row>
        <row r="615">
          <cell r="A615">
            <v>31169</v>
          </cell>
          <cell r="B615" t="str">
            <v>TALKAR JOSHUA</v>
          </cell>
          <cell r="C615" t="str">
            <v>FBSH</v>
          </cell>
        </row>
        <row r="616">
          <cell r="A616">
            <v>31192</v>
          </cell>
          <cell r="B616" t="str">
            <v>SHARMA NILESH</v>
          </cell>
          <cell r="C616" t="str">
            <v>FBSH</v>
          </cell>
        </row>
        <row r="617">
          <cell r="A617">
            <v>31196</v>
          </cell>
          <cell r="B617" t="str">
            <v>CRASTO ROSHAN</v>
          </cell>
          <cell r="C617" t="str">
            <v>FBSH</v>
          </cell>
        </row>
        <row r="618">
          <cell r="A618">
            <v>31197</v>
          </cell>
          <cell r="B618" t="str">
            <v>GHAG SAMEER</v>
          </cell>
          <cell r="C618" t="str">
            <v>FBSH</v>
          </cell>
        </row>
        <row r="619">
          <cell r="A619">
            <v>31341</v>
          </cell>
          <cell r="B619" t="str">
            <v>SAWANT AMIT</v>
          </cell>
          <cell r="C619" t="str">
            <v>FBSH</v>
          </cell>
        </row>
        <row r="620">
          <cell r="A620">
            <v>31351</v>
          </cell>
          <cell r="B620" t="str">
            <v>D'SOUZA NICHOLAS</v>
          </cell>
          <cell r="C620" t="str">
            <v>FBSH</v>
          </cell>
        </row>
        <row r="621">
          <cell r="A621">
            <v>1666</v>
          </cell>
          <cell r="B621" t="str">
            <v>COLACO INOCENCIO LUSITANO</v>
          </cell>
          <cell r="C621" t="str">
            <v>FBSL</v>
          </cell>
        </row>
        <row r="622">
          <cell r="A622">
            <v>2297</v>
          </cell>
          <cell r="B622" t="str">
            <v>MALI GOPAL B.</v>
          </cell>
          <cell r="C622" t="str">
            <v>FBSL</v>
          </cell>
        </row>
        <row r="623">
          <cell r="A623">
            <v>2366</v>
          </cell>
          <cell r="B623" t="str">
            <v>SUVARNA K.R.</v>
          </cell>
          <cell r="C623" t="str">
            <v>FBSL</v>
          </cell>
        </row>
        <row r="624">
          <cell r="A624">
            <v>2716</v>
          </cell>
          <cell r="B624" t="str">
            <v>VENKATESHAN K.</v>
          </cell>
          <cell r="C624" t="str">
            <v>FBSL</v>
          </cell>
        </row>
        <row r="625">
          <cell r="A625">
            <v>3109</v>
          </cell>
          <cell r="B625" t="str">
            <v>SHETTY BABU</v>
          </cell>
          <cell r="C625" t="str">
            <v>FBSL</v>
          </cell>
        </row>
        <row r="626">
          <cell r="A626">
            <v>3254</v>
          </cell>
          <cell r="B626" t="str">
            <v>MENDES HILLARY</v>
          </cell>
          <cell r="C626" t="str">
            <v>FBSL</v>
          </cell>
        </row>
        <row r="627">
          <cell r="A627">
            <v>3786</v>
          </cell>
          <cell r="B627" t="str">
            <v>MULEY KRISHNA</v>
          </cell>
          <cell r="C627" t="str">
            <v>FBSL</v>
          </cell>
        </row>
        <row r="628">
          <cell r="A628">
            <v>4330</v>
          </cell>
          <cell r="B628" t="str">
            <v>BAGAWE V. GAJANAN</v>
          </cell>
          <cell r="C628" t="str">
            <v>FBSL</v>
          </cell>
        </row>
        <row r="629">
          <cell r="A629">
            <v>4554</v>
          </cell>
          <cell r="B629" t="str">
            <v>CHASKAR SHANTARAM D.</v>
          </cell>
          <cell r="C629" t="str">
            <v>FBSL</v>
          </cell>
        </row>
        <row r="630">
          <cell r="A630">
            <v>4589</v>
          </cell>
          <cell r="B630" t="str">
            <v>YELGULWAR VIKAS</v>
          </cell>
          <cell r="C630" t="str">
            <v>FBSL</v>
          </cell>
        </row>
        <row r="631">
          <cell r="A631">
            <v>4675</v>
          </cell>
          <cell r="B631" t="str">
            <v>PAWAR RAMDAS B.</v>
          </cell>
          <cell r="C631" t="str">
            <v>FBSL</v>
          </cell>
        </row>
        <row r="632">
          <cell r="A632">
            <v>4978</v>
          </cell>
          <cell r="B632" t="str">
            <v>AHMED ERSHAD  D.</v>
          </cell>
          <cell r="C632" t="str">
            <v>FBSL</v>
          </cell>
        </row>
        <row r="633">
          <cell r="A633">
            <v>5099</v>
          </cell>
          <cell r="B633" t="str">
            <v>RANE MANOHAR HARICHAND.</v>
          </cell>
          <cell r="C633" t="str">
            <v>FBSL</v>
          </cell>
        </row>
        <row r="634">
          <cell r="A634">
            <v>5171</v>
          </cell>
          <cell r="B634" t="str">
            <v>SALUNKHE LAXMAN N.</v>
          </cell>
          <cell r="C634" t="str">
            <v>FBSL</v>
          </cell>
        </row>
        <row r="635">
          <cell r="A635">
            <v>5316</v>
          </cell>
          <cell r="B635" t="str">
            <v>MORE PANDURANG B.</v>
          </cell>
          <cell r="C635" t="str">
            <v>FBSL</v>
          </cell>
        </row>
        <row r="636">
          <cell r="A636">
            <v>5407</v>
          </cell>
          <cell r="B636" t="str">
            <v>TIXEIRA  GEORGE</v>
          </cell>
          <cell r="C636" t="str">
            <v>FBSL</v>
          </cell>
        </row>
        <row r="637">
          <cell r="A637">
            <v>5792</v>
          </cell>
          <cell r="B637" t="str">
            <v>PATEL SAFIUDDIN R.</v>
          </cell>
          <cell r="C637" t="str">
            <v>FBSL</v>
          </cell>
        </row>
        <row r="638">
          <cell r="A638">
            <v>5815</v>
          </cell>
          <cell r="B638" t="str">
            <v>PATEL BABU SHABBIR</v>
          </cell>
          <cell r="C638" t="str">
            <v>FBSL</v>
          </cell>
        </row>
        <row r="639">
          <cell r="A639">
            <v>5820</v>
          </cell>
          <cell r="B639" t="str">
            <v>PAWAR SHANKAR P.</v>
          </cell>
          <cell r="C639" t="str">
            <v>FBSL</v>
          </cell>
        </row>
        <row r="640">
          <cell r="A640">
            <v>5822</v>
          </cell>
          <cell r="B640" t="str">
            <v>THOMAS P.V.</v>
          </cell>
          <cell r="C640" t="str">
            <v>FBSL</v>
          </cell>
        </row>
        <row r="641">
          <cell r="A641">
            <v>5837</v>
          </cell>
          <cell r="B641" t="str">
            <v>WAHEED MUSTAK A.</v>
          </cell>
          <cell r="C641" t="str">
            <v>FBSL</v>
          </cell>
        </row>
        <row r="642">
          <cell r="A642">
            <v>5920</v>
          </cell>
          <cell r="B642" t="str">
            <v>PATRICK MICHEAL STANLEY</v>
          </cell>
          <cell r="C642" t="str">
            <v>FBSL</v>
          </cell>
        </row>
        <row r="643">
          <cell r="A643">
            <v>6063</v>
          </cell>
          <cell r="B643" t="str">
            <v>D'SOUZA VALERIAN</v>
          </cell>
          <cell r="C643" t="str">
            <v>FBSL</v>
          </cell>
        </row>
        <row r="644">
          <cell r="A644">
            <v>6126</v>
          </cell>
          <cell r="B644" t="str">
            <v>SAWANT ABHAY MR.</v>
          </cell>
          <cell r="C644" t="str">
            <v>FBSL</v>
          </cell>
        </row>
        <row r="645">
          <cell r="A645">
            <v>9514</v>
          </cell>
          <cell r="B645" t="str">
            <v>DANDEKAR SONALI V.</v>
          </cell>
          <cell r="C645" t="str">
            <v>FBSL</v>
          </cell>
        </row>
        <row r="646">
          <cell r="A646">
            <v>9739</v>
          </cell>
          <cell r="B646" t="str">
            <v>PARTHASARATHI SHRIMATI</v>
          </cell>
          <cell r="C646" t="str">
            <v>FBSL</v>
          </cell>
        </row>
        <row r="647">
          <cell r="A647">
            <v>10725</v>
          </cell>
          <cell r="B647" t="str">
            <v>SALDANHA MELWYN</v>
          </cell>
          <cell r="C647" t="str">
            <v>FBSL</v>
          </cell>
        </row>
        <row r="648">
          <cell r="A648">
            <v>2004</v>
          </cell>
          <cell r="B648" t="str">
            <v>NIKAM MANIK UKHARDU</v>
          </cell>
          <cell r="C648" t="str">
            <v>FBST</v>
          </cell>
        </row>
        <row r="649">
          <cell r="A649">
            <v>2687</v>
          </cell>
          <cell r="B649" t="str">
            <v>GAIKWAD JANU RAYA.</v>
          </cell>
          <cell r="C649" t="str">
            <v>FBST</v>
          </cell>
        </row>
        <row r="650">
          <cell r="A650">
            <v>2781</v>
          </cell>
          <cell r="B650" t="str">
            <v>TAMORE BHARAT D.</v>
          </cell>
          <cell r="C650" t="str">
            <v>FBST</v>
          </cell>
        </row>
        <row r="651">
          <cell r="A651">
            <v>2886</v>
          </cell>
          <cell r="B651" t="str">
            <v>ROKDE T.VILAS</v>
          </cell>
          <cell r="C651" t="str">
            <v>FBST</v>
          </cell>
        </row>
        <row r="652">
          <cell r="A652">
            <v>2891</v>
          </cell>
          <cell r="B652" t="str">
            <v>SALAM SHAIKH</v>
          </cell>
          <cell r="C652" t="str">
            <v>FBST</v>
          </cell>
        </row>
        <row r="653">
          <cell r="A653">
            <v>3309</v>
          </cell>
          <cell r="B653" t="str">
            <v>NEGI DHARAM SINGH</v>
          </cell>
          <cell r="C653" t="str">
            <v>FBST</v>
          </cell>
        </row>
        <row r="654">
          <cell r="A654">
            <v>3664</v>
          </cell>
          <cell r="B654" t="str">
            <v>BONIFACE D'SILVA</v>
          </cell>
          <cell r="C654" t="str">
            <v>FBST</v>
          </cell>
        </row>
        <row r="655">
          <cell r="A655">
            <v>3846</v>
          </cell>
          <cell r="B655" t="str">
            <v>BHANDARI BIJENDRA SINGH</v>
          </cell>
          <cell r="C655" t="str">
            <v>FBST</v>
          </cell>
        </row>
        <row r="656">
          <cell r="A656">
            <v>3997</v>
          </cell>
          <cell r="B656" t="str">
            <v>JAGTAP JANARDHAN H.</v>
          </cell>
          <cell r="C656" t="str">
            <v>FBST</v>
          </cell>
        </row>
        <row r="657">
          <cell r="A657">
            <v>4100</v>
          </cell>
          <cell r="B657" t="str">
            <v>MALI RAJARAM T.</v>
          </cell>
          <cell r="C657" t="str">
            <v>FBST</v>
          </cell>
        </row>
        <row r="658">
          <cell r="A658">
            <v>4103</v>
          </cell>
          <cell r="B658" t="str">
            <v>TAMBE PANDURANG G.</v>
          </cell>
          <cell r="C658" t="str">
            <v>FBST</v>
          </cell>
        </row>
        <row r="659">
          <cell r="A659">
            <v>4109</v>
          </cell>
          <cell r="B659" t="str">
            <v>SHINDE BHIKU N.</v>
          </cell>
          <cell r="C659" t="str">
            <v>FBST</v>
          </cell>
        </row>
        <row r="660">
          <cell r="A660">
            <v>4110</v>
          </cell>
          <cell r="B660" t="str">
            <v>PAWAR SUDAM N.</v>
          </cell>
          <cell r="C660" t="str">
            <v>FBST</v>
          </cell>
        </row>
        <row r="661">
          <cell r="A661">
            <v>4269</v>
          </cell>
          <cell r="B661" t="str">
            <v>NAKTE SHANTARAM B.</v>
          </cell>
          <cell r="C661" t="str">
            <v>FBST</v>
          </cell>
        </row>
        <row r="662">
          <cell r="A662">
            <v>4286</v>
          </cell>
          <cell r="B662" t="str">
            <v>LOKHANDE BHAGURAM LAXMAN</v>
          </cell>
          <cell r="C662" t="str">
            <v>FBST</v>
          </cell>
        </row>
        <row r="663">
          <cell r="A663">
            <v>4551</v>
          </cell>
          <cell r="B663" t="str">
            <v>MORE SHIVAJI M.</v>
          </cell>
          <cell r="C663" t="str">
            <v>FBST</v>
          </cell>
        </row>
        <row r="664">
          <cell r="A664">
            <v>4555</v>
          </cell>
          <cell r="B664" t="str">
            <v>THANGAMUTHU S.V.</v>
          </cell>
          <cell r="C664" t="str">
            <v>FBST</v>
          </cell>
        </row>
        <row r="665">
          <cell r="A665">
            <v>4556</v>
          </cell>
          <cell r="B665" t="str">
            <v>YADAV HARI SIDHARTH</v>
          </cell>
          <cell r="C665" t="str">
            <v>FBST</v>
          </cell>
        </row>
        <row r="666">
          <cell r="A666">
            <v>4557</v>
          </cell>
          <cell r="B666" t="str">
            <v>SHIRKE GOVIND C.</v>
          </cell>
          <cell r="C666" t="str">
            <v>FBST</v>
          </cell>
        </row>
        <row r="667">
          <cell r="A667">
            <v>4945</v>
          </cell>
          <cell r="B667" t="str">
            <v>YADAV RAMDAS KALIA.</v>
          </cell>
          <cell r="C667" t="str">
            <v>FBST</v>
          </cell>
        </row>
        <row r="668">
          <cell r="A668">
            <v>5061</v>
          </cell>
          <cell r="B668" t="str">
            <v>RANA KAMAL SINGH</v>
          </cell>
          <cell r="C668" t="str">
            <v>FBST</v>
          </cell>
        </row>
        <row r="669">
          <cell r="A669">
            <v>5064</v>
          </cell>
          <cell r="B669" t="str">
            <v>KHERADE NARAYAN M.</v>
          </cell>
          <cell r="C669" t="str">
            <v>FBST</v>
          </cell>
        </row>
        <row r="670">
          <cell r="A670">
            <v>5067</v>
          </cell>
          <cell r="B670" t="str">
            <v>QURESHI RAFIQUE N.</v>
          </cell>
          <cell r="C670" t="str">
            <v>FBST</v>
          </cell>
        </row>
        <row r="671">
          <cell r="A671">
            <v>5095</v>
          </cell>
          <cell r="B671" t="str">
            <v>ROKDE KAILASH T.</v>
          </cell>
          <cell r="C671" t="str">
            <v>FBST</v>
          </cell>
        </row>
        <row r="672">
          <cell r="A672">
            <v>5096</v>
          </cell>
          <cell r="B672" t="str">
            <v>GHUGE YADAV V.</v>
          </cell>
          <cell r="C672" t="str">
            <v>FBST</v>
          </cell>
        </row>
        <row r="673">
          <cell r="A673">
            <v>5097</v>
          </cell>
          <cell r="B673" t="str">
            <v>MAHAR GOVIND SINGH</v>
          </cell>
          <cell r="C673" t="str">
            <v>FBST</v>
          </cell>
        </row>
        <row r="674">
          <cell r="A674">
            <v>5201</v>
          </cell>
          <cell r="B674" t="str">
            <v>MOHD.SALIM</v>
          </cell>
          <cell r="C674" t="str">
            <v>FBST</v>
          </cell>
        </row>
        <row r="675">
          <cell r="A675">
            <v>5212</v>
          </cell>
          <cell r="B675" t="str">
            <v>SALUNKHE BHIMRAO M.</v>
          </cell>
          <cell r="C675" t="str">
            <v>FBST</v>
          </cell>
        </row>
        <row r="676">
          <cell r="A676">
            <v>5213</v>
          </cell>
          <cell r="B676" t="str">
            <v>SALUNKHE RAGHUNATH.</v>
          </cell>
          <cell r="C676" t="str">
            <v>FBST</v>
          </cell>
        </row>
        <row r="677">
          <cell r="A677">
            <v>5230</v>
          </cell>
          <cell r="B677" t="str">
            <v>KIROLKAR ANANDA D.</v>
          </cell>
          <cell r="C677" t="str">
            <v>FBST</v>
          </cell>
        </row>
        <row r="678">
          <cell r="A678">
            <v>5352</v>
          </cell>
          <cell r="B678" t="str">
            <v>RAJE MADHUKAR R.</v>
          </cell>
          <cell r="C678" t="str">
            <v>FBST</v>
          </cell>
        </row>
        <row r="679">
          <cell r="A679">
            <v>5370</v>
          </cell>
          <cell r="B679" t="str">
            <v>GAIKWAD MACHINDRA S.</v>
          </cell>
          <cell r="C679" t="str">
            <v>FBST</v>
          </cell>
        </row>
        <row r="680">
          <cell r="A680">
            <v>5371</v>
          </cell>
          <cell r="B680" t="str">
            <v>RAUT RAMCHANDRA</v>
          </cell>
          <cell r="C680" t="str">
            <v>FBST</v>
          </cell>
        </row>
        <row r="681">
          <cell r="A681">
            <v>5387</v>
          </cell>
          <cell r="B681" t="str">
            <v>GAIKWAD DEVRAM B.</v>
          </cell>
          <cell r="C681" t="str">
            <v>FBST</v>
          </cell>
        </row>
        <row r="682">
          <cell r="A682">
            <v>5388</v>
          </cell>
          <cell r="B682" t="str">
            <v>PAWAR SADANAND N.</v>
          </cell>
          <cell r="C682" t="str">
            <v>FBST</v>
          </cell>
        </row>
        <row r="683">
          <cell r="A683">
            <v>5392</v>
          </cell>
          <cell r="B683" t="str">
            <v>MORE RAMESH KANOO</v>
          </cell>
          <cell r="C683" t="str">
            <v>FBST</v>
          </cell>
        </row>
        <row r="684">
          <cell r="A684">
            <v>5402</v>
          </cell>
          <cell r="B684" t="str">
            <v>JADHAV RAMAKANT S.</v>
          </cell>
          <cell r="C684" t="str">
            <v>FBST</v>
          </cell>
        </row>
        <row r="685">
          <cell r="A685">
            <v>5512</v>
          </cell>
          <cell r="B685" t="str">
            <v>HATE RAJENDRA P.</v>
          </cell>
          <cell r="C685" t="str">
            <v>FBST</v>
          </cell>
        </row>
        <row r="686">
          <cell r="A686">
            <v>5519</v>
          </cell>
          <cell r="B686" t="str">
            <v>KADAM CHANDRAKANT B.</v>
          </cell>
          <cell r="C686" t="str">
            <v>FBST</v>
          </cell>
        </row>
        <row r="687">
          <cell r="A687">
            <v>5793</v>
          </cell>
          <cell r="B687" t="str">
            <v>BAGGAM KAMAL H.</v>
          </cell>
          <cell r="C687" t="str">
            <v>FBST</v>
          </cell>
        </row>
        <row r="688">
          <cell r="A688">
            <v>5794</v>
          </cell>
          <cell r="B688" t="str">
            <v>PATEL SALIM G.</v>
          </cell>
          <cell r="C688" t="str">
            <v>FBST</v>
          </cell>
        </row>
        <row r="689">
          <cell r="A689">
            <v>5796</v>
          </cell>
          <cell r="B689" t="str">
            <v>KOKANE KHANDU B.</v>
          </cell>
          <cell r="C689" t="str">
            <v>FBST</v>
          </cell>
        </row>
        <row r="690">
          <cell r="A690">
            <v>5797</v>
          </cell>
          <cell r="B690" t="str">
            <v>YELVE SIDHARTH B.</v>
          </cell>
          <cell r="C690" t="str">
            <v>FBST</v>
          </cell>
        </row>
        <row r="691">
          <cell r="A691">
            <v>5799</v>
          </cell>
          <cell r="B691" t="str">
            <v>JADHAV MAHADEO BABU.</v>
          </cell>
          <cell r="C691" t="str">
            <v>FBST</v>
          </cell>
        </row>
        <row r="692">
          <cell r="A692">
            <v>5801</v>
          </cell>
          <cell r="B692" t="str">
            <v>SILVRAJ SUBBAYA</v>
          </cell>
          <cell r="C692" t="str">
            <v>FBST</v>
          </cell>
        </row>
        <row r="693">
          <cell r="A693">
            <v>5809</v>
          </cell>
          <cell r="B693" t="str">
            <v>SINGH GANESH INDERSINGH</v>
          </cell>
          <cell r="C693" t="str">
            <v>FBST</v>
          </cell>
        </row>
        <row r="694">
          <cell r="A694">
            <v>5810</v>
          </cell>
          <cell r="B694" t="str">
            <v>PATEL TAHER B.</v>
          </cell>
          <cell r="C694" t="str">
            <v>FBST</v>
          </cell>
        </row>
        <row r="695">
          <cell r="A695">
            <v>5812</v>
          </cell>
          <cell r="B695" t="str">
            <v>SINGH PADAMSINGH</v>
          </cell>
          <cell r="C695" t="str">
            <v>FBST</v>
          </cell>
        </row>
        <row r="696">
          <cell r="A696">
            <v>5909</v>
          </cell>
          <cell r="B696" t="str">
            <v>SHINDE ZAKASH B.</v>
          </cell>
          <cell r="C696" t="str">
            <v>FBST</v>
          </cell>
        </row>
        <row r="697">
          <cell r="A697">
            <v>5910</v>
          </cell>
          <cell r="B697" t="str">
            <v>NISHAR ALI SAYED</v>
          </cell>
          <cell r="C697" t="str">
            <v>FBST</v>
          </cell>
        </row>
        <row r="698">
          <cell r="A698">
            <v>5911</v>
          </cell>
          <cell r="B698" t="str">
            <v>YELVE BHAGOJI GANPAT</v>
          </cell>
          <cell r="C698" t="str">
            <v>FBST</v>
          </cell>
        </row>
        <row r="699">
          <cell r="A699">
            <v>5922</v>
          </cell>
          <cell r="B699" t="str">
            <v>KAMBLE BALOO K.</v>
          </cell>
          <cell r="C699" t="str">
            <v>FBST</v>
          </cell>
        </row>
        <row r="700">
          <cell r="A700">
            <v>5981</v>
          </cell>
          <cell r="B700" t="str">
            <v>JADHAV SURESH B.</v>
          </cell>
          <cell r="C700" t="str">
            <v>FBST</v>
          </cell>
        </row>
        <row r="701">
          <cell r="A701">
            <v>6140</v>
          </cell>
          <cell r="B701" t="str">
            <v>TIVREKAR VISHWAS</v>
          </cell>
          <cell r="C701" t="str">
            <v>FBST</v>
          </cell>
        </row>
        <row r="702">
          <cell r="A702">
            <v>6208</v>
          </cell>
          <cell r="B702" t="str">
            <v>KHAIRE RAJENDRA T.</v>
          </cell>
          <cell r="C702" t="str">
            <v>FBST</v>
          </cell>
        </row>
        <row r="703">
          <cell r="A703">
            <v>6209</v>
          </cell>
          <cell r="B703" t="str">
            <v>KHOT ANAND K.</v>
          </cell>
          <cell r="C703" t="str">
            <v>FBST</v>
          </cell>
        </row>
        <row r="704">
          <cell r="A704">
            <v>6210</v>
          </cell>
          <cell r="B704" t="str">
            <v>PATIL L.UMAKANT</v>
          </cell>
          <cell r="C704" t="str">
            <v>FBST</v>
          </cell>
        </row>
        <row r="705">
          <cell r="A705">
            <v>6218</v>
          </cell>
          <cell r="B705" t="str">
            <v>MURKAR B.A.</v>
          </cell>
          <cell r="C705" t="str">
            <v>FBST</v>
          </cell>
        </row>
        <row r="706">
          <cell r="A706">
            <v>6227</v>
          </cell>
          <cell r="B706" t="str">
            <v>GURAV ANAND V.</v>
          </cell>
          <cell r="C706" t="str">
            <v>FBST</v>
          </cell>
        </row>
        <row r="707">
          <cell r="A707">
            <v>6230</v>
          </cell>
          <cell r="B707" t="str">
            <v>SHARMA RAMPRASHAD K.</v>
          </cell>
          <cell r="C707" t="str">
            <v>FBST</v>
          </cell>
        </row>
        <row r="708">
          <cell r="A708">
            <v>6243</v>
          </cell>
          <cell r="B708" t="str">
            <v>BHALERAO VIJAY D.</v>
          </cell>
          <cell r="C708" t="str">
            <v>FBST</v>
          </cell>
        </row>
        <row r="709">
          <cell r="A709">
            <v>6277</v>
          </cell>
          <cell r="B709" t="str">
            <v>GOSHALKAR MANGESH V.</v>
          </cell>
          <cell r="C709" t="str">
            <v>FBST</v>
          </cell>
        </row>
        <row r="710">
          <cell r="A710">
            <v>6297</v>
          </cell>
          <cell r="B710" t="str">
            <v>MALWANKAR TULSIRAM M.</v>
          </cell>
          <cell r="C710" t="str">
            <v>FBST</v>
          </cell>
        </row>
        <row r="711">
          <cell r="A711">
            <v>6416</v>
          </cell>
          <cell r="B711" t="str">
            <v>YELVE DILIP D.</v>
          </cell>
          <cell r="C711" t="str">
            <v>FBST</v>
          </cell>
        </row>
        <row r="712">
          <cell r="A712">
            <v>6531</v>
          </cell>
          <cell r="B712" t="str">
            <v>CHAUDHARI DILIP RAMCHANDR</v>
          </cell>
          <cell r="C712" t="str">
            <v>FBST</v>
          </cell>
        </row>
        <row r="713">
          <cell r="A713">
            <v>6758</v>
          </cell>
          <cell r="B713" t="str">
            <v>MERCHANDE ANIL H.</v>
          </cell>
          <cell r="C713" t="str">
            <v>FBST</v>
          </cell>
        </row>
        <row r="714">
          <cell r="A714">
            <v>6827</v>
          </cell>
          <cell r="B714" t="str">
            <v>JADHAV ASHOK D.</v>
          </cell>
          <cell r="C714" t="str">
            <v>FBST</v>
          </cell>
        </row>
        <row r="715">
          <cell r="A715">
            <v>6990</v>
          </cell>
          <cell r="B715" t="str">
            <v>BHAGNAGRI TAJUDDIN A.</v>
          </cell>
          <cell r="C715" t="str">
            <v>FBST</v>
          </cell>
        </row>
        <row r="716">
          <cell r="A716">
            <v>6991</v>
          </cell>
          <cell r="B716" t="str">
            <v>BHAYE AJIT LAXMAN.</v>
          </cell>
          <cell r="C716" t="str">
            <v>FBST</v>
          </cell>
        </row>
        <row r="717">
          <cell r="A717">
            <v>6997</v>
          </cell>
          <cell r="B717" t="str">
            <v>JADHAV BHAGURAM S.</v>
          </cell>
          <cell r="C717" t="str">
            <v>FBST</v>
          </cell>
        </row>
        <row r="718">
          <cell r="A718">
            <v>6998</v>
          </cell>
          <cell r="B718" t="str">
            <v>SAWANT AJAY DEVRAM</v>
          </cell>
          <cell r="C718" t="str">
            <v>FBST</v>
          </cell>
        </row>
        <row r="719">
          <cell r="A719">
            <v>7000</v>
          </cell>
          <cell r="B719" t="str">
            <v>CHAVAN POPAT MANOHAR</v>
          </cell>
          <cell r="C719" t="str">
            <v>FBST</v>
          </cell>
        </row>
        <row r="720">
          <cell r="A720">
            <v>7003</v>
          </cell>
          <cell r="B720" t="str">
            <v>PATHAN SALIM A.</v>
          </cell>
          <cell r="C720" t="str">
            <v>FBST</v>
          </cell>
        </row>
        <row r="721">
          <cell r="A721">
            <v>7004</v>
          </cell>
          <cell r="B721" t="str">
            <v>MOHALKAR MUSTAQUE</v>
          </cell>
          <cell r="C721" t="str">
            <v>FBST</v>
          </cell>
        </row>
        <row r="722">
          <cell r="A722">
            <v>7005</v>
          </cell>
          <cell r="B722" t="str">
            <v>VIBHUTE KIRAN MAHADEO</v>
          </cell>
          <cell r="C722" t="str">
            <v>FBST</v>
          </cell>
        </row>
        <row r="723">
          <cell r="A723">
            <v>7008</v>
          </cell>
          <cell r="B723" t="str">
            <v>YELVE SUKUMAR V.</v>
          </cell>
          <cell r="C723" t="str">
            <v>FBST</v>
          </cell>
        </row>
        <row r="724">
          <cell r="A724">
            <v>7221</v>
          </cell>
          <cell r="B724" t="str">
            <v>MERCHANDE JITENDRA P.</v>
          </cell>
          <cell r="C724" t="str">
            <v>FBST</v>
          </cell>
        </row>
        <row r="725">
          <cell r="A725">
            <v>10095</v>
          </cell>
          <cell r="B725" t="str">
            <v>SHIVCHARAN RAJENDRA</v>
          </cell>
          <cell r="C725" t="str">
            <v>FBST</v>
          </cell>
        </row>
        <row r="726">
          <cell r="A726">
            <v>10400</v>
          </cell>
          <cell r="B726" t="str">
            <v>PAWAR MOHAN PANDURANG</v>
          </cell>
          <cell r="C726" t="str">
            <v>FBST</v>
          </cell>
        </row>
        <row r="727">
          <cell r="A727">
            <v>10718</v>
          </cell>
          <cell r="B727" t="str">
            <v>MACHILE SUNIL</v>
          </cell>
          <cell r="C727" t="str">
            <v>FBST</v>
          </cell>
        </row>
        <row r="728">
          <cell r="A728">
            <v>31409</v>
          </cell>
          <cell r="B728" t="str">
            <v>LOKHANDE BHARAT</v>
          </cell>
          <cell r="C728" t="str">
            <v>FBST</v>
          </cell>
        </row>
        <row r="729">
          <cell r="A729">
            <v>1500</v>
          </cell>
          <cell r="B729" t="str">
            <v>GRACIAS DOMINIC J.</v>
          </cell>
          <cell r="C729" t="str">
            <v>FBTJ</v>
          </cell>
        </row>
        <row r="730">
          <cell r="A730">
            <v>1952</v>
          </cell>
          <cell r="B730" t="str">
            <v>RATHOD MOHAN KESHAV</v>
          </cell>
          <cell r="C730" t="str">
            <v>FBTJ</v>
          </cell>
        </row>
        <row r="731">
          <cell r="A731">
            <v>2352</v>
          </cell>
          <cell r="B731" t="str">
            <v>PANGAM LAXMAN D.</v>
          </cell>
          <cell r="C731" t="str">
            <v>FBTJ</v>
          </cell>
        </row>
        <row r="732">
          <cell r="A732">
            <v>2695</v>
          </cell>
          <cell r="B732" t="str">
            <v>ROHIT CHAGANLAL LALLU</v>
          </cell>
          <cell r="C732" t="str">
            <v>FBTJ</v>
          </cell>
        </row>
        <row r="733">
          <cell r="A733">
            <v>2842</v>
          </cell>
          <cell r="B733" t="str">
            <v>TAMBOLI K.M.</v>
          </cell>
          <cell r="C733" t="str">
            <v>FBTJ</v>
          </cell>
        </row>
        <row r="734">
          <cell r="A734">
            <v>3023</v>
          </cell>
          <cell r="B734" t="str">
            <v>KHAN NAWAZ BASHIR KHAN</v>
          </cell>
          <cell r="C734" t="str">
            <v>FBTJ</v>
          </cell>
        </row>
        <row r="735">
          <cell r="A735">
            <v>3303</v>
          </cell>
          <cell r="B735" t="str">
            <v>RODRIGUES ALEX G.</v>
          </cell>
          <cell r="C735" t="str">
            <v>FBTJ</v>
          </cell>
        </row>
        <row r="736">
          <cell r="A736">
            <v>3977</v>
          </cell>
          <cell r="B736" t="str">
            <v>DHATRAK BANSI S.</v>
          </cell>
          <cell r="C736" t="str">
            <v>FBTJ</v>
          </cell>
        </row>
        <row r="737">
          <cell r="A737">
            <v>4410</v>
          </cell>
          <cell r="B737" t="str">
            <v>D,SOUZA J. RONALD</v>
          </cell>
          <cell r="C737" t="str">
            <v>FBTJ</v>
          </cell>
        </row>
        <row r="738">
          <cell r="A738">
            <v>4735</v>
          </cell>
          <cell r="B738" t="str">
            <v>DRIVER ASPI MINOO</v>
          </cell>
          <cell r="C738" t="str">
            <v>FBTJ</v>
          </cell>
        </row>
        <row r="739">
          <cell r="A739">
            <v>4876</v>
          </cell>
          <cell r="B739" t="str">
            <v>RAHMATHULLA S.</v>
          </cell>
          <cell r="C739" t="str">
            <v>FBTJ</v>
          </cell>
        </row>
        <row r="740">
          <cell r="A740">
            <v>5060</v>
          </cell>
          <cell r="B740" t="str">
            <v>YELVE G. RAMCHANDRA</v>
          </cell>
          <cell r="C740" t="str">
            <v>FBTJ</v>
          </cell>
        </row>
        <row r="741">
          <cell r="A741">
            <v>5382</v>
          </cell>
          <cell r="B741" t="str">
            <v>SHAIK ISMAIL HASSAN A.</v>
          </cell>
          <cell r="C741" t="str">
            <v>FBTJ</v>
          </cell>
        </row>
        <row r="742">
          <cell r="A742">
            <v>5828</v>
          </cell>
          <cell r="B742" t="str">
            <v>MYAKAL PANDURANG</v>
          </cell>
          <cell r="C742" t="str">
            <v>FBTJ</v>
          </cell>
        </row>
        <row r="743">
          <cell r="A743">
            <v>5923</v>
          </cell>
          <cell r="B743" t="str">
            <v>SHINDE RAMESH DAGDOO</v>
          </cell>
          <cell r="C743" t="str">
            <v>FBTJ</v>
          </cell>
        </row>
        <row r="744">
          <cell r="A744">
            <v>5928</v>
          </cell>
          <cell r="B744" t="str">
            <v>PUROHIT PRADEEP JAYRAM</v>
          </cell>
          <cell r="C744" t="str">
            <v>FBTJ</v>
          </cell>
        </row>
        <row r="745">
          <cell r="A745">
            <v>8700</v>
          </cell>
          <cell r="B745" t="str">
            <v>SHARMA SUNIL</v>
          </cell>
          <cell r="C745" t="str">
            <v>FBTJ</v>
          </cell>
        </row>
        <row r="746">
          <cell r="A746">
            <v>9444</v>
          </cell>
          <cell r="B746" t="str">
            <v>VARGHESE AASLESH</v>
          </cell>
          <cell r="C746" t="str">
            <v>FBTJ</v>
          </cell>
        </row>
        <row r="747">
          <cell r="A747">
            <v>10709</v>
          </cell>
          <cell r="B747" t="str">
            <v>BADHE PRACHI</v>
          </cell>
          <cell r="C747" t="str">
            <v>FBTJ</v>
          </cell>
        </row>
        <row r="748">
          <cell r="A748">
            <v>10714</v>
          </cell>
          <cell r="B748" t="str">
            <v>GHOSH BANI</v>
          </cell>
          <cell r="C748" t="str">
            <v>FBTJ</v>
          </cell>
        </row>
        <row r="749">
          <cell r="A749">
            <v>30815</v>
          </cell>
          <cell r="B749" t="str">
            <v>MENEZES VIVIAN</v>
          </cell>
          <cell r="C749" t="str">
            <v>FBTJ</v>
          </cell>
        </row>
        <row r="750">
          <cell r="A750">
            <v>30882</v>
          </cell>
          <cell r="B750" t="str">
            <v>DIGHE RUPESHKUMAR</v>
          </cell>
          <cell r="C750" t="str">
            <v>FBTJ</v>
          </cell>
        </row>
        <row r="751">
          <cell r="A751">
            <v>31120</v>
          </cell>
          <cell r="B751" t="str">
            <v>PANT CHANDRA PRASAD</v>
          </cell>
          <cell r="C751" t="str">
            <v>FBTJ</v>
          </cell>
        </row>
        <row r="752">
          <cell r="A752">
            <v>3047</v>
          </cell>
          <cell r="B752" t="str">
            <v>IYER SITARAMAN</v>
          </cell>
          <cell r="C752" t="str">
            <v>FBZO</v>
          </cell>
        </row>
        <row r="753">
          <cell r="A753">
            <v>4122</v>
          </cell>
          <cell r="B753" t="str">
            <v>RODRIGUES DOMNIC</v>
          </cell>
          <cell r="C753" t="str">
            <v>FBZO</v>
          </cell>
        </row>
        <row r="754">
          <cell r="A754">
            <v>5156</v>
          </cell>
          <cell r="B754" t="str">
            <v>CRASTO CAJETAN</v>
          </cell>
          <cell r="C754" t="str">
            <v>FBZO</v>
          </cell>
        </row>
        <row r="755">
          <cell r="A755">
            <v>6124</v>
          </cell>
          <cell r="B755" t="str">
            <v>CLEMENT NETSON</v>
          </cell>
          <cell r="C755" t="str">
            <v>FBZO</v>
          </cell>
        </row>
        <row r="756">
          <cell r="A756">
            <v>6819</v>
          </cell>
          <cell r="B756" t="str">
            <v>FERNANDES ANSLEM P.</v>
          </cell>
          <cell r="C756" t="str">
            <v>FBZO</v>
          </cell>
        </row>
        <row r="757">
          <cell r="A757">
            <v>7098</v>
          </cell>
          <cell r="B757" t="str">
            <v>BANGERA PRAKASH</v>
          </cell>
          <cell r="C757" t="str">
            <v>FBZO</v>
          </cell>
        </row>
        <row r="758">
          <cell r="A758">
            <v>8532</v>
          </cell>
          <cell r="B758" t="str">
            <v>DHIR ANUJ K.</v>
          </cell>
          <cell r="C758" t="str">
            <v>FBZO</v>
          </cell>
        </row>
        <row r="759">
          <cell r="A759">
            <v>8809</v>
          </cell>
          <cell r="B759" t="str">
            <v>PHADNIS SAMIR</v>
          </cell>
          <cell r="C759" t="str">
            <v>FBZO</v>
          </cell>
        </row>
        <row r="760">
          <cell r="A760">
            <v>8936</v>
          </cell>
          <cell r="B760" t="str">
            <v>MODAK ASHISH</v>
          </cell>
          <cell r="C760" t="str">
            <v>FBZO</v>
          </cell>
        </row>
        <row r="761">
          <cell r="A761">
            <v>9210</v>
          </cell>
          <cell r="B761" t="str">
            <v>ISAAC NEIL D.</v>
          </cell>
          <cell r="C761" t="str">
            <v>FBZO</v>
          </cell>
        </row>
        <row r="762">
          <cell r="A762">
            <v>9546</v>
          </cell>
          <cell r="B762" t="str">
            <v>RODRIGUES ANTHONY</v>
          </cell>
          <cell r="C762" t="str">
            <v>FBZO</v>
          </cell>
        </row>
        <row r="763">
          <cell r="A763">
            <v>10168</v>
          </cell>
          <cell r="B763" t="str">
            <v>CHARNA BINAIFER</v>
          </cell>
          <cell r="C763" t="str">
            <v>FBZO</v>
          </cell>
        </row>
        <row r="764">
          <cell r="A764">
            <v>30819</v>
          </cell>
          <cell r="B764" t="str">
            <v>ANSARI MOHAMMED UMAR</v>
          </cell>
          <cell r="C764" t="str">
            <v>FBZO</v>
          </cell>
        </row>
        <row r="765">
          <cell r="A765">
            <v>30821</v>
          </cell>
          <cell r="B765" t="str">
            <v>HALYBURTON SHANE</v>
          </cell>
          <cell r="C765" t="str">
            <v>FBZO</v>
          </cell>
        </row>
        <row r="766">
          <cell r="A766">
            <v>30834</v>
          </cell>
          <cell r="B766" t="str">
            <v>MASCARENHAS ROBIN</v>
          </cell>
          <cell r="C766" t="str">
            <v>FBZO</v>
          </cell>
        </row>
        <row r="767">
          <cell r="A767">
            <v>31126</v>
          </cell>
          <cell r="B767" t="str">
            <v>MENDES SAVIO</v>
          </cell>
          <cell r="C767" t="str">
            <v>FBZO</v>
          </cell>
        </row>
        <row r="768">
          <cell r="A768">
            <v>1114</v>
          </cell>
          <cell r="B768" t="str">
            <v>PAWAR BABURAO MAHADOO</v>
          </cell>
          <cell r="C768" t="str">
            <v>FROF</v>
          </cell>
        </row>
        <row r="769">
          <cell r="A769">
            <v>2026</v>
          </cell>
          <cell r="B769" t="str">
            <v>PATKAR HEMANT A.</v>
          </cell>
          <cell r="C769" t="str">
            <v>FROF</v>
          </cell>
        </row>
        <row r="770">
          <cell r="A770">
            <v>2372</v>
          </cell>
          <cell r="B770" t="str">
            <v>RAO MARIO ANGELLO</v>
          </cell>
          <cell r="C770" t="str">
            <v>FROF</v>
          </cell>
        </row>
        <row r="771">
          <cell r="A771">
            <v>2442</v>
          </cell>
          <cell r="B771" t="str">
            <v>BHALERAO GOVIND GANPAT</v>
          </cell>
          <cell r="C771" t="str">
            <v>FROF</v>
          </cell>
        </row>
        <row r="772">
          <cell r="A772">
            <v>2744</v>
          </cell>
          <cell r="B772" t="str">
            <v>SHARMA RAMU B.</v>
          </cell>
          <cell r="C772" t="str">
            <v>FROF</v>
          </cell>
        </row>
        <row r="773">
          <cell r="A773">
            <v>2867</v>
          </cell>
          <cell r="B773" t="str">
            <v>DAWRE BABAN S.</v>
          </cell>
          <cell r="C773" t="str">
            <v>FROF</v>
          </cell>
        </row>
        <row r="774">
          <cell r="A774">
            <v>3031</v>
          </cell>
          <cell r="B774" t="str">
            <v>TRIVEDI MITHALAL</v>
          </cell>
          <cell r="C774" t="str">
            <v>FROF</v>
          </cell>
        </row>
        <row r="775">
          <cell r="A775">
            <v>3056</v>
          </cell>
          <cell r="B775" t="str">
            <v>GOMARAM MOBARSA</v>
          </cell>
          <cell r="C775" t="str">
            <v>FROF</v>
          </cell>
        </row>
        <row r="776">
          <cell r="A776">
            <v>3357</v>
          </cell>
          <cell r="B776" t="str">
            <v>MENDES CAJETAN</v>
          </cell>
          <cell r="C776" t="str">
            <v>FROF</v>
          </cell>
        </row>
        <row r="777">
          <cell r="A777">
            <v>3374</v>
          </cell>
          <cell r="B777" t="str">
            <v>AMIN SHANKAR B.</v>
          </cell>
          <cell r="C777" t="str">
            <v>FROF</v>
          </cell>
        </row>
        <row r="778">
          <cell r="A778">
            <v>3376</v>
          </cell>
          <cell r="B778" t="str">
            <v>NEGI BACHANSINGH R.</v>
          </cell>
          <cell r="C778" t="str">
            <v>FROF</v>
          </cell>
        </row>
        <row r="779">
          <cell r="A779">
            <v>3399</v>
          </cell>
          <cell r="B779" t="str">
            <v>PANTHAKY PERCY E.</v>
          </cell>
          <cell r="C779" t="str">
            <v>FROF</v>
          </cell>
        </row>
        <row r="780">
          <cell r="A780">
            <v>3500</v>
          </cell>
          <cell r="B780" t="str">
            <v>BANERJEE ARUN HARI</v>
          </cell>
          <cell r="C780" t="str">
            <v>FROF</v>
          </cell>
        </row>
        <row r="781">
          <cell r="A781">
            <v>3599</v>
          </cell>
          <cell r="B781" t="str">
            <v>MORE PANDURANG K.</v>
          </cell>
          <cell r="C781" t="str">
            <v>FROF</v>
          </cell>
        </row>
        <row r="782">
          <cell r="A782">
            <v>3648</v>
          </cell>
          <cell r="B782" t="str">
            <v>D'SOUZA ROBERT</v>
          </cell>
          <cell r="C782" t="str">
            <v>FROF</v>
          </cell>
        </row>
        <row r="783">
          <cell r="A783">
            <v>3842</v>
          </cell>
          <cell r="B783" t="str">
            <v>SANAP NARAYAN D.</v>
          </cell>
          <cell r="C783" t="str">
            <v>FROF</v>
          </cell>
        </row>
        <row r="784">
          <cell r="A784">
            <v>3872</v>
          </cell>
          <cell r="B784" t="str">
            <v>MAHROLIA SATISH C.</v>
          </cell>
          <cell r="C784" t="str">
            <v>FROF</v>
          </cell>
        </row>
        <row r="785">
          <cell r="A785">
            <v>3883</v>
          </cell>
          <cell r="B785" t="str">
            <v>RUMWALLA SHARUKH F.</v>
          </cell>
          <cell r="C785" t="str">
            <v>FROF</v>
          </cell>
        </row>
        <row r="786">
          <cell r="A786">
            <v>3888</v>
          </cell>
          <cell r="B786" t="str">
            <v>D,SOUZA ALBERT</v>
          </cell>
          <cell r="C786" t="str">
            <v>FROF</v>
          </cell>
        </row>
        <row r="787">
          <cell r="A787">
            <v>4027</v>
          </cell>
          <cell r="B787" t="str">
            <v>KALYANIWALLA MEHERNOSH</v>
          </cell>
          <cell r="C787" t="str">
            <v>FROF</v>
          </cell>
        </row>
        <row r="788">
          <cell r="A788">
            <v>4034</v>
          </cell>
          <cell r="B788" t="str">
            <v>BHATHENA GODREJ.</v>
          </cell>
          <cell r="C788" t="str">
            <v>FROF</v>
          </cell>
        </row>
        <row r="789">
          <cell r="A789">
            <v>4071</v>
          </cell>
          <cell r="B789" t="str">
            <v>IRANI PHIROZEA ASPI</v>
          </cell>
          <cell r="C789" t="str">
            <v>FROF</v>
          </cell>
        </row>
        <row r="790">
          <cell r="A790">
            <v>4077</v>
          </cell>
          <cell r="B790" t="str">
            <v>SILVEIRA MICHAEL</v>
          </cell>
          <cell r="C790" t="str">
            <v>FROF</v>
          </cell>
        </row>
        <row r="791">
          <cell r="A791">
            <v>4208</v>
          </cell>
          <cell r="B791" t="str">
            <v>NAIR K.M.</v>
          </cell>
          <cell r="C791" t="str">
            <v>FROF</v>
          </cell>
        </row>
        <row r="792">
          <cell r="A792">
            <v>4411</v>
          </cell>
          <cell r="B792" t="str">
            <v>BHARUCHA PERCY N.</v>
          </cell>
          <cell r="C792" t="str">
            <v>FROF</v>
          </cell>
        </row>
        <row r="793">
          <cell r="A793">
            <v>4450</v>
          </cell>
          <cell r="B793" t="str">
            <v>MENDADKAR SHIVDAS D.</v>
          </cell>
          <cell r="C793" t="str">
            <v>FROF</v>
          </cell>
        </row>
        <row r="794">
          <cell r="A794">
            <v>4599</v>
          </cell>
          <cell r="B794" t="str">
            <v>VERANKAR SUHAS S.</v>
          </cell>
          <cell r="C794" t="str">
            <v>FROF</v>
          </cell>
        </row>
        <row r="795">
          <cell r="A795">
            <v>4615</v>
          </cell>
          <cell r="B795" t="str">
            <v>JAGTAP TANAJI K.</v>
          </cell>
          <cell r="C795" t="str">
            <v>FROF</v>
          </cell>
        </row>
        <row r="796">
          <cell r="A796">
            <v>4750</v>
          </cell>
          <cell r="B796" t="str">
            <v>BRAHMNE PRAKASH</v>
          </cell>
          <cell r="C796" t="str">
            <v>FROF</v>
          </cell>
        </row>
        <row r="797">
          <cell r="A797">
            <v>4804</v>
          </cell>
          <cell r="B797" t="str">
            <v>SHINDE GANPAT R.</v>
          </cell>
          <cell r="C797" t="str">
            <v>FROF</v>
          </cell>
        </row>
        <row r="798">
          <cell r="A798">
            <v>4887</v>
          </cell>
          <cell r="B798" t="str">
            <v>BHALERAO KAILASH</v>
          </cell>
          <cell r="C798" t="str">
            <v>FROF</v>
          </cell>
        </row>
        <row r="799">
          <cell r="A799">
            <v>4911</v>
          </cell>
          <cell r="B799" t="str">
            <v>KALGHATGI V.G.</v>
          </cell>
          <cell r="C799" t="str">
            <v>FROF</v>
          </cell>
        </row>
        <row r="800">
          <cell r="A800">
            <v>4928</v>
          </cell>
          <cell r="B800" t="str">
            <v>NATRAJAN KRISHNAMURTHY</v>
          </cell>
          <cell r="C800" t="str">
            <v>FROF</v>
          </cell>
        </row>
        <row r="801">
          <cell r="A801">
            <v>4942</v>
          </cell>
          <cell r="B801" t="str">
            <v>PATEKAR SATISH R.</v>
          </cell>
          <cell r="C801" t="str">
            <v>FROF</v>
          </cell>
        </row>
        <row r="802">
          <cell r="A802">
            <v>4989</v>
          </cell>
          <cell r="B802" t="str">
            <v>NAZARETH ROBERT</v>
          </cell>
          <cell r="C802" t="str">
            <v>FROF</v>
          </cell>
        </row>
        <row r="803">
          <cell r="A803">
            <v>5343</v>
          </cell>
          <cell r="B803" t="str">
            <v>PARDESHI LAKSHMI</v>
          </cell>
          <cell r="C803" t="str">
            <v>FROF</v>
          </cell>
        </row>
        <row r="804">
          <cell r="A804">
            <v>5689</v>
          </cell>
          <cell r="B804" t="str">
            <v>MASCARENHAS CYRIL</v>
          </cell>
          <cell r="C804" t="str">
            <v>FROF</v>
          </cell>
        </row>
        <row r="805">
          <cell r="A805">
            <v>5890</v>
          </cell>
          <cell r="B805" t="str">
            <v>SHEIKH MOHAMMED RAFIK</v>
          </cell>
          <cell r="C805" t="str">
            <v>FROF</v>
          </cell>
        </row>
        <row r="806">
          <cell r="A806">
            <v>6187</v>
          </cell>
          <cell r="B806" t="str">
            <v>KOTIAN R.RAMESH</v>
          </cell>
          <cell r="C806" t="str">
            <v>FROF</v>
          </cell>
        </row>
        <row r="807">
          <cell r="A807">
            <v>6206</v>
          </cell>
          <cell r="B807" t="str">
            <v>PATIL DHANRAJ</v>
          </cell>
          <cell r="C807" t="str">
            <v>FROF</v>
          </cell>
        </row>
        <row r="808">
          <cell r="A808">
            <v>6228</v>
          </cell>
          <cell r="B808" t="str">
            <v>CHASKAR BABAN M.</v>
          </cell>
          <cell r="C808" t="str">
            <v>FROF</v>
          </cell>
        </row>
        <row r="809">
          <cell r="A809">
            <v>6255</v>
          </cell>
          <cell r="B809" t="str">
            <v>VENKATESWARAN S.</v>
          </cell>
          <cell r="C809" t="str">
            <v>FROF</v>
          </cell>
        </row>
        <row r="810">
          <cell r="A810">
            <v>6530</v>
          </cell>
          <cell r="B810" t="str">
            <v>JADHAV SUNIL</v>
          </cell>
          <cell r="C810" t="str">
            <v>FROF</v>
          </cell>
        </row>
        <row r="811">
          <cell r="A811">
            <v>6612</v>
          </cell>
          <cell r="B811" t="str">
            <v>FERNANDES DILFINA A.</v>
          </cell>
          <cell r="C811" t="str">
            <v>FROF</v>
          </cell>
        </row>
        <row r="812">
          <cell r="A812">
            <v>6693</v>
          </cell>
          <cell r="B812" t="str">
            <v>PINTO STANY</v>
          </cell>
          <cell r="C812" t="str">
            <v>FROF</v>
          </cell>
        </row>
        <row r="813">
          <cell r="A813">
            <v>6771</v>
          </cell>
          <cell r="B813" t="str">
            <v>SUVARNA NAVIN K.</v>
          </cell>
          <cell r="C813" t="str">
            <v>FROF</v>
          </cell>
        </row>
        <row r="814">
          <cell r="A814">
            <v>6900</v>
          </cell>
          <cell r="B814" t="str">
            <v>MORVEKAR PRADEEP S.</v>
          </cell>
          <cell r="C814" t="str">
            <v>FROF</v>
          </cell>
        </row>
        <row r="815">
          <cell r="A815">
            <v>7021</v>
          </cell>
          <cell r="B815" t="str">
            <v>VEGAS LOY WILFRED</v>
          </cell>
          <cell r="C815" t="str">
            <v>FROF</v>
          </cell>
        </row>
        <row r="816">
          <cell r="A816">
            <v>7101</v>
          </cell>
          <cell r="B816" t="str">
            <v>PARMAR BHARAT KUMAR N.</v>
          </cell>
          <cell r="C816" t="str">
            <v>FROF</v>
          </cell>
        </row>
        <row r="817">
          <cell r="A817">
            <v>8686</v>
          </cell>
          <cell r="B817" t="str">
            <v>BUTANI KRISHIN RATAN</v>
          </cell>
          <cell r="C817" t="str">
            <v>FROF</v>
          </cell>
        </row>
        <row r="818">
          <cell r="A818">
            <v>8778</v>
          </cell>
          <cell r="B818" t="str">
            <v>JAGASIA SIMRAN VIVEK</v>
          </cell>
          <cell r="C818" t="str">
            <v>FROF</v>
          </cell>
        </row>
        <row r="819">
          <cell r="A819">
            <v>8789</v>
          </cell>
          <cell r="B819" t="str">
            <v>MALCOLM MISTRY</v>
          </cell>
          <cell r="C819" t="str">
            <v>FROF</v>
          </cell>
        </row>
        <row r="820">
          <cell r="A820">
            <v>8812</v>
          </cell>
          <cell r="B820" t="str">
            <v>PADBIDRI ROHITRAO RAMESH</v>
          </cell>
          <cell r="C820" t="str">
            <v>FROF</v>
          </cell>
        </row>
        <row r="821">
          <cell r="A821">
            <v>8954</v>
          </cell>
          <cell r="B821" t="str">
            <v>IRANI NEVILLE</v>
          </cell>
          <cell r="C821" t="str">
            <v>FROF</v>
          </cell>
        </row>
        <row r="822">
          <cell r="A822">
            <v>8968</v>
          </cell>
          <cell r="B822" t="str">
            <v>LANGRANA SANOBER</v>
          </cell>
          <cell r="C822" t="str">
            <v>FROF</v>
          </cell>
        </row>
        <row r="823">
          <cell r="A823">
            <v>9006</v>
          </cell>
          <cell r="B823" t="str">
            <v>FARUKI SOHAIL</v>
          </cell>
          <cell r="C823" t="str">
            <v>FROF</v>
          </cell>
        </row>
        <row r="824">
          <cell r="A824">
            <v>9144</v>
          </cell>
          <cell r="B824" t="str">
            <v>SUBRAMANIAM MAHESH</v>
          </cell>
          <cell r="C824" t="str">
            <v>FROF</v>
          </cell>
        </row>
        <row r="825">
          <cell r="A825">
            <v>9146</v>
          </cell>
          <cell r="B825" t="str">
            <v>ARAKKAL JAYSON PAUL</v>
          </cell>
          <cell r="C825" t="str">
            <v>FROF</v>
          </cell>
        </row>
        <row r="826">
          <cell r="A826">
            <v>9187</v>
          </cell>
          <cell r="B826" t="str">
            <v>MEHTA AMIT</v>
          </cell>
          <cell r="C826" t="str">
            <v>FROF</v>
          </cell>
        </row>
        <row r="827">
          <cell r="A827">
            <v>9190</v>
          </cell>
          <cell r="B827" t="str">
            <v>MIRANDA GRAHAM</v>
          </cell>
          <cell r="C827" t="str">
            <v>FROF</v>
          </cell>
        </row>
        <row r="828">
          <cell r="A828">
            <v>9215</v>
          </cell>
          <cell r="B828" t="str">
            <v>D'MELLO DINESH N.</v>
          </cell>
          <cell r="C828" t="str">
            <v>FROF</v>
          </cell>
        </row>
        <row r="829">
          <cell r="A829">
            <v>9337</v>
          </cell>
          <cell r="B829" t="str">
            <v>MEHTA SHILPA</v>
          </cell>
          <cell r="C829" t="str">
            <v>FROF</v>
          </cell>
        </row>
        <row r="830">
          <cell r="A830">
            <v>9437</v>
          </cell>
          <cell r="B830" t="str">
            <v>CHAWLA RITU</v>
          </cell>
          <cell r="C830" t="str">
            <v>FROF</v>
          </cell>
        </row>
        <row r="831">
          <cell r="A831">
            <v>9477</v>
          </cell>
          <cell r="B831" t="str">
            <v>BHATTACHARYA VIJAY</v>
          </cell>
          <cell r="C831" t="str">
            <v>FROF</v>
          </cell>
        </row>
        <row r="832">
          <cell r="A832">
            <v>9679</v>
          </cell>
          <cell r="B832" t="str">
            <v>RADHAKRISHNAN PRASHANT</v>
          </cell>
          <cell r="C832" t="str">
            <v>FROF</v>
          </cell>
        </row>
        <row r="833">
          <cell r="A833">
            <v>9816</v>
          </cell>
          <cell r="B833" t="str">
            <v>SAWE AJAY V</v>
          </cell>
          <cell r="C833" t="str">
            <v>FROF</v>
          </cell>
        </row>
        <row r="834">
          <cell r="A834">
            <v>9831</v>
          </cell>
          <cell r="B834" t="str">
            <v>AVANTIKA KUMAR</v>
          </cell>
          <cell r="C834" t="str">
            <v>FROF</v>
          </cell>
        </row>
        <row r="835">
          <cell r="A835">
            <v>9895</v>
          </cell>
          <cell r="B835" t="str">
            <v>DARUWALLA ZENIA</v>
          </cell>
          <cell r="C835" t="str">
            <v>FROF</v>
          </cell>
        </row>
        <row r="836">
          <cell r="A836">
            <v>10013</v>
          </cell>
          <cell r="B836" t="str">
            <v>VAZIRANI SHEFALI</v>
          </cell>
          <cell r="C836" t="str">
            <v>FROF</v>
          </cell>
        </row>
        <row r="837">
          <cell r="A837">
            <v>10020</v>
          </cell>
          <cell r="B837" t="str">
            <v>PANDEY MANOJKUMAR</v>
          </cell>
          <cell r="C837" t="str">
            <v>FROF</v>
          </cell>
        </row>
        <row r="838">
          <cell r="A838">
            <v>10035</v>
          </cell>
          <cell r="B838" t="str">
            <v>TRIPATHI RADHA</v>
          </cell>
          <cell r="C838" t="str">
            <v>FROF</v>
          </cell>
        </row>
        <row r="839">
          <cell r="A839">
            <v>10172</v>
          </cell>
          <cell r="B839" t="str">
            <v>MIGLANI GAURAV</v>
          </cell>
          <cell r="C839" t="str">
            <v>FROF</v>
          </cell>
        </row>
        <row r="840">
          <cell r="A840">
            <v>10302</v>
          </cell>
          <cell r="B840" t="str">
            <v>VALODI AJAY</v>
          </cell>
          <cell r="C840" t="str">
            <v>FROF</v>
          </cell>
        </row>
        <row r="841">
          <cell r="A841">
            <v>10436</v>
          </cell>
          <cell r="B841" t="str">
            <v>MATHUR MADHURITA</v>
          </cell>
          <cell r="C841" t="str">
            <v>FROF</v>
          </cell>
        </row>
        <row r="842">
          <cell r="A842">
            <v>10495</v>
          </cell>
          <cell r="B842" t="str">
            <v>MAROLIA MAHARUKH</v>
          </cell>
          <cell r="C842" t="str">
            <v>FROF</v>
          </cell>
        </row>
        <row r="843">
          <cell r="A843">
            <v>10540</v>
          </cell>
          <cell r="B843" t="str">
            <v>KORDE BEENA</v>
          </cell>
          <cell r="C843" t="str">
            <v>FROF</v>
          </cell>
        </row>
        <row r="844">
          <cell r="A844">
            <v>10651</v>
          </cell>
          <cell r="B844" t="str">
            <v>DAMANIA ZEUS D.</v>
          </cell>
          <cell r="C844" t="str">
            <v>FROF</v>
          </cell>
        </row>
        <row r="845">
          <cell r="A845">
            <v>10671</v>
          </cell>
          <cell r="B845" t="str">
            <v>ANKLESARIA SPENTA</v>
          </cell>
          <cell r="C845" t="str">
            <v>FROF</v>
          </cell>
        </row>
        <row r="846">
          <cell r="A846">
            <v>10733</v>
          </cell>
          <cell r="B846" t="str">
            <v>KHAMBATY BATUL</v>
          </cell>
          <cell r="C846" t="str">
            <v>FROF</v>
          </cell>
        </row>
        <row r="847">
          <cell r="A847">
            <v>30011</v>
          </cell>
          <cell r="B847" t="str">
            <v>WILLIAM RAJENDRA</v>
          </cell>
          <cell r="C847" t="str">
            <v>FROF</v>
          </cell>
        </row>
        <row r="848">
          <cell r="A848">
            <v>30012</v>
          </cell>
          <cell r="B848" t="str">
            <v>FERNANDES ASHWIN</v>
          </cell>
          <cell r="C848" t="str">
            <v>FROF</v>
          </cell>
        </row>
        <row r="849">
          <cell r="A849">
            <v>30013</v>
          </cell>
          <cell r="B849" t="str">
            <v>D'COSTA ELTON</v>
          </cell>
          <cell r="C849" t="str">
            <v>FROF</v>
          </cell>
        </row>
        <row r="850">
          <cell r="A850">
            <v>30015</v>
          </cell>
          <cell r="B850" t="str">
            <v>DE ALMEIDA JOECON</v>
          </cell>
          <cell r="C850" t="str">
            <v>FROF</v>
          </cell>
        </row>
        <row r="851">
          <cell r="A851">
            <v>30017</v>
          </cell>
          <cell r="B851" t="str">
            <v>DEVASSY VILSON</v>
          </cell>
          <cell r="C851" t="str">
            <v>FROF</v>
          </cell>
        </row>
        <row r="852">
          <cell r="A852">
            <v>30019</v>
          </cell>
          <cell r="B852" t="str">
            <v>PEREIRA NIGEL</v>
          </cell>
          <cell r="C852" t="str">
            <v>FROF</v>
          </cell>
        </row>
        <row r="853">
          <cell r="A853">
            <v>30020</v>
          </cell>
          <cell r="B853" t="str">
            <v>LOONES ANIL</v>
          </cell>
          <cell r="C853" t="str">
            <v>FROF</v>
          </cell>
        </row>
        <row r="854">
          <cell r="A854">
            <v>30021</v>
          </cell>
          <cell r="B854" t="str">
            <v>DABREO VIJAY</v>
          </cell>
          <cell r="C854" t="str">
            <v>FROF</v>
          </cell>
        </row>
        <row r="855">
          <cell r="A855">
            <v>30022</v>
          </cell>
          <cell r="B855" t="str">
            <v>SAHER KHOJESTE</v>
          </cell>
          <cell r="C855" t="str">
            <v>FROF</v>
          </cell>
        </row>
        <row r="856">
          <cell r="A856">
            <v>30025</v>
          </cell>
          <cell r="B856" t="str">
            <v>BELL TEDBERT</v>
          </cell>
          <cell r="C856" t="str">
            <v>FROF</v>
          </cell>
        </row>
        <row r="857">
          <cell r="A857">
            <v>30027</v>
          </cell>
          <cell r="B857" t="str">
            <v>SERRAO ROHAN</v>
          </cell>
          <cell r="C857" t="str">
            <v>FROF</v>
          </cell>
        </row>
        <row r="858">
          <cell r="A858">
            <v>30226</v>
          </cell>
          <cell r="B858" t="str">
            <v>FULE SWETA</v>
          </cell>
          <cell r="C858" t="str">
            <v>FROF</v>
          </cell>
        </row>
        <row r="859">
          <cell r="A859">
            <v>30227</v>
          </cell>
          <cell r="B859" t="str">
            <v>DOOMASIA KAIVAN</v>
          </cell>
          <cell r="C859" t="str">
            <v>FROF</v>
          </cell>
        </row>
        <row r="860">
          <cell r="A860">
            <v>30228</v>
          </cell>
          <cell r="B860" t="str">
            <v>NARAYANAN NISHA</v>
          </cell>
          <cell r="C860" t="str">
            <v>FROF</v>
          </cell>
        </row>
        <row r="861">
          <cell r="A861">
            <v>30230</v>
          </cell>
          <cell r="B861" t="str">
            <v>MENEZES ANTHONY</v>
          </cell>
          <cell r="C861" t="str">
            <v>FROF</v>
          </cell>
        </row>
        <row r="862">
          <cell r="A862">
            <v>30233</v>
          </cell>
          <cell r="B862" t="str">
            <v>SHWETAMBARI SONI</v>
          </cell>
          <cell r="C862" t="str">
            <v>FROF</v>
          </cell>
        </row>
        <row r="863">
          <cell r="A863">
            <v>30234</v>
          </cell>
          <cell r="B863" t="str">
            <v>KAPOOR KAPIL</v>
          </cell>
          <cell r="C863" t="str">
            <v>FROF</v>
          </cell>
        </row>
        <row r="864">
          <cell r="A864">
            <v>30240</v>
          </cell>
          <cell r="B864" t="str">
            <v>MAGRA BENAAZ</v>
          </cell>
          <cell r="C864" t="str">
            <v>FROF</v>
          </cell>
        </row>
        <row r="865">
          <cell r="A865">
            <v>30241</v>
          </cell>
          <cell r="B865" t="str">
            <v>SINGH AMIT</v>
          </cell>
          <cell r="C865" t="str">
            <v>FROF</v>
          </cell>
        </row>
        <row r="866">
          <cell r="A866">
            <v>30243</v>
          </cell>
          <cell r="B866" t="str">
            <v>TULI MUKUND</v>
          </cell>
          <cell r="C866" t="str">
            <v>FROF</v>
          </cell>
        </row>
        <row r="867">
          <cell r="A867">
            <v>30245</v>
          </cell>
          <cell r="B867" t="str">
            <v>KAPOOR SHRADDHA</v>
          </cell>
          <cell r="C867" t="str">
            <v>FROF</v>
          </cell>
        </row>
        <row r="868">
          <cell r="A868">
            <v>30246</v>
          </cell>
          <cell r="B868" t="str">
            <v>DARUWALA ROHINTON</v>
          </cell>
          <cell r="C868" t="str">
            <v>FROF</v>
          </cell>
        </row>
        <row r="869">
          <cell r="A869">
            <v>30247</v>
          </cell>
          <cell r="B869" t="str">
            <v>DESAI SOHEB</v>
          </cell>
          <cell r="C869" t="str">
            <v>FROF</v>
          </cell>
        </row>
        <row r="870">
          <cell r="A870">
            <v>30248</v>
          </cell>
          <cell r="B870" t="str">
            <v>SIPPY NATASHA</v>
          </cell>
          <cell r="C870" t="str">
            <v>FROF</v>
          </cell>
        </row>
        <row r="871">
          <cell r="A871">
            <v>30253</v>
          </cell>
          <cell r="B871" t="str">
            <v>MATTU TAPASYA</v>
          </cell>
          <cell r="C871" t="str">
            <v>FROF</v>
          </cell>
        </row>
        <row r="872">
          <cell r="A872">
            <v>30254</v>
          </cell>
          <cell r="B872" t="str">
            <v>GANDHI ANU</v>
          </cell>
          <cell r="C872" t="str">
            <v>FROF</v>
          </cell>
        </row>
        <row r="873">
          <cell r="A873">
            <v>30255</v>
          </cell>
          <cell r="B873" t="str">
            <v>RAJAWAT JYOTSNA</v>
          </cell>
          <cell r="C873" t="str">
            <v>FROF</v>
          </cell>
        </row>
        <row r="874">
          <cell r="A874">
            <v>30256</v>
          </cell>
          <cell r="B874" t="str">
            <v>SIDHU MANMEET KAUR</v>
          </cell>
          <cell r="C874" t="str">
            <v>FROF</v>
          </cell>
        </row>
        <row r="875">
          <cell r="A875">
            <v>30257</v>
          </cell>
          <cell r="B875" t="str">
            <v>HAJEEBHOY NADIA</v>
          </cell>
          <cell r="C875" t="str">
            <v>FROF</v>
          </cell>
        </row>
        <row r="876">
          <cell r="A876">
            <v>30259</v>
          </cell>
          <cell r="B876" t="str">
            <v>MARWAH DIPESH</v>
          </cell>
          <cell r="C876" t="str">
            <v>FROF</v>
          </cell>
        </row>
        <row r="877">
          <cell r="A877">
            <v>30261</v>
          </cell>
          <cell r="B877" t="str">
            <v>SINGH MENAKA</v>
          </cell>
          <cell r="C877" t="str">
            <v>FROF</v>
          </cell>
        </row>
        <row r="878">
          <cell r="A878">
            <v>30262</v>
          </cell>
          <cell r="B878" t="str">
            <v>D'SOUZA BRICE</v>
          </cell>
          <cell r="C878" t="str">
            <v>FROF</v>
          </cell>
        </row>
        <row r="879">
          <cell r="A879">
            <v>30263</v>
          </cell>
          <cell r="B879" t="str">
            <v>NILESHWAR SHEFALI</v>
          </cell>
          <cell r="C879" t="str">
            <v>FROF</v>
          </cell>
        </row>
        <row r="880">
          <cell r="A880">
            <v>30264</v>
          </cell>
          <cell r="B880" t="str">
            <v>BAVDEKAR SWATI</v>
          </cell>
          <cell r="C880" t="str">
            <v>FROF</v>
          </cell>
        </row>
        <row r="881">
          <cell r="A881">
            <v>30265</v>
          </cell>
          <cell r="B881" t="str">
            <v>SHAFI SYED AZIZ</v>
          </cell>
          <cell r="C881" t="str">
            <v>FROF</v>
          </cell>
        </row>
        <row r="882">
          <cell r="A882">
            <v>30266</v>
          </cell>
          <cell r="B882" t="str">
            <v>RIKHY SUMEET</v>
          </cell>
          <cell r="C882" t="str">
            <v>FROF</v>
          </cell>
        </row>
        <row r="883">
          <cell r="A883">
            <v>30267</v>
          </cell>
          <cell r="B883" t="str">
            <v>PILLAI SINDHU R</v>
          </cell>
          <cell r="C883" t="str">
            <v>FROF</v>
          </cell>
        </row>
        <row r="884">
          <cell r="A884">
            <v>30268</v>
          </cell>
          <cell r="B884" t="str">
            <v>POLLARD RIAH</v>
          </cell>
          <cell r="C884" t="str">
            <v>FROF</v>
          </cell>
        </row>
        <row r="885">
          <cell r="A885">
            <v>30269</v>
          </cell>
          <cell r="B885" t="str">
            <v>MAHTANI PRIYA</v>
          </cell>
          <cell r="C885" t="str">
            <v>FROF</v>
          </cell>
        </row>
        <row r="886">
          <cell r="A886">
            <v>30504</v>
          </cell>
          <cell r="B886" t="str">
            <v>OBEROI NITIN</v>
          </cell>
          <cell r="C886" t="str">
            <v>FROF</v>
          </cell>
        </row>
        <row r="887">
          <cell r="A887">
            <v>30767</v>
          </cell>
          <cell r="B887" t="str">
            <v>MULHEKAR CHINMAY</v>
          </cell>
          <cell r="C887" t="str">
            <v>FROF</v>
          </cell>
        </row>
        <row r="888">
          <cell r="A888">
            <v>30775</v>
          </cell>
          <cell r="B888" t="str">
            <v>MUNDIYATH  VINIT</v>
          </cell>
          <cell r="C888" t="str">
            <v>FROF</v>
          </cell>
        </row>
        <row r="889">
          <cell r="A889">
            <v>30776</v>
          </cell>
          <cell r="B889" t="str">
            <v>QUADROS RYAN</v>
          </cell>
          <cell r="C889" t="str">
            <v>FROF</v>
          </cell>
        </row>
        <row r="890">
          <cell r="A890">
            <v>30796</v>
          </cell>
          <cell r="B890" t="str">
            <v>KALASKAR NEELESH</v>
          </cell>
          <cell r="C890" t="str">
            <v>FROF</v>
          </cell>
        </row>
        <row r="891">
          <cell r="A891">
            <v>30862</v>
          </cell>
          <cell r="B891" t="str">
            <v>DHANAWADE GANESH</v>
          </cell>
          <cell r="C891" t="str">
            <v>FROF</v>
          </cell>
        </row>
        <row r="892">
          <cell r="A892">
            <v>9167</v>
          </cell>
          <cell r="B892" t="str">
            <v>D'MELLO ARLENE JUNE</v>
          </cell>
          <cell r="C892" t="str">
            <v>GMO</v>
          </cell>
        </row>
        <row r="893">
          <cell r="A893">
            <v>4893</v>
          </cell>
          <cell r="B893" t="str">
            <v>BHOSLE ANIL N.</v>
          </cell>
          <cell r="C893" t="str">
            <v>GRAP</v>
          </cell>
        </row>
        <row r="894">
          <cell r="A894">
            <v>3171</v>
          </cell>
          <cell r="B894" t="str">
            <v>MISS ANNIE SEQUEIRA</v>
          </cell>
          <cell r="C894" t="str">
            <v>HECB</v>
          </cell>
        </row>
        <row r="895">
          <cell r="A895">
            <v>2051</v>
          </cell>
          <cell r="B895" t="str">
            <v>MUTHUSAMY PERUMAL</v>
          </cell>
          <cell r="C895" t="str">
            <v>HKPS</v>
          </cell>
        </row>
        <row r="896">
          <cell r="A896">
            <v>2052</v>
          </cell>
          <cell r="B896" t="str">
            <v>THAPA MOHAN</v>
          </cell>
          <cell r="C896" t="str">
            <v>HKPS</v>
          </cell>
        </row>
        <row r="897">
          <cell r="A897">
            <v>2065</v>
          </cell>
          <cell r="B897" t="str">
            <v>RAI RAMU</v>
          </cell>
          <cell r="C897" t="str">
            <v>HKPS</v>
          </cell>
        </row>
        <row r="898">
          <cell r="A898">
            <v>2067</v>
          </cell>
          <cell r="B898" t="str">
            <v>GAIKWAD D.PUTLAJI</v>
          </cell>
          <cell r="C898" t="str">
            <v>HKPS</v>
          </cell>
        </row>
        <row r="899">
          <cell r="A899">
            <v>2741</v>
          </cell>
          <cell r="B899" t="str">
            <v>NAKTE YESHWANT G.</v>
          </cell>
          <cell r="C899" t="str">
            <v>HKPS</v>
          </cell>
        </row>
        <row r="900">
          <cell r="A900">
            <v>2745</v>
          </cell>
          <cell r="B900" t="str">
            <v>RAMSWARUP MOHINDER S.</v>
          </cell>
          <cell r="C900" t="str">
            <v>HKPS</v>
          </cell>
        </row>
        <row r="901">
          <cell r="A901">
            <v>2822</v>
          </cell>
          <cell r="B901" t="str">
            <v>D'SOUZA LILLY</v>
          </cell>
          <cell r="C901" t="str">
            <v>HKPS</v>
          </cell>
        </row>
        <row r="902">
          <cell r="A902">
            <v>2833</v>
          </cell>
          <cell r="B902" t="str">
            <v>BALKRISHNA L. DHANAVADE</v>
          </cell>
          <cell r="C902" t="str">
            <v>HKPS</v>
          </cell>
        </row>
        <row r="903">
          <cell r="A903">
            <v>2834</v>
          </cell>
          <cell r="B903" t="str">
            <v>SHINDE RAM</v>
          </cell>
          <cell r="C903" t="str">
            <v>HKPS</v>
          </cell>
        </row>
        <row r="904">
          <cell r="A904">
            <v>2837</v>
          </cell>
          <cell r="B904" t="str">
            <v>KAMBLE DINKAR K.</v>
          </cell>
          <cell r="C904" t="str">
            <v>HKPS</v>
          </cell>
        </row>
        <row r="905">
          <cell r="A905">
            <v>2841</v>
          </cell>
          <cell r="B905" t="str">
            <v>NARSALE DATTU HIRU</v>
          </cell>
          <cell r="C905" t="str">
            <v>HKPS</v>
          </cell>
        </row>
        <row r="906">
          <cell r="A906">
            <v>2846</v>
          </cell>
          <cell r="B906" t="str">
            <v>SALVI NARSU B.</v>
          </cell>
          <cell r="C906" t="str">
            <v>HKPS</v>
          </cell>
        </row>
        <row r="907">
          <cell r="A907">
            <v>2868</v>
          </cell>
          <cell r="B907" t="str">
            <v>MARUTI WAGHOLE</v>
          </cell>
          <cell r="C907" t="str">
            <v>HKPS</v>
          </cell>
        </row>
        <row r="908">
          <cell r="A908">
            <v>2872</v>
          </cell>
          <cell r="B908" t="str">
            <v>RADYE PRABHAKAR</v>
          </cell>
          <cell r="C908" t="str">
            <v>HKPS</v>
          </cell>
        </row>
        <row r="909">
          <cell r="A909">
            <v>2877</v>
          </cell>
          <cell r="B909" t="str">
            <v>GAIKWAD GULAB</v>
          </cell>
          <cell r="C909" t="str">
            <v>HKPS</v>
          </cell>
        </row>
        <row r="910">
          <cell r="A910">
            <v>3046</v>
          </cell>
          <cell r="B910" t="str">
            <v>MORE ANANT KASHINATH</v>
          </cell>
          <cell r="C910" t="str">
            <v>HKPS</v>
          </cell>
        </row>
        <row r="911">
          <cell r="A911">
            <v>3107</v>
          </cell>
          <cell r="B911" t="str">
            <v>KAJANIA SHYAMLAL CHANDRAS</v>
          </cell>
          <cell r="C911" t="str">
            <v>HKPS</v>
          </cell>
        </row>
        <row r="912">
          <cell r="A912">
            <v>3108</v>
          </cell>
          <cell r="B912" t="str">
            <v>D,SOUZA WILLIAM</v>
          </cell>
          <cell r="C912" t="str">
            <v>HKPS</v>
          </cell>
        </row>
        <row r="913">
          <cell r="A913">
            <v>3385</v>
          </cell>
          <cell r="B913" t="str">
            <v>SHINDE B.Y.</v>
          </cell>
          <cell r="C913" t="str">
            <v>HKPS</v>
          </cell>
        </row>
        <row r="914">
          <cell r="A914">
            <v>3575</v>
          </cell>
          <cell r="B914" t="str">
            <v>KASRUNG PANDURANG</v>
          </cell>
          <cell r="C914" t="str">
            <v>HKPS</v>
          </cell>
        </row>
        <row r="915">
          <cell r="A915">
            <v>3586</v>
          </cell>
          <cell r="B915" t="str">
            <v>KADIR ABDUL GHANI</v>
          </cell>
          <cell r="C915" t="str">
            <v>HKPS</v>
          </cell>
        </row>
        <row r="916">
          <cell r="A916">
            <v>3790</v>
          </cell>
          <cell r="B916" t="str">
            <v>POOJARY R MANJUNATH</v>
          </cell>
          <cell r="C916" t="str">
            <v>HKPS</v>
          </cell>
        </row>
        <row r="917">
          <cell r="A917">
            <v>3793</v>
          </cell>
          <cell r="B917" t="str">
            <v>WAHANE NAMDEO N.</v>
          </cell>
          <cell r="C917" t="str">
            <v>HKPS</v>
          </cell>
        </row>
        <row r="918">
          <cell r="A918">
            <v>4108</v>
          </cell>
          <cell r="B918" t="str">
            <v>SHINDE MANOHAR</v>
          </cell>
          <cell r="C918" t="str">
            <v>HKPS</v>
          </cell>
        </row>
        <row r="919">
          <cell r="A919">
            <v>4189</v>
          </cell>
          <cell r="B919" t="str">
            <v>RANADE SURESH</v>
          </cell>
          <cell r="C919" t="str">
            <v>HKPS</v>
          </cell>
        </row>
        <row r="920">
          <cell r="A920">
            <v>4426</v>
          </cell>
          <cell r="B920" t="str">
            <v>RAMESH L. KHAIRE</v>
          </cell>
          <cell r="C920" t="str">
            <v>HKPS</v>
          </cell>
        </row>
        <row r="921">
          <cell r="A921">
            <v>4614</v>
          </cell>
          <cell r="B921" t="str">
            <v>GONBARE S.ARUN</v>
          </cell>
          <cell r="C921" t="str">
            <v>HKPS</v>
          </cell>
        </row>
        <row r="922">
          <cell r="A922">
            <v>4633</v>
          </cell>
          <cell r="B922" t="str">
            <v>PAWAR H.PROMOD</v>
          </cell>
          <cell r="C922" t="str">
            <v>HKPS</v>
          </cell>
        </row>
        <row r="923">
          <cell r="A923">
            <v>4643</v>
          </cell>
          <cell r="B923" t="str">
            <v>SHINDE VILAS B.</v>
          </cell>
          <cell r="C923" t="str">
            <v>HKPS</v>
          </cell>
        </row>
        <row r="924">
          <cell r="A924">
            <v>4683</v>
          </cell>
          <cell r="B924" t="str">
            <v>MHASKAR H.G.</v>
          </cell>
          <cell r="C924" t="str">
            <v>HKPS</v>
          </cell>
        </row>
        <row r="925">
          <cell r="A925">
            <v>4686</v>
          </cell>
          <cell r="B925" t="str">
            <v>SHINDE ANANT A.</v>
          </cell>
          <cell r="C925" t="str">
            <v>HKPS</v>
          </cell>
        </row>
        <row r="926">
          <cell r="A926">
            <v>4738</v>
          </cell>
          <cell r="B926" t="str">
            <v>SHEIKH SATTAR A.</v>
          </cell>
          <cell r="C926" t="str">
            <v>HKPS</v>
          </cell>
        </row>
        <row r="927">
          <cell r="A927">
            <v>4751</v>
          </cell>
          <cell r="B927" t="str">
            <v>BELE GANPAT GOPAL</v>
          </cell>
          <cell r="C927" t="str">
            <v>HKPS</v>
          </cell>
        </row>
        <row r="928">
          <cell r="A928">
            <v>4774</v>
          </cell>
          <cell r="B928" t="str">
            <v>BHINGE GOPAL KRISHANA</v>
          </cell>
          <cell r="C928" t="str">
            <v>HKPS</v>
          </cell>
        </row>
        <row r="929">
          <cell r="A929">
            <v>4775</v>
          </cell>
          <cell r="B929" t="str">
            <v>VERMA SONPAL SINGH</v>
          </cell>
          <cell r="C929" t="str">
            <v>HKPS</v>
          </cell>
        </row>
        <row r="930">
          <cell r="A930">
            <v>4777</v>
          </cell>
          <cell r="B930" t="str">
            <v>AGRE RAMCHANDRA L.</v>
          </cell>
          <cell r="C930" t="str">
            <v>HKPS</v>
          </cell>
        </row>
        <row r="931">
          <cell r="A931">
            <v>4787</v>
          </cell>
          <cell r="B931" t="str">
            <v>DHANAVADE SAHADEV GOVIND</v>
          </cell>
          <cell r="C931" t="str">
            <v>HKPS</v>
          </cell>
        </row>
        <row r="932">
          <cell r="A932">
            <v>4792</v>
          </cell>
          <cell r="B932" t="str">
            <v>SHINDE VIJAY MADHUKAR</v>
          </cell>
          <cell r="C932" t="str">
            <v>HKPS</v>
          </cell>
        </row>
        <row r="933">
          <cell r="A933">
            <v>4801</v>
          </cell>
          <cell r="B933" t="str">
            <v>PHAD CHANDRABHAN NANA</v>
          </cell>
          <cell r="C933" t="str">
            <v>HKPS</v>
          </cell>
        </row>
        <row r="934">
          <cell r="A934">
            <v>4834</v>
          </cell>
          <cell r="B934" t="str">
            <v>KADAM RAVINDRA A.R.</v>
          </cell>
          <cell r="C934" t="str">
            <v>HKPS</v>
          </cell>
        </row>
        <row r="935">
          <cell r="A935">
            <v>4842</v>
          </cell>
          <cell r="B935" t="str">
            <v>XAVIER ANDREW</v>
          </cell>
          <cell r="C935" t="str">
            <v>HKPS</v>
          </cell>
        </row>
        <row r="936">
          <cell r="A936">
            <v>4845</v>
          </cell>
          <cell r="B936" t="str">
            <v>PAWAR RAMESH SITARAM</v>
          </cell>
          <cell r="C936" t="str">
            <v>HKPS</v>
          </cell>
        </row>
        <row r="937">
          <cell r="A937">
            <v>4886</v>
          </cell>
          <cell r="B937" t="str">
            <v>DADALIA DOONGARAM</v>
          </cell>
          <cell r="C937" t="str">
            <v>HKPS</v>
          </cell>
        </row>
        <row r="938">
          <cell r="A938">
            <v>5049</v>
          </cell>
          <cell r="B938" t="str">
            <v>BHIST NARADSINGH</v>
          </cell>
          <cell r="C938" t="str">
            <v>HKPS</v>
          </cell>
        </row>
        <row r="939">
          <cell r="A939">
            <v>5050</v>
          </cell>
          <cell r="B939" t="str">
            <v>JAISWARAM PURANWASI</v>
          </cell>
          <cell r="C939" t="str">
            <v>HKPS</v>
          </cell>
        </row>
        <row r="940">
          <cell r="A940">
            <v>5587</v>
          </cell>
          <cell r="B940" t="str">
            <v>SOLANKI BHIKUBHAI R.</v>
          </cell>
          <cell r="C940" t="str">
            <v>HKPS</v>
          </cell>
        </row>
        <row r="941">
          <cell r="A941">
            <v>5632</v>
          </cell>
          <cell r="B941" t="str">
            <v>NEGI BIRENDER SINGH</v>
          </cell>
          <cell r="C941" t="str">
            <v>HKPS</v>
          </cell>
        </row>
        <row r="942">
          <cell r="A942">
            <v>6045</v>
          </cell>
          <cell r="B942" t="str">
            <v>GAIKWAD NANA SHARAD</v>
          </cell>
          <cell r="C942" t="str">
            <v>HKPS</v>
          </cell>
        </row>
        <row r="943">
          <cell r="A943">
            <v>6046</v>
          </cell>
          <cell r="B943" t="str">
            <v>REMJI SADASHIV BABU</v>
          </cell>
          <cell r="C943" t="str">
            <v>HKPS</v>
          </cell>
        </row>
        <row r="944">
          <cell r="A944">
            <v>6048</v>
          </cell>
          <cell r="B944" t="str">
            <v>SINGOTE DYANESHWAR B.</v>
          </cell>
          <cell r="C944" t="str">
            <v>HKPS</v>
          </cell>
        </row>
        <row r="945">
          <cell r="A945">
            <v>6105</v>
          </cell>
          <cell r="B945" t="str">
            <v>DAS THOMAS</v>
          </cell>
          <cell r="C945" t="str">
            <v>HKPS</v>
          </cell>
        </row>
        <row r="946">
          <cell r="A946">
            <v>6518</v>
          </cell>
          <cell r="B946" t="str">
            <v>DESAI NISSAR AHMED</v>
          </cell>
          <cell r="C946" t="str">
            <v>HKPS</v>
          </cell>
        </row>
        <row r="947">
          <cell r="A947">
            <v>6680</v>
          </cell>
          <cell r="B947" t="str">
            <v>SALVI DILEEP M.</v>
          </cell>
          <cell r="C947" t="str">
            <v>HKPS</v>
          </cell>
        </row>
        <row r="948">
          <cell r="A948">
            <v>6750</v>
          </cell>
          <cell r="B948" t="str">
            <v>GHOGARE PUNDLIK</v>
          </cell>
          <cell r="C948" t="str">
            <v>HKPS</v>
          </cell>
        </row>
        <row r="949">
          <cell r="A949">
            <v>6755</v>
          </cell>
          <cell r="B949" t="str">
            <v>CHANDRAKANT   B. JAGTAP</v>
          </cell>
          <cell r="C949" t="str">
            <v>HKPS</v>
          </cell>
        </row>
        <row r="950">
          <cell r="A950">
            <v>8709</v>
          </cell>
          <cell r="B950" t="str">
            <v>SAPKAL ANITA MISS</v>
          </cell>
          <cell r="C950" t="str">
            <v>HKPS</v>
          </cell>
        </row>
        <row r="951">
          <cell r="A951">
            <v>8796</v>
          </cell>
          <cell r="B951" t="str">
            <v>JOSHI ANAGHA VIJAYANAND</v>
          </cell>
          <cell r="C951" t="str">
            <v>HKPS</v>
          </cell>
        </row>
        <row r="952">
          <cell r="A952">
            <v>9605</v>
          </cell>
          <cell r="B952" t="str">
            <v>GUPTA AARTI MISS</v>
          </cell>
          <cell r="C952" t="str">
            <v>HKPS</v>
          </cell>
        </row>
        <row r="953">
          <cell r="A953">
            <v>10081</v>
          </cell>
          <cell r="B953" t="str">
            <v>NAIDU NISHA</v>
          </cell>
          <cell r="C953" t="str">
            <v>HKPS</v>
          </cell>
        </row>
        <row r="954">
          <cell r="A954">
            <v>10082</v>
          </cell>
          <cell r="B954" t="str">
            <v>GANGAWANE SANJIVANI</v>
          </cell>
          <cell r="C954" t="str">
            <v>HKPS</v>
          </cell>
        </row>
        <row r="955">
          <cell r="A955">
            <v>10083</v>
          </cell>
          <cell r="B955" t="str">
            <v>KOSAMBA SHILPA R.</v>
          </cell>
          <cell r="C955" t="str">
            <v>HKPS</v>
          </cell>
        </row>
        <row r="956">
          <cell r="A956">
            <v>10164</v>
          </cell>
          <cell r="B956" t="str">
            <v>CHANDELE AMIT KUMAR</v>
          </cell>
          <cell r="C956" t="str">
            <v>HKPS</v>
          </cell>
        </row>
        <row r="957">
          <cell r="A957">
            <v>10181</v>
          </cell>
          <cell r="B957" t="str">
            <v>KETKAR SHWETA</v>
          </cell>
          <cell r="C957" t="str">
            <v>HKPS</v>
          </cell>
        </row>
        <row r="958">
          <cell r="A958">
            <v>10432</v>
          </cell>
          <cell r="B958" t="str">
            <v>KELSHIKAR DIPALEE</v>
          </cell>
          <cell r="C958" t="str">
            <v>HKPS</v>
          </cell>
        </row>
        <row r="959">
          <cell r="A959">
            <v>10467</v>
          </cell>
          <cell r="B959" t="str">
            <v>SINGHA NANDIRA</v>
          </cell>
          <cell r="C959" t="str">
            <v>HKPS</v>
          </cell>
        </row>
        <row r="960">
          <cell r="A960">
            <v>10588</v>
          </cell>
          <cell r="B960" t="str">
            <v>PURI AARTI</v>
          </cell>
          <cell r="C960" t="str">
            <v>HKPS</v>
          </cell>
        </row>
        <row r="961">
          <cell r="A961">
            <v>10599</v>
          </cell>
          <cell r="B961" t="str">
            <v>CHATTERJEE ARCHITA</v>
          </cell>
          <cell r="C961" t="str">
            <v>HKPS</v>
          </cell>
        </row>
        <row r="962">
          <cell r="A962">
            <v>10600</v>
          </cell>
          <cell r="B962" t="str">
            <v>RAO PRIYA P.</v>
          </cell>
          <cell r="C962" t="str">
            <v>HKPS</v>
          </cell>
        </row>
        <row r="963">
          <cell r="A963">
            <v>10646</v>
          </cell>
          <cell r="B963" t="str">
            <v>DESHMUKH KIRTI</v>
          </cell>
          <cell r="C963" t="str">
            <v>HKPS</v>
          </cell>
        </row>
        <row r="964">
          <cell r="A964">
            <v>10649</v>
          </cell>
          <cell r="B964" t="str">
            <v>BAHRAINWALA MEHJABEEN</v>
          </cell>
          <cell r="C964" t="str">
            <v>HKPS</v>
          </cell>
        </row>
        <row r="965">
          <cell r="A965">
            <v>10734</v>
          </cell>
          <cell r="B965" t="str">
            <v>KANOJIA MANOJ</v>
          </cell>
          <cell r="C965" t="str">
            <v>HKPS</v>
          </cell>
        </row>
        <row r="966">
          <cell r="A966">
            <v>10735</v>
          </cell>
          <cell r="B966" t="str">
            <v>KUDLE SHARAD</v>
          </cell>
          <cell r="C966" t="str">
            <v>HKPS</v>
          </cell>
        </row>
        <row r="967">
          <cell r="A967">
            <v>10822</v>
          </cell>
          <cell r="B967" t="str">
            <v>BOSE SHEEFALI</v>
          </cell>
          <cell r="C967" t="str">
            <v>HKPS</v>
          </cell>
        </row>
        <row r="968">
          <cell r="A968">
            <v>10824</v>
          </cell>
          <cell r="B968" t="str">
            <v>MARKANDEY ADITI</v>
          </cell>
          <cell r="C968" t="str">
            <v>HKPS</v>
          </cell>
        </row>
        <row r="969">
          <cell r="A969">
            <v>10860</v>
          </cell>
          <cell r="B969" t="str">
            <v>KHAIRE MILIND</v>
          </cell>
          <cell r="C969" t="str">
            <v>HKPS</v>
          </cell>
        </row>
        <row r="970">
          <cell r="A970">
            <v>30500</v>
          </cell>
          <cell r="B970" t="str">
            <v>CHONKAR HEMALI</v>
          </cell>
          <cell r="C970" t="str">
            <v>HKPS</v>
          </cell>
        </row>
        <row r="971">
          <cell r="A971">
            <v>30853</v>
          </cell>
          <cell r="B971" t="str">
            <v>KHATRI HARAK BAHADURI</v>
          </cell>
          <cell r="C971" t="str">
            <v>HKPS</v>
          </cell>
        </row>
        <row r="972">
          <cell r="A972">
            <v>30854</v>
          </cell>
          <cell r="B972" t="str">
            <v>GHOSALKAR YOGESH</v>
          </cell>
          <cell r="C972" t="str">
            <v>HKPS</v>
          </cell>
        </row>
        <row r="973">
          <cell r="A973">
            <v>30855</v>
          </cell>
          <cell r="B973" t="str">
            <v>FERNANDES SANTAN</v>
          </cell>
          <cell r="C973" t="str">
            <v>HKPS</v>
          </cell>
        </row>
        <row r="974">
          <cell r="A974">
            <v>30856</v>
          </cell>
          <cell r="B974" t="str">
            <v>PILLAI SANTOSH</v>
          </cell>
          <cell r="C974" t="str">
            <v>HKPS</v>
          </cell>
        </row>
        <row r="975">
          <cell r="A975">
            <v>30858</v>
          </cell>
          <cell r="B975" t="str">
            <v>RAO ANIL</v>
          </cell>
          <cell r="C975" t="str">
            <v>HKPS</v>
          </cell>
        </row>
        <row r="976">
          <cell r="A976">
            <v>30859</v>
          </cell>
          <cell r="B976" t="str">
            <v>REGOTHI RAJESH</v>
          </cell>
          <cell r="C976" t="str">
            <v>HKPS</v>
          </cell>
        </row>
        <row r="977">
          <cell r="A977">
            <v>30908</v>
          </cell>
          <cell r="B977" t="str">
            <v>PASI SACHIN</v>
          </cell>
          <cell r="C977" t="str">
            <v>HKPS</v>
          </cell>
        </row>
        <row r="978">
          <cell r="A978">
            <v>30910</v>
          </cell>
          <cell r="B978" t="str">
            <v>VIEGAS AMIT</v>
          </cell>
          <cell r="C978" t="str">
            <v>HKPS</v>
          </cell>
        </row>
        <row r="979">
          <cell r="A979">
            <v>30914</v>
          </cell>
          <cell r="B979" t="str">
            <v>FERNANDES A. FRANCIES</v>
          </cell>
          <cell r="C979" t="str">
            <v>HKPS</v>
          </cell>
        </row>
        <row r="980">
          <cell r="A980">
            <v>30915</v>
          </cell>
          <cell r="B980" t="str">
            <v>KADAM PRAMOD</v>
          </cell>
          <cell r="C980" t="str">
            <v>HKPS</v>
          </cell>
        </row>
        <row r="981">
          <cell r="A981">
            <v>30917</v>
          </cell>
          <cell r="B981" t="str">
            <v>MASCARENHAS ELIAS</v>
          </cell>
          <cell r="C981" t="str">
            <v>HKPS</v>
          </cell>
        </row>
        <row r="982">
          <cell r="A982">
            <v>31208</v>
          </cell>
          <cell r="B982" t="str">
            <v>PEDNEKAR SAGAR</v>
          </cell>
          <cell r="C982" t="str">
            <v>HKPS</v>
          </cell>
        </row>
        <row r="983">
          <cell r="A983">
            <v>31209</v>
          </cell>
          <cell r="B983" t="str">
            <v>CHINDARKAR ASHISH</v>
          </cell>
          <cell r="C983" t="str">
            <v>HKPS</v>
          </cell>
        </row>
        <row r="984">
          <cell r="A984">
            <v>31210</v>
          </cell>
          <cell r="B984" t="str">
            <v>PAWAR MAHENDRA</v>
          </cell>
          <cell r="C984" t="str">
            <v>HKPS</v>
          </cell>
        </row>
        <row r="985">
          <cell r="A985">
            <v>31217</v>
          </cell>
          <cell r="B985" t="str">
            <v>GHARE SACHIN</v>
          </cell>
          <cell r="C985" t="str">
            <v>HKPS</v>
          </cell>
        </row>
        <row r="986">
          <cell r="A986">
            <v>31218</v>
          </cell>
          <cell r="B986" t="str">
            <v>SALE VIJAY</v>
          </cell>
          <cell r="C986" t="str">
            <v>HKPS</v>
          </cell>
        </row>
        <row r="987">
          <cell r="A987">
            <v>31223</v>
          </cell>
          <cell r="B987" t="str">
            <v>POOJARI HARISH KRISHNA</v>
          </cell>
          <cell r="C987" t="str">
            <v>HKPS</v>
          </cell>
        </row>
        <row r="988">
          <cell r="A988">
            <v>31224</v>
          </cell>
          <cell r="B988" t="str">
            <v>SANSARE LAUKIK RATNAKAR</v>
          </cell>
          <cell r="C988" t="str">
            <v>HKPS</v>
          </cell>
        </row>
        <row r="989">
          <cell r="A989">
            <v>31228</v>
          </cell>
          <cell r="B989" t="str">
            <v>ISSAC SIDNEY SOLOMON</v>
          </cell>
          <cell r="C989" t="str">
            <v>HKPS</v>
          </cell>
        </row>
        <row r="990">
          <cell r="A990">
            <v>31231</v>
          </cell>
          <cell r="B990" t="str">
            <v>D'LIMA XAVIER JOHN</v>
          </cell>
          <cell r="C990" t="str">
            <v>HKPS</v>
          </cell>
        </row>
        <row r="991">
          <cell r="A991">
            <v>31232</v>
          </cell>
          <cell r="B991" t="str">
            <v>ANCHAN HARISH</v>
          </cell>
          <cell r="C991" t="str">
            <v>HKPS</v>
          </cell>
        </row>
        <row r="992">
          <cell r="A992">
            <v>31236</v>
          </cell>
          <cell r="B992" t="str">
            <v>VERMA AMIT</v>
          </cell>
          <cell r="C992" t="str">
            <v>HKPS</v>
          </cell>
        </row>
        <row r="993">
          <cell r="A993">
            <v>31237</v>
          </cell>
          <cell r="B993" t="str">
            <v>DEMONTY SEDRICK</v>
          </cell>
          <cell r="C993" t="str">
            <v>HKPS</v>
          </cell>
        </row>
        <row r="994">
          <cell r="A994">
            <v>31238</v>
          </cell>
          <cell r="B994" t="str">
            <v>PANDIT RAKESH</v>
          </cell>
          <cell r="C994" t="str">
            <v>HKPS</v>
          </cell>
        </row>
        <row r="995">
          <cell r="A995">
            <v>31241</v>
          </cell>
          <cell r="B995" t="str">
            <v>PUJARI DINESH</v>
          </cell>
          <cell r="C995" t="str">
            <v>HKPS</v>
          </cell>
        </row>
        <row r="996">
          <cell r="A996">
            <v>31243</v>
          </cell>
          <cell r="B996" t="str">
            <v>DANDEKAR MITHUN</v>
          </cell>
          <cell r="C996" t="str">
            <v>HKPS</v>
          </cell>
        </row>
        <row r="997">
          <cell r="A997">
            <v>31244</v>
          </cell>
          <cell r="B997" t="str">
            <v>GHACHI FIROZ</v>
          </cell>
          <cell r="C997" t="str">
            <v>HKPS</v>
          </cell>
        </row>
        <row r="998">
          <cell r="A998">
            <v>31246</v>
          </cell>
          <cell r="B998" t="str">
            <v>PADAYA SAILESH</v>
          </cell>
          <cell r="C998" t="str">
            <v>HKPS</v>
          </cell>
        </row>
        <row r="999">
          <cell r="A999">
            <v>31249</v>
          </cell>
          <cell r="B999" t="str">
            <v>JADHAV SAMEET</v>
          </cell>
          <cell r="C999" t="str">
            <v>HKPS</v>
          </cell>
        </row>
        <row r="1000">
          <cell r="A1000">
            <v>31250</v>
          </cell>
          <cell r="B1000" t="str">
            <v>HINDALEKAR PRITESH</v>
          </cell>
          <cell r="C1000" t="str">
            <v>HKPS</v>
          </cell>
        </row>
        <row r="1001">
          <cell r="A1001">
            <v>31252</v>
          </cell>
          <cell r="B1001" t="str">
            <v>KOTIAN MOHIT</v>
          </cell>
          <cell r="C1001" t="str">
            <v>HKPS</v>
          </cell>
        </row>
        <row r="1002">
          <cell r="A1002">
            <v>31253</v>
          </cell>
          <cell r="B1002" t="str">
            <v>GAIKWAD ATUL</v>
          </cell>
          <cell r="C1002" t="str">
            <v>HKPS</v>
          </cell>
        </row>
        <row r="1003">
          <cell r="A1003">
            <v>31254</v>
          </cell>
          <cell r="B1003" t="str">
            <v>WALAVAKAR SANKET</v>
          </cell>
          <cell r="C1003" t="str">
            <v>HKPS</v>
          </cell>
        </row>
        <row r="1004">
          <cell r="A1004">
            <v>31407</v>
          </cell>
          <cell r="B1004" t="str">
            <v>MOHITE SANDEEP</v>
          </cell>
          <cell r="C1004" t="str">
            <v>HKPS</v>
          </cell>
        </row>
        <row r="1005">
          <cell r="A1005">
            <v>31521</v>
          </cell>
          <cell r="B1005" t="str">
            <v>MUNDRA ANIRUDDH</v>
          </cell>
          <cell r="C1005" t="str">
            <v>HKPS</v>
          </cell>
        </row>
        <row r="1006">
          <cell r="A1006">
            <v>31522</v>
          </cell>
          <cell r="B1006" t="str">
            <v>BASANTAM VISHAL</v>
          </cell>
          <cell r="C1006" t="str">
            <v>HKPS</v>
          </cell>
        </row>
        <row r="1007">
          <cell r="A1007">
            <v>2039</v>
          </cell>
          <cell r="B1007" t="str">
            <v>MAKHANIA PINKS A.</v>
          </cell>
          <cell r="C1007" t="str">
            <v>HRD</v>
          </cell>
        </row>
        <row r="1008">
          <cell r="A1008">
            <v>9935</v>
          </cell>
          <cell r="B1008" t="str">
            <v>MAHENDROO PUNEET</v>
          </cell>
          <cell r="C1008" t="str">
            <v>HRD</v>
          </cell>
        </row>
        <row r="1009">
          <cell r="A1009">
            <v>10283</v>
          </cell>
          <cell r="B1009" t="str">
            <v>DUNEKAR JAYESH</v>
          </cell>
          <cell r="C1009" t="str">
            <v>HRD</v>
          </cell>
        </row>
        <row r="1010">
          <cell r="A1010">
            <v>10676</v>
          </cell>
          <cell r="B1010" t="str">
            <v>BARACHO JOSEPH</v>
          </cell>
          <cell r="C1010" t="str">
            <v>HRD</v>
          </cell>
        </row>
        <row r="1011">
          <cell r="A1011">
            <v>30501</v>
          </cell>
          <cell r="B1011" t="str">
            <v>MENDIRATTA KARISHMA</v>
          </cell>
          <cell r="C1011" t="str">
            <v>HRD</v>
          </cell>
        </row>
        <row r="1012">
          <cell r="A1012">
            <v>30502</v>
          </cell>
          <cell r="B1012" t="str">
            <v>RAJAMANI PRIYA</v>
          </cell>
          <cell r="C1012" t="str">
            <v>HRD</v>
          </cell>
        </row>
        <row r="1013">
          <cell r="A1013">
            <v>2930</v>
          </cell>
          <cell r="B1013" t="str">
            <v>FERNANDES BINEDICTA</v>
          </cell>
          <cell r="C1013" t="str">
            <v>HSLI</v>
          </cell>
        </row>
        <row r="1014">
          <cell r="A1014">
            <v>3652</v>
          </cell>
          <cell r="B1014" t="str">
            <v>GAIKWAD ASHA C.</v>
          </cell>
          <cell r="C1014" t="str">
            <v>HSLI</v>
          </cell>
        </row>
        <row r="1015">
          <cell r="A1015">
            <v>4178</v>
          </cell>
          <cell r="B1015" t="str">
            <v>CARDOZO MARY C.</v>
          </cell>
          <cell r="C1015" t="str">
            <v>HSLI</v>
          </cell>
        </row>
        <row r="1016">
          <cell r="A1016">
            <v>4619</v>
          </cell>
          <cell r="B1016" t="str">
            <v>MALLAH HARISHCHANDER B.</v>
          </cell>
          <cell r="C1016" t="str">
            <v>HSLI</v>
          </cell>
        </row>
        <row r="1017">
          <cell r="A1017">
            <v>4621</v>
          </cell>
          <cell r="B1017" t="str">
            <v>MULLA  AKBER A  KARIM</v>
          </cell>
          <cell r="C1017" t="str">
            <v>HSLI</v>
          </cell>
        </row>
        <row r="1018">
          <cell r="A1018">
            <v>4644</v>
          </cell>
          <cell r="B1018" t="str">
            <v>FERNANDES LILLY</v>
          </cell>
          <cell r="C1018" t="str">
            <v>HSLI</v>
          </cell>
        </row>
        <row r="1019">
          <cell r="A1019">
            <v>6039</v>
          </cell>
          <cell r="B1019" t="str">
            <v>PEREIRA IRENE A</v>
          </cell>
          <cell r="C1019" t="str">
            <v>HSLI</v>
          </cell>
        </row>
        <row r="1020">
          <cell r="A1020">
            <v>6181</v>
          </cell>
          <cell r="B1020" t="str">
            <v>CRUZ ELIZABETH A.</v>
          </cell>
          <cell r="C1020" t="str">
            <v>HSLI</v>
          </cell>
        </row>
        <row r="1021">
          <cell r="A1021">
            <v>7094</v>
          </cell>
          <cell r="B1021" t="str">
            <v>NIKAM SAHDEV</v>
          </cell>
          <cell r="C1021" t="str">
            <v>INTD</v>
          </cell>
        </row>
        <row r="1022">
          <cell r="A1022">
            <v>1907</v>
          </cell>
          <cell r="B1022" t="str">
            <v>SINGH VIJAY PRATAP</v>
          </cell>
          <cell r="C1022" t="str">
            <v>KCHN</v>
          </cell>
        </row>
        <row r="1023">
          <cell r="A1023">
            <v>3068</v>
          </cell>
          <cell r="B1023" t="str">
            <v>SARKAR DILIP KUMAR</v>
          </cell>
          <cell r="C1023" t="str">
            <v>KCHN</v>
          </cell>
        </row>
        <row r="1024">
          <cell r="A1024">
            <v>3094</v>
          </cell>
          <cell r="B1024" t="str">
            <v>YEDGE BIRU VISHNU</v>
          </cell>
          <cell r="C1024" t="str">
            <v>KCHN</v>
          </cell>
        </row>
        <row r="1025">
          <cell r="A1025">
            <v>3472</v>
          </cell>
          <cell r="B1025" t="str">
            <v>D'SILVA LIGORIO</v>
          </cell>
          <cell r="C1025" t="str">
            <v>KCHN</v>
          </cell>
        </row>
        <row r="1026">
          <cell r="A1026">
            <v>4054</v>
          </cell>
          <cell r="B1026" t="str">
            <v>PEREIRA LOUIS A</v>
          </cell>
          <cell r="C1026" t="str">
            <v>KCHN</v>
          </cell>
        </row>
        <row r="1027">
          <cell r="A1027">
            <v>4295</v>
          </cell>
          <cell r="B1027" t="str">
            <v>DEVRUKHKAR C.B.</v>
          </cell>
          <cell r="C1027" t="str">
            <v>KCHN</v>
          </cell>
        </row>
        <row r="1028">
          <cell r="A1028">
            <v>4975</v>
          </cell>
          <cell r="B1028" t="str">
            <v>PATEL MD R</v>
          </cell>
          <cell r="C1028" t="str">
            <v>KCHN</v>
          </cell>
        </row>
        <row r="1029">
          <cell r="A1029">
            <v>5164</v>
          </cell>
          <cell r="B1029" t="str">
            <v>SHEIKH AMIR.V.</v>
          </cell>
          <cell r="C1029" t="str">
            <v>KCHN</v>
          </cell>
        </row>
        <row r="1030">
          <cell r="A1030">
            <v>5523</v>
          </cell>
          <cell r="B1030" t="str">
            <v>SHEKHARA CHANDRA</v>
          </cell>
          <cell r="C1030" t="str">
            <v>KCHN</v>
          </cell>
        </row>
        <row r="1031">
          <cell r="A1031">
            <v>5570</v>
          </cell>
          <cell r="B1031" t="str">
            <v>JADHAV RAMCHANDRA</v>
          </cell>
          <cell r="C1031" t="str">
            <v>KCHN</v>
          </cell>
        </row>
        <row r="1032">
          <cell r="A1032">
            <v>5634</v>
          </cell>
          <cell r="B1032" t="str">
            <v>KAROSIA SOHANLAL</v>
          </cell>
          <cell r="C1032" t="str">
            <v>KCHN</v>
          </cell>
        </row>
        <row r="1033">
          <cell r="A1033">
            <v>5745</v>
          </cell>
          <cell r="B1033" t="str">
            <v>MULLA SIKANDER M.</v>
          </cell>
          <cell r="C1033" t="str">
            <v>KCHN</v>
          </cell>
        </row>
        <row r="1034">
          <cell r="A1034">
            <v>6038</v>
          </cell>
          <cell r="B1034" t="str">
            <v>RAWAL PRAKASH C.</v>
          </cell>
          <cell r="C1034" t="str">
            <v>KCHN</v>
          </cell>
        </row>
        <row r="1035">
          <cell r="A1035">
            <v>6699</v>
          </cell>
          <cell r="B1035" t="str">
            <v>KUMBHAR JAISINGH S</v>
          </cell>
          <cell r="C1035" t="str">
            <v>KCHN</v>
          </cell>
        </row>
        <row r="1036">
          <cell r="A1036">
            <v>6906</v>
          </cell>
          <cell r="B1036" t="str">
            <v>THAKUR HARSHAD V</v>
          </cell>
          <cell r="C1036" t="str">
            <v>KCHN</v>
          </cell>
        </row>
        <row r="1037">
          <cell r="A1037">
            <v>6944</v>
          </cell>
          <cell r="B1037" t="str">
            <v>SANGLE ASHOK</v>
          </cell>
          <cell r="C1037" t="str">
            <v>KCHN</v>
          </cell>
        </row>
        <row r="1038">
          <cell r="A1038">
            <v>7213</v>
          </cell>
          <cell r="B1038" t="str">
            <v>SHARMA BABURAM</v>
          </cell>
          <cell r="C1038" t="str">
            <v>KCHN</v>
          </cell>
        </row>
        <row r="1039">
          <cell r="A1039">
            <v>7268</v>
          </cell>
          <cell r="B1039" t="str">
            <v>GUJAL RAMU</v>
          </cell>
          <cell r="C1039" t="str">
            <v>KCHN</v>
          </cell>
        </row>
        <row r="1040">
          <cell r="A1040">
            <v>7371</v>
          </cell>
          <cell r="B1040" t="str">
            <v>BHATCHARI VISHNU VISHI</v>
          </cell>
          <cell r="C1040" t="str">
            <v>KCHN</v>
          </cell>
        </row>
        <row r="1041">
          <cell r="A1041">
            <v>7893</v>
          </cell>
          <cell r="B1041" t="str">
            <v>SHARMA MAHESH D.</v>
          </cell>
          <cell r="C1041" t="str">
            <v>KCHN</v>
          </cell>
        </row>
        <row r="1042">
          <cell r="A1042">
            <v>7894</v>
          </cell>
          <cell r="B1042" t="str">
            <v>ARYAL MANIRAM A.</v>
          </cell>
          <cell r="C1042" t="str">
            <v>KCHN</v>
          </cell>
        </row>
        <row r="1043">
          <cell r="A1043">
            <v>7915</v>
          </cell>
          <cell r="B1043" t="str">
            <v>NARANG SANDEEP</v>
          </cell>
          <cell r="C1043" t="str">
            <v>KCHN</v>
          </cell>
        </row>
        <row r="1044">
          <cell r="A1044">
            <v>8097</v>
          </cell>
          <cell r="B1044" t="str">
            <v>MALLICK AHSIM</v>
          </cell>
          <cell r="C1044" t="str">
            <v>KCHN</v>
          </cell>
        </row>
        <row r="1045">
          <cell r="A1045">
            <v>8122</v>
          </cell>
          <cell r="B1045" t="str">
            <v>PUROHIT ANOPSINGH</v>
          </cell>
          <cell r="C1045" t="str">
            <v>KCHN</v>
          </cell>
        </row>
        <row r="1046">
          <cell r="A1046">
            <v>8200</v>
          </cell>
          <cell r="B1046" t="str">
            <v>SHARMA MANOHARLAL</v>
          </cell>
          <cell r="C1046" t="str">
            <v>KCHN</v>
          </cell>
        </row>
        <row r="1047">
          <cell r="A1047">
            <v>8218</v>
          </cell>
          <cell r="B1047" t="str">
            <v>SUVARNA HARISH</v>
          </cell>
          <cell r="C1047" t="str">
            <v>KCHN</v>
          </cell>
        </row>
        <row r="1048">
          <cell r="A1048">
            <v>8221</v>
          </cell>
          <cell r="B1048" t="str">
            <v>SUNDARAJA ARUN</v>
          </cell>
          <cell r="C1048" t="str">
            <v>KCHN</v>
          </cell>
        </row>
        <row r="1049">
          <cell r="A1049">
            <v>8416</v>
          </cell>
          <cell r="B1049" t="str">
            <v>PATHANWAR RAMPAL</v>
          </cell>
          <cell r="C1049" t="str">
            <v>KCHN</v>
          </cell>
        </row>
        <row r="1050">
          <cell r="A1050">
            <v>8585</v>
          </cell>
          <cell r="B1050" t="str">
            <v>LOBO VENECIA MISS</v>
          </cell>
          <cell r="C1050" t="str">
            <v>KCHN</v>
          </cell>
        </row>
        <row r="1051">
          <cell r="A1051">
            <v>8695</v>
          </cell>
          <cell r="B1051" t="str">
            <v>NAUTIYAL SHANTIPRASAD</v>
          </cell>
          <cell r="C1051" t="str">
            <v>KCHN</v>
          </cell>
        </row>
        <row r="1052">
          <cell r="A1052">
            <v>8714</v>
          </cell>
          <cell r="B1052" t="str">
            <v>MORE AMRISH LAXMAN</v>
          </cell>
          <cell r="C1052" t="str">
            <v>KCHN</v>
          </cell>
        </row>
        <row r="1053">
          <cell r="A1053">
            <v>8784</v>
          </cell>
          <cell r="B1053" t="str">
            <v>IMRANKHAN M.M. KHAN</v>
          </cell>
          <cell r="C1053" t="str">
            <v>KCHN</v>
          </cell>
        </row>
        <row r="1054">
          <cell r="A1054">
            <v>8976</v>
          </cell>
          <cell r="B1054" t="str">
            <v>NAIR SAJESH</v>
          </cell>
          <cell r="C1054" t="str">
            <v>KCHN</v>
          </cell>
        </row>
        <row r="1055">
          <cell r="A1055">
            <v>9084</v>
          </cell>
          <cell r="B1055" t="str">
            <v>THAKUR ROHINI PRABHAKAR</v>
          </cell>
          <cell r="C1055" t="str">
            <v>KCHN</v>
          </cell>
        </row>
        <row r="1056">
          <cell r="A1056">
            <v>9261</v>
          </cell>
          <cell r="B1056" t="str">
            <v>SHARMA RAJKUMAR</v>
          </cell>
          <cell r="C1056" t="str">
            <v>KCHN</v>
          </cell>
        </row>
        <row r="1057">
          <cell r="A1057">
            <v>9502</v>
          </cell>
          <cell r="B1057" t="str">
            <v>CHAUHAN JATAN SINGH</v>
          </cell>
          <cell r="C1057" t="str">
            <v>KCHN</v>
          </cell>
        </row>
        <row r="1058">
          <cell r="A1058">
            <v>9653</v>
          </cell>
          <cell r="B1058" t="str">
            <v>SHARMA KULDEEP</v>
          </cell>
          <cell r="C1058" t="str">
            <v>KCHN</v>
          </cell>
        </row>
        <row r="1059">
          <cell r="A1059">
            <v>9688</v>
          </cell>
          <cell r="B1059" t="str">
            <v>CHENDKE SHASHIKANT</v>
          </cell>
          <cell r="C1059" t="str">
            <v>KCHN</v>
          </cell>
        </row>
        <row r="1060">
          <cell r="A1060">
            <v>9846</v>
          </cell>
          <cell r="B1060" t="str">
            <v>WAGHMARE PRADEEP</v>
          </cell>
          <cell r="C1060" t="str">
            <v>KCHN</v>
          </cell>
        </row>
        <row r="1061">
          <cell r="A1061">
            <v>9947</v>
          </cell>
          <cell r="B1061" t="str">
            <v>SINHA NISHANT</v>
          </cell>
          <cell r="C1061" t="str">
            <v>KCHN</v>
          </cell>
        </row>
        <row r="1062">
          <cell r="A1062">
            <v>10008</v>
          </cell>
          <cell r="B1062" t="str">
            <v>BODA ASHOK P.</v>
          </cell>
          <cell r="C1062" t="str">
            <v>KCHN</v>
          </cell>
        </row>
        <row r="1063">
          <cell r="A1063">
            <v>10043</v>
          </cell>
          <cell r="B1063" t="str">
            <v>GORULE DEEPAK</v>
          </cell>
          <cell r="C1063" t="str">
            <v>KCHN</v>
          </cell>
        </row>
        <row r="1064">
          <cell r="A1064">
            <v>10048</v>
          </cell>
          <cell r="B1064" t="str">
            <v>JOSHI LOKRAJ MUSKAN</v>
          </cell>
          <cell r="C1064" t="str">
            <v>KCHN</v>
          </cell>
        </row>
        <row r="1065">
          <cell r="A1065">
            <v>10144</v>
          </cell>
          <cell r="B1065" t="str">
            <v>BOJJA NITIN ASHOK</v>
          </cell>
          <cell r="C1065" t="str">
            <v>KCHN</v>
          </cell>
        </row>
        <row r="1066">
          <cell r="A1066">
            <v>10192</v>
          </cell>
          <cell r="B1066" t="str">
            <v>PAWAR NISHANT</v>
          </cell>
          <cell r="C1066" t="str">
            <v>KCHN</v>
          </cell>
        </row>
        <row r="1067">
          <cell r="A1067">
            <v>10193</v>
          </cell>
          <cell r="B1067" t="str">
            <v>MOHANAN SANTOSH K</v>
          </cell>
          <cell r="C1067" t="str">
            <v>KCHN</v>
          </cell>
        </row>
        <row r="1068">
          <cell r="A1068">
            <v>10229</v>
          </cell>
          <cell r="B1068" t="str">
            <v>KUNWAR ARJUN BAHADUR</v>
          </cell>
          <cell r="C1068" t="str">
            <v>KCHN</v>
          </cell>
        </row>
        <row r="1069">
          <cell r="A1069">
            <v>10231</v>
          </cell>
          <cell r="B1069" t="str">
            <v>SINGH SATENDRA</v>
          </cell>
          <cell r="C1069" t="str">
            <v>KCHN</v>
          </cell>
        </row>
        <row r="1070">
          <cell r="A1070">
            <v>10507</v>
          </cell>
          <cell r="B1070" t="str">
            <v>IRANI CYRUS</v>
          </cell>
          <cell r="C1070" t="str">
            <v>KCHN</v>
          </cell>
        </row>
        <row r="1071">
          <cell r="A1071">
            <v>10508</v>
          </cell>
          <cell r="B1071" t="str">
            <v>KAMDIN KAIZAD</v>
          </cell>
          <cell r="C1071" t="str">
            <v>KCHN</v>
          </cell>
        </row>
        <row r="1072">
          <cell r="A1072">
            <v>10510</v>
          </cell>
          <cell r="B1072" t="str">
            <v>DESOUZA SHELDON</v>
          </cell>
          <cell r="C1072" t="str">
            <v>KCHN</v>
          </cell>
        </row>
        <row r="1073">
          <cell r="A1073">
            <v>10511</v>
          </cell>
          <cell r="B1073" t="str">
            <v>LOBO MICHELLE</v>
          </cell>
          <cell r="C1073" t="str">
            <v>KCHN</v>
          </cell>
        </row>
        <row r="1074">
          <cell r="A1074">
            <v>10512</v>
          </cell>
          <cell r="B1074" t="str">
            <v>PEREIRA VALENTINE</v>
          </cell>
          <cell r="C1074" t="str">
            <v>KCHN</v>
          </cell>
        </row>
        <row r="1075">
          <cell r="A1075">
            <v>10519</v>
          </cell>
          <cell r="B1075" t="str">
            <v>KAUSHAL SUMIT</v>
          </cell>
          <cell r="C1075" t="str">
            <v>KCHN</v>
          </cell>
        </row>
        <row r="1076">
          <cell r="A1076">
            <v>10521</v>
          </cell>
          <cell r="B1076" t="str">
            <v>MANEPALLI SUMANTH</v>
          </cell>
          <cell r="C1076" t="str">
            <v>KCHN</v>
          </cell>
        </row>
        <row r="1077">
          <cell r="A1077">
            <v>10523</v>
          </cell>
          <cell r="B1077" t="str">
            <v>RAO SUDHA</v>
          </cell>
          <cell r="C1077" t="str">
            <v>KCHN</v>
          </cell>
        </row>
        <row r="1078">
          <cell r="A1078">
            <v>10526</v>
          </cell>
          <cell r="B1078" t="str">
            <v>SANTHOSH P.V.</v>
          </cell>
          <cell r="C1078" t="str">
            <v>KCHN</v>
          </cell>
        </row>
        <row r="1079">
          <cell r="A1079">
            <v>10528</v>
          </cell>
          <cell r="B1079" t="str">
            <v>COUTINHO FRANCIS F.</v>
          </cell>
          <cell r="C1079" t="str">
            <v>KCHN</v>
          </cell>
        </row>
        <row r="1080">
          <cell r="A1080">
            <v>10807</v>
          </cell>
          <cell r="B1080" t="str">
            <v>KULKARNI AALAP</v>
          </cell>
          <cell r="C1080" t="str">
            <v>KCHN</v>
          </cell>
        </row>
        <row r="1081">
          <cell r="A1081">
            <v>10808</v>
          </cell>
          <cell r="B1081" t="str">
            <v>JAMULA HAVOVI B</v>
          </cell>
          <cell r="C1081" t="str">
            <v>KCHN</v>
          </cell>
        </row>
        <row r="1082">
          <cell r="A1082">
            <v>10809</v>
          </cell>
          <cell r="B1082" t="str">
            <v>NAIR SARITA</v>
          </cell>
          <cell r="C1082" t="str">
            <v>KCHN</v>
          </cell>
        </row>
        <row r="1083">
          <cell r="A1083">
            <v>10811</v>
          </cell>
          <cell r="B1083" t="str">
            <v>MALHOTRA GAURAV</v>
          </cell>
          <cell r="C1083" t="str">
            <v>KCHN</v>
          </cell>
        </row>
        <row r="1084">
          <cell r="A1084">
            <v>10812</v>
          </cell>
          <cell r="B1084" t="str">
            <v>CABRAL RODNEY</v>
          </cell>
          <cell r="C1084" t="str">
            <v>KCHN</v>
          </cell>
        </row>
        <row r="1085">
          <cell r="A1085">
            <v>10813</v>
          </cell>
          <cell r="B1085" t="str">
            <v>GERA SUMIT</v>
          </cell>
          <cell r="C1085" t="str">
            <v>KCHN</v>
          </cell>
        </row>
        <row r="1086">
          <cell r="A1086">
            <v>10814</v>
          </cell>
          <cell r="B1086" t="str">
            <v>MAHADIK RAJENDRA</v>
          </cell>
          <cell r="C1086" t="str">
            <v>KCHN</v>
          </cell>
        </row>
        <row r="1087">
          <cell r="A1087">
            <v>10815</v>
          </cell>
          <cell r="B1087" t="str">
            <v>VERMA LALIT</v>
          </cell>
          <cell r="C1087" t="str">
            <v>KCHN</v>
          </cell>
        </row>
        <row r="1088">
          <cell r="A1088">
            <v>10816</v>
          </cell>
          <cell r="B1088" t="str">
            <v>ACHAREKAR AKSHAY</v>
          </cell>
          <cell r="C1088" t="str">
            <v>KCHN</v>
          </cell>
        </row>
        <row r="1089">
          <cell r="A1089">
            <v>10817</v>
          </cell>
          <cell r="B1089" t="str">
            <v>MADKAIKAR NILESH</v>
          </cell>
          <cell r="C1089" t="str">
            <v>KCHN</v>
          </cell>
        </row>
        <row r="1090">
          <cell r="A1090">
            <v>10818</v>
          </cell>
          <cell r="B1090" t="str">
            <v>PATHAK AMIT</v>
          </cell>
          <cell r="C1090" t="str">
            <v>KCHN</v>
          </cell>
        </row>
        <row r="1091">
          <cell r="A1091">
            <v>10819</v>
          </cell>
          <cell r="B1091" t="str">
            <v>SUKHIA SCHEHERAZADE</v>
          </cell>
          <cell r="C1091" t="str">
            <v>KCHN</v>
          </cell>
        </row>
        <row r="1092">
          <cell r="A1092">
            <v>10820</v>
          </cell>
          <cell r="B1092" t="str">
            <v>DHAMALE NITIN</v>
          </cell>
          <cell r="C1092" t="str">
            <v>KCHN</v>
          </cell>
        </row>
        <row r="1093">
          <cell r="A1093">
            <v>10821</v>
          </cell>
          <cell r="B1093" t="str">
            <v>KATOCH VIVEK</v>
          </cell>
          <cell r="C1093" t="str">
            <v>KCHN</v>
          </cell>
        </row>
        <row r="1094">
          <cell r="A1094">
            <v>10828</v>
          </cell>
          <cell r="B1094" t="str">
            <v>SHIRALI TANOI</v>
          </cell>
          <cell r="C1094" t="str">
            <v>KCHN</v>
          </cell>
        </row>
        <row r="1095">
          <cell r="A1095">
            <v>10829</v>
          </cell>
          <cell r="B1095" t="str">
            <v>KATRAK ASHEESH</v>
          </cell>
          <cell r="C1095" t="str">
            <v>KCHN</v>
          </cell>
        </row>
        <row r="1096">
          <cell r="A1096">
            <v>10830</v>
          </cell>
          <cell r="B1096" t="str">
            <v>MRUNAL WATAWE</v>
          </cell>
          <cell r="C1096" t="str">
            <v>KCHN</v>
          </cell>
        </row>
        <row r="1097">
          <cell r="A1097">
            <v>30238</v>
          </cell>
          <cell r="B1097" t="str">
            <v>TAVARES  NICHOLAS</v>
          </cell>
          <cell r="C1097" t="str">
            <v>KCHN</v>
          </cell>
        </row>
        <row r="1098">
          <cell r="A1098">
            <v>30251</v>
          </cell>
          <cell r="B1098" t="str">
            <v>JAGTAP HARISHCHANDRA</v>
          </cell>
          <cell r="C1098" t="str">
            <v>KCHN</v>
          </cell>
        </row>
        <row r="1099">
          <cell r="A1099">
            <v>30754</v>
          </cell>
          <cell r="B1099" t="str">
            <v>RANA NETRASINGH</v>
          </cell>
          <cell r="C1099" t="str">
            <v>KCHN</v>
          </cell>
        </row>
        <row r="1100">
          <cell r="A1100">
            <v>30779</v>
          </cell>
          <cell r="B1100" t="str">
            <v>SHINDE RAMAKANT</v>
          </cell>
          <cell r="C1100" t="str">
            <v>KCHN</v>
          </cell>
        </row>
        <row r="1101">
          <cell r="A1101">
            <v>30787</v>
          </cell>
          <cell r="B1101" t="str">
            <v>HODAR NILESH</v>
          </cell>
          <cell r="C1101" t="str">
            <v>KCHN</v>
          </cell>
        </row>
        <row r="1102">
          <cell r="A1102">
            <v>1756</v>
          </cell>
          <cell r="B1102" t="str">
            <v>NAMBIAR PARMESHWARAN</v>
          </cell>
          <cell r="C1102" t="str">
            <v>KTAB</v>
          </cell>
        </row>
        <row r="1103">
          <cell r="A1103">
            <v>8710</v>
          </cell>
          <cell r="B1103" t="str">
            <v>AGASHE ANIRUDDHA</v>
          </cell>
          <cell r="C1103" t="str">
            <v>KTAB</v>
          </cell>
        </row>
        <row r="1104">
          <cell r="A1104">
            <v>9708</v>
          </cell>
          <cell r="B1104" t="str">
            <v>TIWARI SHESHKUMAR</v>
          </cell>
          <cell r="C1104" t="str">
            <v>KTAB</v>
          </cell>
        </row>
        <row r="1105">
          <cell r="A1105">
            <v>9919</v>
          </cell>
          <cell r="B1105" t="str">
            <v>MARWAH AMAN S.</v>
          </cell>
          <cell r="C1105" t="str">
            <v>KTAB</v>
          </cell>
        </row>
        <row r="1106">
          <cell r="A1106">
            <v>10005</v>
          </cell>
          <cell r="B1106" t="str">
            <v>NAUTIYAL VIJAY</v>
          </cell>
          <cell r="C1106" t="str">
            <v>KTAB</v>
          </cell>
        </row>
        <row r="1107">
          <cell r="A1107">
            <v>30788</v>
          </cell>
          <cell r="B1107" t="str">
            <v>MISTRY NIKUNJKUMAR</v>
          </cell>
          <cell r="C1107" t="str">
            <v>KTAB</v>
          </cell>
        </row>
        <row r="1108">
          <cell r="A1108">
            <v>30798</v>
          </cell>
          <cell r="B1108" t="str">
            <v>TANDEL ASHOK</v>
          </cell>
          <cell r="C1108" t="str">
            <v>KTAB</v>
          </cell>
        </row>
        <row r="1109">
          <cell r="A1109">
            <v>3176</v>
          </cell>
          <cell r="B1109" t="str">
            <v>RAUT VISHWANATH</v>
          </cell>
          <cell r="C1109" t="str">
            <v>KTBU</v>
          </cell>
        </row>
        <row r="1110">
          <cell r="A1110">
            <v>3612</v>
          </cell>
          <cell r="B1110" t="str">
            <v>DESHMUKH GULAM H</v>
          </cell>
          <cell r="C1110" t="str">
            <v>KTBU</v>
          </cell>
        </row>
        <row r="1111">
          <cell r="A1111">
            <v>4687</v>
          </cell>
          <cell r="B1111" t="str">
            <v>SHETTY VISHWANATH B.</v>
          </cell>
          <cell r="C1111" t="str">
            <v>KTBU</v>
          </cell>
        </row>
        <row r="1112">
          <cell r="A1112">
            <v>5526</v>
          </cell>
          <cell r="B1112" t="str">
            <v>KAWADE PRABHAKAR N.</v>
          </cell>
          <cell r="C1112" t="str">
            <v>KTBU</v>
          </cell>
        </row>
        <row r="1113">
          <cell r="A1113">
            <v>5907</v>
          </cell>
          <cell r="B1113" t="str">
            <v>KARKI GOPAL S.</v>
          </cell>
          <cell r="C1113" t="str">
            <v>KTBU</v>
          </cell>
        </row>
        <row r="1114">
          <cell r="A1114">
            <v>9702</v>
          </cell>
          <cell r="B1114" t="str">
            <v>MORE SUJIT</v>
          </cell>
          <cell r="C1114" t="str">
            <v>KTBU</v>
          </cell>
        </row>
        <row r="1115">
          <cell r="A1115">
            <v>10189</v>
          </cell>
          <cell r="B1115" t="str">
            <v>PANCHAL APURVA</v>
          </cell>
          <cell r="C1115" t="str">
            <v>KTBU</v>
          </cell>
        </row>
        <row r="1116">
          <cell r="A1116">
            <v>10426</v>
          </cell>
          <cell r="B1116" t="str">
            <v>JADHAV ROSHAN</v>
          </cell>
          <cell r="C1116" t="str">
            <v>KTBU</v>
          </cell>
        </row>
        <row r="1117">
          <cell r="A1117">
            <v>30797</v>
          </cell>
          <cell r="B1117" t="str">
            <v>NAIK BHUPESH</v>
          </cell>
          <cell r="C1117" t="str">
            <v>KTBU</v>
          </cell>
        </row>
        <row r="1118">
          <cell r="A1118">
            <v>30800</v>
          </cell>
          <cell r="B1118" t="str">
            <v>SYED ASHIK</v>
          </cell>
          <cell r="C1118" t="str">
            <v>KTBU</v>
          </cell>
        </row>
        <row r="1119">
          <cell r="A1119">
            <v>2127</v>
          </cell>
          <cell r="B1119" t="str">
            <v>SHINDE BHAGURAM B.</v>
          </cell>
          <cell r="C1119" t="str">
            <v>KTCH</v>
          </cell>
        </row>
        <row r="1120">
          <cell r="A1120">
            <v>4307</v>
          </cell>
          <cell r="B1120" t="str">
            <v>JAGTAP BHIKAJI D</v>
          </cell>
          <cell r="C1120" t="str">
            <v>KTCH</v>
          </cell>
        </row>
        <row r="1121">
          <cell r="A1121">
            <v>5741</v>
          </cell>
          <cell r="B1121" t="str">
            <v>KHAN ARIF</v>
          </cell>
          <cell r="C1121" t="str">
            <v>KTCH</v>
          </cell>
        </row>
        <row r="1122">
          <cell r="A1122">
            <v>8546</v>
          </cell>
          <cell r="B1122" t="str">
            <v>THUNTHI BURZIZ</v>
          </cell>
          <cell r="C1122" t="str">
            <v>KTCH</v>
          </cell>
        </row>
        <row r="1123">
          <cell r="A1123">
            <v>9234</v>
          </cell>
          <cell r="B1123" t="str">
            <v>DESHMUKH ASHFAQUE</v>
          </cell>
          <cell r="C1123" t="str">
            <v>KTCH</v>
          </cell>
        </row>
        <row r="1124">
          <cell r="A1124">
            <v>9921</v>
          </cell>
          <cell r="B1124" t="str">
            <v>PURANDARE ANUPA A.</v>
          </cell>
          <cell r="C1124" t="str">
            <v>KTCH</v>
          </cell>
        </row>
        <row r="1125">
          <cell r="A1125">
            <v>10188</v>
          </cell>
          <cell r="B1125" t="str">
            <v>MARTINS SHELTON</v>
          </cell>
          <cell r="C1125" t="str">
            <v>KTCH</v>
          </cell>
        </row>
        <row r="1126">
          <cell r="A1126">
            <v>10191</v>
          </cell>
          <cell r="B1126" t="str">
            <v>SETHI AMIT</v>
          </cell>
          <cell r="C1126" t="str">
            <v>KTCH</v>
          </cell>
        </row>
        <row r="1127">
          <cell r="A1127">
            <v>10194</v>
          </cell>
          <cell r="B1127" t="str">
            <v>JAMASBNEJAD DELARAM</v>
          </cell>
          <cell r="C1127" t="str">
            <v>KTCH</v>
          </cell>
        </row>
        <row r="1128">
          <cell r="A1128">
            <v>4266</v>
          </cell>
          <cell r="B1128" t="str">
            <v>MALI YESHWANT G.</v>
          </cell>
          <cell r="C1128" t="str">
            <v>KTGD</v>
          </cell>
        </row>
        <row r="1129">
          <cell r="A1129">
            <v>5092</v>
          </cell>
          <cell r="B1129" t="str">
            <v>RIKAME PRAKASH T</v>
          </cell>
          <cell r="C1129" t="str">
            <v>KTGD</v>
          </cell>
        </row>
        <row r="1130">
          <cell r="A1130">
            <v>5435</v>
          </cell>
          <cell r="B1130" t="str">
            <v>DESHMUKH ABDUL A</v>
          </cell>
          <cell r="C1130" t="str">
            <v>KTGD</v>
          </cell>
        </row>
        <row r="1131">
          <cell r="A1131">
            <v>5938</v>
          </cell>
          <cell r="B1131" t="str">
            <v>GAIKWAD SIDDHARTHA M.</v>
          </cell>
          <cell r="C1131" t="str">
            <v>KTGD</v>
          </cell>
        </row>
        <row r="1132">
          <cell r="A1132">
            <v>6136</v>
          </cell>
          <cell r="B1132" t="str">
            <v>BALLAYYA G. VEERESHAN</v>
          </cell>
          <cell r="C1132" t="str">
            <v>KTGD</v>
          </cell>
        </row>
        <row r="1133">
          <cell r="A1133">
            <v>7149</v>
          </cell>
          <cell r="B1133" t="str">
            <v>KHEDEKAR ANIL S.</v>
          </cell>
          <cell r="C1133" t="str">
            <v>KTGD</v>
          </cell>
        </row>
        <row r="1134">
          <cell r="A1134">
            <v>7233</v>
          </cell>
          <cell r="B1134" t="str">
            <v>DARADE ASHOK K.</v>
          </cell>
          <cell r="C1134" t="str">
            <v>KTGD</v>
          </cell>
        </row>
        <row r="1135">
          <cell r="A1135">
            <v>7753</v>
          </cell>
          <cell r="B1135" t="str">
            <v>VARPE N.RAMCHANDRA</v>
          </cell>
          <cell r="C1135" t="str">
            <v>KTGD</v>
          </cell>
        </row>
        <row r="1136">
          <cell r="A1136">
            <v>8390</v>
          </cell>
          <cell r="B1136" t="str">
            <v>BASYAL PURSHOTTAM</v>
          </cell>
          <cell r="C1136" t="str">
            <v>KTGD</v>
          </cell>
        </row>
        <row r="1137">
          <cell r="A1137">
            <v>8846</v>
          </cell>
          <cell r="B1137" t="str">
            <v>RAGHU DEORA</v>
          </cell>
          <cell r="C1137" t="str">
            <v>KTGD</v>
          </cell>
        </row>
        <row r="1138">
          <cell r="A1138">
            <v>9269</v>
          </cell>
          <cell r="B1138" t="str">
            <v>MANDOKHOT ADITYA VALLABH</v>
          </cell>
          <cell r="C1138" t="str">
            <v>KTGD</v>
          </cell>
        </row>
        <row r="1139">
          <cell r="A1139">
            <v>9594</v>
          </cell>
          <cell r="B1139" t="str">
            <v>PINTO LINDON</v>
          </cell>
          <cell r="C1139" t="str">
            <v>KTGD</v>
          </cell>
        </row>
        <row r="1140">
          <cell r="A1140">
            <v>9812</v>
          </cell>
          <cell r="B1140" t="str">
            <v>SANGLE  ARJUN</v>
          </cell>
          <cell r="C1140" t="str">
            <v>KTGD</v>
          </cell>
        </row>
        <row r="1141">
          <cell r="A1141">
            <v>9845</v>
          </cell>
          <cell r="B1141" t="str">
            <v>NAIK SWAPNIL</v>
          </cell>
          <cell r="C1141" t="str">
            <v>KTGD</v>
          </cell>
        </row>
        <row r="1142">
          <cell r="A1142">
            <v>9952</v>
          </cell>
          <cell r="B1142" t="str">
            <v>MISTRY NIRAV</v>
          </cell>
          <cell r="C1142" t="str">
            <v>KTGD</v>
          </cell>
        </row>
        <row r="1143">
          <cell r="A1143">
            <v>10011</v>
          </cell>
          <cell r="B1143" t="str">
            <v>D'SA GLEN</v>
          </cell>
          <cell r="C1143" t="str">
            <v>KTGD</v>
          </cell>
        </row>
        <row r="1144">
          <cell r="A1144">
            <v>10415</v>
          </cell>
          <cell r="B1144" t="str">
            <v>KOUNDAL D.S.</v>
          </cell>
          <cell r="C1144" t="str">
            <v>KTGD</v>
          </cell>
        </row>
        <row r="1145">
          <cell r="A1145">
            <v>10506</v>
          </cell>
          <cell r="B1145" t="str">
            <v>SINGH AMARDEEP</v>
          </cell>
          <cell r="C1145" t="str">
            <v>KTGD</v>
          </cell>
        </row>
        <row r="1146">
          <cell r="A1146">
            <v>30782</v>
          </cell>
          <cell r="B1146" t="str">
            <v>KADU SANTOSH</v>
          </cell>
          <cell r="C1146" t="str">
            <v>KTGD</v>
          </cell>
        </row>
        <row r="1147">
          <cell r="A1147">
            <v>5574</v>
          </cell>
          <cell r="B1147" t="str">
            <v>KHAN HAFIZULLAH R.</v>
          </cell>
          <cell r="C1147" t="str">
            <v>KTGM</v>
          </cell>
        </row>
        <row r="1148">
          <cell r="A1148">
            <v>6945</v>
          </cell>
          <cell r="B1148" t="str">
            <v>SINGH YOGENDRA P</v>
          </cell>
          <cell r="C1148" t="str">
            <v>KTGM</v>
          </cell>
        </row>
        <row r="1149">
          <cell r="A1149">
            <v>7043</v>
          </cell>
          <cell r="B1149" t="str">
            <v>NAIK RAMESH L</v>
          </cell>
          <cell r="C1149" t="str">
            <v>KTGM</v>
          </cell>
        </row>
        <row r="1150">
          <cell r="A1150">
            <v>7151</v>
          </cell>
          <cell r="B1150" t="str">
            <v>BHUSHAN BHARAT</v>
          </cell>
          <cell r="C1150" t="str">
            <v>KTGM</v>
          </cell>
        </row>
        <row r="1151">
          <cell r="A1151">
            <v>9509</v>
          </cell>
          <cell r="B1151" t="str">
            <v>MAHAJAN MADHUKAR BABURAO</v>
          </cell>
          <cell r="C1151" t="str">
            <v>KTGM</v>
          </cell>
        </row>
        <row r="1152">
          <cell r="A1152">
            <v>10414</v>
          </cell>
          <cell r="B1152" t="str">
            <v>SHARMA SUNEEL KUMAR</v>
          </cell>
          <cell r="C1152" t="str">
            <v>KTGM</v>
          </cell>
        </row>
        <row r="1153">
          <cell r="A1153">
            <v>10505</v>
          </cell>
          <cell r="B1153" t="str">
            <v>KHAMBRA SURENDRA</v>
          </cell>
          <cell r="C1153" t="str">
            <v>KTGM</v>
          </cell>
        </row>
        <row r="1154">
          <cell r="A1154">
            <v>30108</v>
          </cell>
          <cell r="B1154" t="str">
            <v>JADHAV SUMEET</v>
          </cell>
          <cell r="C1154" t="str">
            <v>KTGM</v>
          </cell>
        </row>
        <row r="1155">
          <cell r="A1155">
            <v>30783</v>
          </cell>
          <cell r="B1155" t="str">
            <v>JADHAV AMOL</v>
          </cell>
          <cell r="C1155" t="str">
            <v>KTGM</v>
          </cell>
        </row>
        <row r="1156">
          <cell r="A1156">
            <v>30784</v>
          </cell>
          <cell r="B1156" t="str">
            <v>GOKHALE RAVI</v>
          </cell>
          <cell r="C1156" t="str">
            <v>KTGM</v>
          </cell>
        </row>
        <row r="1157">
          <cell r="A1157">
            <v>1731</v>
          </cell>
          <cell r="B1157" t="str">
            <v>FERNANDES LIBIO PETER</v>
          </cell>
          <cell r="C1157" t="str">
            <v>KTPT</v>
          </cell>
        </row>
        <row r="1158">
          <cell r="A1158">
            <v>2379</v>
          </cell>
          <cell r="B1158" t="str">
            <v>SHIVANARAYANA BOGA</v>
          </cell>
          <cell r="C1158" t="str">
            <v>KTPT</v>
          </cell>
        </row>
        <row r="1159">
          <cell r="A1159">
            <v>2769</v>
          </cell>
          <cell r="B1159" t="str">
            <v>NORONHA AUSTIN DINEZ</v>
          </cell>
          <cell r="C1159" t="str">
            <v>KTPT</v>
          </cell>
        </row>
        <row r="1160">
          <cell r="A1160">
            <v>3175</v>
          </cell>
          <cell r="B1160" t="str">
            <v>GOMES CONSTANTINE</v>
          </cell>
          <cell r="C1160" t="str">
            <v>KTPT</v>
          </cell>
        </row>
        <row r="1161">
          <cell r="A1161">
            <v>4237</v>
          </cell>
          <cell r="B1161" t="str">
            <v>MANUAL BRAGANZA</v>
          </cell>
          <cell r="C1161" t="str">
            <v>KTPT</v>
          </cell>
        </row>
        <row r="1162">
          <cell r="A1162">
            <v>4293</v>
          </cell>
          <cell r="B1162" t="str">
            <v>RAWAT DAN SINGH</v>
          </cell>
          <cell r="C1162" t="str">
            <v>KTPT</v>
          </cell>
        </row>
        <row r="1163">
          <cell r="A1163">
            <v>4972</v>
          </cell>
          <cell r="B1163" t="str">
            <v>KSHIRSAGAR SUBHASH</v>
          </cell>
          <cell r="C1163" t="str">
            <v>KTPT</v>
          </cell>
        </row>
        <row r="1164">
          <cell r="A1164">
            <v>5575</v>
          </cell>
          <cell r="B1164" t="str">
            <v>PATEL HUMAYUN PASHA</v>
          </cell>
          <cell r="C1164" t="str">
            <v>KTPT</v>
          </cell>
        </row>
        <row r="1165">
          <cell r="A1165">
            <v>5582</v>
          </cell>
          <cell r="B1165" t="str">
            <v>COLEB VINOD IVAN</v>
          </cell>
          <cell r="C1165" t="str">
            <v>KTPT</v>
          </cell>
        </row>
        <row r="1166">
          <cell r="A1166">
            <v>6439</v>
          </cell>
          <cell r="B1166" t="str">
            <v>JADHAV SHAILENDRA</v>
          </cell>
          <cell r="C1166" t="str">
            <v>KTPT</v>
          </cell>
        </row>
        <row r="1167">
          <cell r="A1167">
            <v>6512</v>
          </cell>
          <cell r="B1167" t="str">
            <v>GADWAL SAEED A.</v>
          </cell>
          <cell r="C1167" t="str">
            <v>KTPT</v>
          </cell>
        </row>
        <row r="1168">
          <cell r="A1168">
            <v>6737</v>
          </cell>
          <cell r="B1168" t="str">
            <v>NANDALWAR AVINASH V.</v>
          </cell>
          <cell r="C1168" t="str">
            <v>KTPT</v>
          </cell>
        </row>
        <row r="1169">
          <cell r="A1169">
            <v>6778</v>
          </cell>
          <cell r="B1169" t="str">
            <v>GUPTA SHARDA P.</v>
          </cell>
          <cell r="C1169" t="str">
            <v>KTPT</v>
          </cell>
        </row>
        <row r="1170">
          <cell r="A1170">
            <v>7258</v>
          </cell>
          <cell r="B1170" t="str">
            <v>SHEIKH MUSTAQ</v>
          </cell>
          <cell r="C1170" t="str">
            <v>KTPT</v>
          </cell>
        </row>
        <row r="1171">
          <cell r="A1171">
            <v>7505</v>
          </cell>
          <cell r="B1171" t="str">
            <v>SINGH VIDYA SAGAR</v>
          </cell>
          <cell r="C1171" t="str">
            <v>KTPT</v>
          </cell>
        </row>
        <row r="1172">
          <cell r="A1172">
            <v>8391</v>
          </cell>
          <cell r="B1172" t="str">
            <v>SHEKHAWAT RAJENDRASINGH</v>
          </cell>
          <cell r="C1172" t="str">
            <v>KTPT</v>
          </cell>
        </row>
        <row r="1173">
          <cell r="A1173">
            <v>8619</v>
          </cell>
          <cell r="B1173" t="str">
            <v>SAKPAL KIRTI</v>
          </cell>
          <cell r="C1173" t="str">
            <v>KTPT</v>
          </cell>
        </row>
        <row r="1174">
          <cell r="A1174">
            <v>9235</v>
          </cell>
          <cell r="B1174" t="str">
            <v>LAD UMAKANT G.</v>
          </cell>
          <cell r="C1174" t="str">
            <v>KTPT</v>
          </cell>
        </row>
        <row r="1175">
          <cell r="A1175">
            <v>9412</v>
          </cell>
          <cell r="B1175" t="str">
            <v>SETH MANISH J.</v>
          </cell>
          <cell r="C1175" t="str">
            <v>KTPT</v>
          </cell>
        </row>
        <row r="1176">
          <cell r="A1176">
            <v>9565</v>
          </cell>
          <cell r="B1176" t="str">
            <v>SINGH SANJEEV KUMAR</v>
          </cell>
          <cell r="C1176" t="str">
            <v>KTPT</v>
          </cell>
        </row>
        <row r="1177">
          <cell r="A1177">
            <v>9821</v>
          </cell>
          <cell r="B1177" t="str">
            <v>WAIDANDE HEMANT</v>
          </cell>
          <cell r="C1177" t="str">
            <v>KTPT</v>
          </cell>
        </row>
        <row r="1178">
          <cell r="A1178">
            <v>10595</v>
          </cell>
          <cell r="B1178" t="str">
            <v>KAIRAMKONDA PARSHURAM</v>
          </cell>
          <cell r="C1178" t="str">
            <v>KTPT</v>
          </cell>
        </row>
        <row r="1179">
          <cell r="A1179">
            <v>10680</v>
          </cell>
          <cell r="B1179" t="str">
            <v>KATRAK FARZAD</v>
          </cell>
          <cell r="C1179" t="str">
            <v>KTPT</v>
          </cell>
        </row>
        <row r="1180">
          <cell r="A1180">
            <v>10719</v>
          </cell>
          <cell r="B1180" t="str">
            <v>D'SA CYRIL</v>
          </cell>
          <cell r="C1180" t="str">
            <v>KTPT</v>
          </cell>
        </row>
        <row r="1181">
          <cell r="A1181">
            <v>30795</v>
          </cell>
          <cell r="B1181" t="str">
            <v>TAWDE SAMIR</v>
          </cell>
          <cell r="C1181" t="str">
            <v>KTPT</v>
          </cell>
        </row>
        <row r="1182">
          <cell r="A1182">
            <v>30851</v>
          </cell>
          <cell r="B1182" t="str">
            <v>LUDRICK SANDEEP</v>
          </cell>
          <cell r="C1182" t="str">
            <v>KTPT</v>
          </cell>
        </row>
        <row r="1183">
          <cell r="A1183">
            <v>31482</v>
          </cell>
          <cell r="B1183" t="str">
            <v>FERNANDES KIM</v>
          </cell>
          <cell r="C1183" t="str">
            <v>KTPT</v>
          </cell>
        </row>
        <row r="1184">
          <cell r="A1184">
            <v>31523</v>
          </cell>
          <cell r="B1184" t="str">
            <v>RAI RAJESH</v>
          </cell>
          <cell r="C1184" t="str">
            <v>KTPT</v>
          </cell>
        </row>
        <row r="1185">
          <cell r="A1185">
            <v>31524</v>
          </cell>
          <cell r="B1185" t="str">
            <v>BIST ANAND</v>
          </cell>
          <cell r="C1185" t="str">
            <v>KTPT</v>
          </cell>
        </row>
        <row r="1186">
          <cell r="A1186">
            <v>1802</v>
          </cell>
          <cell r="B1186" t="str">
            <v>AJMERI GULAM MOHAMMED</v>
          </cell>
          <cell r="C1186" t="str">
            <v>KTRS</v>
          </cell>
        </row>
        <row r="1187">
          <cell r="A1187">
            <v>2184</v>
          </cell>
          <cell r="B1187" t="str">
            <v>SINGH DAN BAHADUR</v>
          </cell>
          <cell r="C1187" t="str">
            <v>KTRS</v>
          </cell>
        </row>
        <row r="1188">
          <cell r="A1188">
            <v>2851</v>
          </cell>
          <cell r="B1188" t="str">
            <v>ANDHALE RAMNATH TABAJI</v>
          </cell>
          <cell r="C1188" t="str">
            <v>KTRS</v>
          </cell>
        </row>
        <row r="1189">
          <cell r="A1189">
            <v>3361</v>
          </cell>
          <cell r="B1189" t="str">
            <v>BODKE VITHAL S.</v>
          </cell>
          <cell r="C1189" t="str">
            <v>KTRS</v>
          </cell>
        </row>
        <row r="1190">
          <cell r="A1190">
            <v>3682</v>
          </cell>
          <cell r="B1190" t="str">
            <v>NALAVADE D.D.</v>
          </cell>
          <cell r="C1190" t="str">
            <v>KTRS</v>
          </cell>
        </row>
        <row r="1191">
          <cell r="A1191">
            <v>3715</v>
          </cell>
          <cell r="B1191" t="str">
            <v>ANSARI GULAM MOHD</v>
          </cell>
          <cell r="C1191" t="str">
            <v>KTRS</v>
          </cell>
        </row>
        <row r="1192">
          <cell r="A1192">
            <v>4970</v>
          </cell>
          <cell r="B1192" t="str">
            <v>DARUWALA FIRDOSH</v>
          </cell>
          <cell r="C1192" t="str">
            <v>KTRS</v>
          </cell>
        </row>
        <row r="1193">
          <cell r="A1193">
            <v>5197</v>
          </cell>
          <cell r="B1193" t="str">
            <v>KANGINAYA R. VENKAT</v>
          </cell>
          <cell r="C1193" t="str">
            <v>KTRS</v>
          </cell>
        </row>
        <row r="1194">
          <cell r="A1194">
            <v>5219</v>
          </cell>
          <cell r="B1194" t="str">
            <v>ROKDE  PRABHAKAR N.</v>
          </cell>
          <cell r="C1194" t="str">
            <v>KTRS</v>
          </cell>
        </row>
        <row r="1195">
          <cell r="A1195">
            <v>5263</v>
          </cell>
          <cell r="B1195" t="str">
            <v>BHALERAO VILAS K.</v>
          </cell>
          <cell r="C1195" t="str">
            <v>KTRS</v>
          </cell>
        </row>
        <row r="1196">
          <cell r="A1196">
            <v>5589</v>
          </cell>
          <cell r="B1196" t="str">
            <v>GAIKWAD RAJENDRA M.</v>
          </cell>
          <cell r="C1196" t="str">
            <v>KTRS</v>
          </cell>
        </row>
        <row r="1197">
          <cell r="A1197">
            <v>5744</v>
          </cell>
          <cell r="B1197" t="str">
            <v>SYED SABIR ALI</v>
          </cell>
          <cell r="C1197" t="str">
            <v>KTRS</v>
          </cell>
        </row>
        <row r="1198">
          <cell r="A1198">
            <v>5845</v>
          </cell>
          <cell r="B1198" t="str">
            <v>RAWAT SHANKAR SINGH</v>
          </cell>
          <cell r="C1198" t="str">
            <v>KTRS</v>
          </cell>
        </row>
        <row r="1199">
          <cell r="A1199">
            <v>6049</v>
          </cell>
          <cell r="B1199" t="str">
            <v>BHATTACHARJEE TAPAN K.</v>
          </cell>
          <cell r="C1199" t="str">
            <v>KTRS</v>
          </cell>
        </row>
        <row r="1200">
          <cell r="A1200">
            <v>7857</v>
          </cell>
          <cell r="B1200" t="str">
            <v>URALA KUNDAPUR SRINIVASA</v>
          </cell>
          <cell r="C1200" t="str">
            <v>KTRS</v>
          </cell>
        </row>
        <row r="1201">
          <cell r="A1201">
            <v>8309</v>
          </cell>
          <cell r="B1201" t="str">
            <v>WATAL RAKESH</v>
          </cell>
          <cell r="C1201" t="str">
            <v>KTRS</v>
          </cell>
        </row>
        <row r="1202">
          <cell r="A1202">
            <v>8333</v>
          </cell>
          <cell r="B1202" t="str">
            <v>KURLEKAR RAJAN L.</v>
          </cell>
          <cell r="C1202" t="str">
            <v>KTRS</v>
          </cell>
        </row>
        <row r="1203">
          <cell r="A1203">
            <v>8749</v>
          </cell>
          <cell r="B1203" t="str">
            <v>JAGTAP SURESH JANOO</v>
          </cell>
          <cell r="C1203" t="str">
            <v>KTRS</v>
          </cell>
        </row>
        <row r="1204">
          <cell r="A1204">
            <v>9032</v>
          </cell>
          <cell r="B1204" t="str">
            <v>KHIANI SUNIL</v>
          </cell>
          <cell r="C1204" t="str">
            <v>KTRS</v>
          </cell>
        </row>
        <row r="1205">
          <cell r="A1205">
            <v>9488</v>
          </cell>
          <cell r="B1205" t="str">
            <v>KUMBHAR SUDAM R.</v>
          </cell>
          <cell r="C1205" t="str">
            <v>KTRS</v>
          </cell>
        </row>
        <row r="1206">
          <cell r="A1206">
            <v>9912</v>
          </cell>
          <cell r="B1206" t="str">
            <v>SINGH VIVEK A.</v>
          </cell>
          <cell r="C1206" t="str">
            <v>KTRS</v>
          </cell>
        </row>
        <row r="1207">
          <cell r="A1207">
            <v>9920</v>
          </cell>
          <cell r="B1207" t="str">
            <v>KARAKA ZENOBIA R.</v>
          </cell>
          <cell r="C1207" t="str">
            <v>KTRS</v>
          </cell>
        </row>
        <row r="1208">
          <cell r="A1208">
            <v>10006</v>
          </cell>
          <cell r="B1208" t="str">
            <v>GURUNG NEERAJ</v>
          </cell>
          <cell r="C1208" t="str">
            <v>KTRS</v>
          </cell>
        </row>
        <row r="1209">
          <cell r="A1209">
            <v>10855</v>
          </cell>
          <cell r="B1209" t="str">
            <v>PATIL ASHISH A.</v>
          </cell>
          <cell r="C1209" t="str">
            <v>KTRS</v>
          </cell>
        </row>
        <row r="1210">
          <cell r="A1210">
            <v>30107</v>
          </cell>
          <cell r="B1210" t="str">
            <v>PATIL SANDEEP</v>
          </cell>
          <cell r="C1210" t="str">
            <v>KTRS</v>
          </cell>
        </row>
        <row r="1211">
          <cell r="A1211">
            <v>30109</v>
          </cell>
          <cell r="B1211" t="str">
            <v>AGWAN KISHOREKUMAR</v>
          </cell>
          <cell r="C1211" t="str">
            <v>KTRS</v>
          </cell>
        </row>
        <row r="1212">
          <cell r="A1212">
            <v>9230</v>
          </cell>
          <cell r="B1212" t="str">
            <v>BIRADAR MOHD.TARIQ</v>
          </cell>
          <cell r="C1212" t="str">
            <v>KTSB</v>
          </cell>
        </row>
        <row r="1213">
          <cell r="A1213">
            <v>10423</v>
          </cell>
          <cell r="B1213" t="str">
            <v>GORULE VISHNU</v>
          </cell>
          <cell r="C1213" t="str">
            <v>KTSB</v>
          </cell>
        </row>
        <row r="1214">
          <cell r="A1214">
            <v>2923</v>
          </cell>
          <cell r="B1214" t="str">
            <v>DAVID FIROZE</v>
          </cell>
          <cell r="C1214" t="str">
            <v>KTSH</v>
          </cell>
        </row>
        <row r="1215">
          <cell r="A1215">
            <v>3467</v>
          </cell>
          <cell r="B1215" t="str">
            <v>SHEIKH HAIDER</v>
          </cell>
          <cell r="C1215" t="str">
            <v>KTSH</v>
          </cell>
        </row>
        <row r="1216">
          <cell r="A1216">
            <v>4635</v>
          </cell>
          <cell r="B1216" t="str">
            <v>VAZIR MINOO H.</v>
          </cell>
          <cell r="C1216" t="str">
            <v>KTSH</v>
          </cell>
        </row>
        <row r="1217">
          <cell r="A1217">
            <v>5120</v>
          </cell>
          <cell r="B1217" t="str">
            <v>SINGH PAL</v>
          </cell>
          <cell r="C1217" t="str">
            <v>KTSH</v>
          </cell>
        </row>
        <row r="1218">
          <cell r="A1218">
            <v>5129</v>
          </cell>
          <cell r="B1218" t="str">
            <v>JADAV R.ASHOK</v>
          </cell>
          <cell r="C1218" t="str">
            <v>KTSH</v>
          </cell>
        </row>
        <row r="1219">
          <cell r="A1219">
            <v>5203</v>
          </cell>
          <cell r="B1219" t="str">
            <v>DESHMUKH SHAKOOR G</v>
          </cell>
          <cell r="C1219" t="str">
            <v>KTSH</v>
          </cell>
        </row>
        <row r="1220">
          <cell r="A1220">
            <v>5265</v>
          </cell>
          <cell r="B1220" t="str">
            <v>SINGH RAJPRTAP</v>
          </cell>
          <cell r="C1220" t="str">
            <v>KTSH</v>
          </cell>
        </row>
        <row r="1221">
          <cell r="A1221">
            <v>5655</v>
          </cell>
          <cell r="B1221" t="str">
            <v>KARADIA  BEZAN MINOO</v>
          </cell>
          <cell r="C1221" t="str">
            <v>KTSH</v>
          </cell>
        </row>
        <row r="1222">
          <cell r="A1222">
            <v>5746</v>
          </cell>
          <cell r="B1222" t="str">
            <v>JAGADE SURESH B.</v>
          </cell>
          <cell r="C1222" t="str">
            <v>KTSH</v>
          </cell>
        </row>
        <row r="1223">
          <cell r="A1223">
            <v>5762</v>
          </cell>
          <cell r="B1223" t="str">
            <v>JADHAV PRAKASH</v>
          </cell>
          <cell r="C1223" t="str">
            <v>KTSH</v>
          </cell>
        </row>
        <row r="1224">
          <cell r="A1224">
            <v>5975</v>
          </cell>
          <cell r="B1224" t="str">
            <v>FERNANDES MATHEW</v>
          </cell>
          <cell r="C1224" t="str">
            <v>KTSH</v>
          </cell>
        </row>
        <row r="1225">
          <cell r="A1225">
            <v>6951</v>
          </cell>
          <cell r="B1225" t="str">
            <v>CHINAWALE DINKAR G.</v>
          </cell>
          <cell r="C1225" t="str">
            <v>KTSH</v>
          </cell>
        </row>
        <row r="1226">
          <cell r="A1226">
            <v>8175</v>
          </cell>
          <cell r="B1226" t="str">
            <v>ALI ASGAR</v>
          </cell>
          <cell r="C1226" t="str">
            <v>KTSH</v>
          </cell>
        </row>
        <row r="1227">
          <cell r="A1227">
            <v>8267</v>
          </cell>
          <cell r="B1227" t="str">
            <v>THARWAL NAVNEET MR.</v>
          </cell>
          <cell r="C1227" t="str">
            <v>KTSH</v>
          </cell>
        </row>
        <row r="1228">
          <cell r="A1228">
            <v>9267</v>
          </cell>
          <cell r="B1228" t="str">
            <v>DAS PRADIPTO</v>
          </cell>
          <cell r="C1228" t="str">
            <v>KTSH</v>
          </cell>
        </row>
        <row r="1229">
          <cell r="A1229">
            <v>9403</v>
          </cell>
          <cell r="B1229" t="str">
            <v>D'MELLO SANDEEP</v>
          </cell>
          <cell r="C1229" t="str">
            <v>KTSH</v>
          </cell>
        </row>
        <row r="1230">
          <cell r="A1230">
            <v>9512</v>
          </cell>
          <cell r="B1230" t="str">
            <v>GARUD KALIDAS DNYANOBA</v>
          </cell>
          <cell r="C1230" t="str">
            <v>KTSH</v>
          </cell>
        </row>
        <row r="1231">
          <cell r="A1231">
            <v>9768</v>
          </cell>
          <cell r="B1231" t="str">
            <v>YELVE CHANDRASHEKKAR</v>
          </cell>
          <cell r="C1231" t="str">
            <v>KTSH</v>
          </cell>
        </row>
        <row r="1232">
          <cell r="A1232">
            <v>9915</v>
          </cell>
          <cell r="B1232" t="str">
            <v>GAIKWAD SUDHIN</v>
          </cell>
          <cell r="C1232" t="str">
            <v>KTSH</v>
          </cell>
        </row>
        <row r="1233">
          <cell r="A1233">
            <v>10009</v>
          </cell>
          <cell r="B1233" t="str">
            <v>SAWANT PARIMAL</v>
          </cell>
          <cell r="C1233" t="str">
            <v>KTSH</v>
          </cell>
        </row>
        <row r="1234">
          <cell r="A1234">
            <v>10183</v>
          </cell>
          <cell r="B1234" t="str">
            <v>DIWAN NISHANT</v>
          </cell>
          <cell r="C1234" t="str">
            <v>KTSH</v>
          </cell>
        </row>
        <row r="1235">
          <cell r="A1235">
            <v>10198</v>
          </cell>
          <cell r="B1235" t="str">
            <v>BERRY KUNAL</v>
          </cell>
          <cell r="C1235" t="str">
            <v>KTSH</v>
          </cell>
        </row>
        <row r="1236">
          <cell r="A1236">
            <v>10422</v>
          </cell>
          <cell r="B1236" t="str">
            <v>COELHO DAMIAN</v>
          </cell>
          <cell r="C1236" t="str">
            <v>KTSH</v>
          </cell>
        </row>
        <row r="1237">
          <cell r="A1237">
            <v>10424</v>
          </cell>
          <cell r="B1237" t="str">
            <v>DEORUKHKAR SACHIN</v>
          </cell>
          <cell r="C1237" t="str">
            <v>KTSH</v>
          </cell>
        </row>
        <row r="1238">
          <cell r="A1238">
            <v>10427</v>
          </cell>
          <cell r="B1238" t="str">
            <v>THAPLIYAL MANOJ</v>
          </cell>
          <cell r="C1238" t="str">
            <v>KTSH</v>
          </cell>
        </row>
        <row r="1239">
          <cell r="A1239">
            <v>10669</v>
          </cell>
          <cell r="B1239" t="str">
            <v>ARORA JASPAL S.</v>
          </cell>
          <cell r="C1239" t="str">
            <v>KTSH</v>
          </cell>
        </row>
        <row r="1240">
          <cell r="A1240">
            <v>30106</v>
          </cell>
          <cell r="B1240" t="str">
            <v>DEORUKHAR SANDEEP</v>
          </cell>
          <cell r="C1240" t="str">
            <v>KTSH</v>
          </cell>
        </row>
        <row r="1241">
          <cell r="A1241">
            <v>30224</v>
          </cell>
          <cell r="B1241" t="str">
            <v>SONAWANE CHANDRAKANT</v>
          </cell>
          <cell r="C1241" t="str">
            <v>KTSH</v>
          </cell>
        </row>
        <row r="1242">
          <cell r="A1242">
            <v>30231</v>
          </cell>
          <cell r="B1242" t="str">
            <v>BILLAVA SURESH</v>
          </cell>
          <cell r="C1242" t="str">
            <v>KTSH</v>
          </cell>
        </row>
        <row r="1243">
          <cell r="A1243">
            <v>30778</v>
          </cell>
          <cell r="B1243" t="str">
            <v>PATIL SHRIKANT</v>
          </cell>
          <cell r="C1243" t="str">
            <v>KTSH</v>
          </cell>
        </row>
        <row r="1244">
          <cell r="A1244">
            <v>30785</v>
          </cell>
          <cell r="B1244" t="str">
            <v>BODKE ARVIND</v>
          </cell>
          <cell r="C1244" t="str">
            <v>KTSH</v>
          </cell>
        </row>
        <row r="1245">
          <cell r="A1245">
            <v>30794</v>
          </cell>
          <cell r="B1245" t="str">
            <v>PATIAL KULWANT</v>
          </cell>
          <cell r="C1245" t="str">
            <v>KTSH</v>
          </cell>
        </row>
        <row r="1246">
          <cell r="A1246">
            <v>2632</v>
          </cell>
          <cell r="B1246" t="str">
            <v>DESHMUKH ABDUL G.</v>
          </cell>
          <cell r="C1246" t="str">
            <v>KTSL</v>
          </cell>
        </row>
        <row r="1247">
          <cell r="A1247">
            <v>8113</v>
          </cell>
          <cell r="B1247" t="str">
            <v>SAHUKAR ADIL</v>
          </cell>
          <cell r="C1247" t="str">
            <v>KTSL</v>
          </cell>
        </row>
        <row r="1248">
          <cell r="A1248">
            <v>9510</v>
          </cell>
          <cell r="B1248" t="str">
            <v>SINGH RAJESH</v>
          </cell>
          <cell r="C1248" t="str">
            <v>KTSL</v>
          </cell>
        </row>
        <row r="1249">
          <cell r="A1249">
            <v>9692</v>
          </cell>
          <cell r="B1249" t="str">
            <v>AMBRE RAJESH</v>
          </cell>
          <cell r="C1249" t="str">
            <v>KTSL</v>
          </cell>
        </row>
        <row r="1250">
          <cell r="A1250">
            <v>9694</v>
          </cell>
          <cell r="B1250" t="str">
            <v>DOKARE PRABHAKAR</v>
          </cell>
          <cell r="C1250" t="str">
            <v>KTSL</v>
          </cell>
        </row>
        <row r="1251">
          <cell r="A1251">
            <v>10231</v>
          </cell>
          <cell r="B1251" t="str">
            <v>SINGH SATENDRA</v>
          </cell>
          <cell r="C1251" t="str">
            <v>KTSL</v>
          </cell>
        </row>
        <row r="1252">
          <cell r="A1252">
            <v>30791</v>
          </cell>
          <cell r="B1252" t="str">
            <v>KESARKAR SIDDHESH</v>
          </cell>
          <cell r="C1252" t="str">
            <v>KTSL</v>
          </cell>
        </row>
        <row r="1253">
          <cell r="A1253">
            <v>4552</v>
          </cell>
          <cell r="B1253" t="str">
            <v>MORE KRISHNA RAMA</v>
          </cell>
          <cell r="C1253" t="str">
            <v>KTSW</v>
          </cell>
        </row>
        <row r="1254">
          <cell r="A1254">
            <v>4855</v>
          </cell>
          <cell r="B1254" t="str">
            <v>LADE MADHUKAR D.</v>
          </cell>
          <cell r="C1254" t="str">
            <v>KTSW</v>
          </cell>
        </row>
        <row r="1255">
          <cell r="A1255">
            <v>7778</v>
          </cell>
          <cell r="B1255" t="str">
            <v>KHAN SADIK</v>
          </cell>
          <cell r="C1255" t="str">
            <v>KTSW</v>
          </cell>
        </row>
        <row r="1256">
          <cell r="A1256">
            <v>7946</v>
          </cell>
          <cell r="B1256" t="str">
            <v>SOODEN SHAILENDRA</v>
          </cell>
          <cell r="C1256" t="str">
            <v>KTSW</v>
          </cell>
        </row>
        <row r="1257">
          <cell r="A1257">
            <v>7964</v>
          </cell>
          <cell r="B1257" t="str">
            <v>PURANCHAND JAGDEEP</v>
          </cell>
          <cell r="C1257" t="str">
            <v>KTSW</v>
          </cell>
        </row>
        <row r="1258">
          <cell r="A1258">
            <v>8543</v>
          </cell>
          <cell r="B1258" t="str">
            <v>NEERAJ GOVIL</v>
          </cell>
          <cell r="C1258" t="str">
            <v>KTSW</v>
          </cell>
        </row>
        <row r="1259">
          <cell r="A1259">
            <v>9511</v>
          </cell>
          <cell r="B1259" t="str">
            <v>GAMA GLEESON FIRMINO</v>
          </cell>
          <cell r="C1259" t="str">
            <v>KTSW</v>
          </cell>
        </row>
        <row r="1260">
          <cell r="A1260">
            <v>9595</v>
          </cell>
          <cell r="B1260" t="str">
            <v>MEHTA HARPREET MISS</v>
          </cell>
          <cell r="C1260" t="str">
            <v>KTSW</v>
          </cell>
        </row>
        <row r="1261">
          <cell r="A1261">
            <v>10010</v>
          </cell>
          <cell r="B1261" t="str">
            <v>D'CUNHA PRAVIN</v>
          </cell>
          <cell r="C1261" t="str">
            <v>KTSW</v>
          </cell>
        </row>
        <row r="1262">
          <cell r="A1262">
            <v>10096</v>
          </cell>
          <cell r="B1262" t="str">
            <v>CHAUHAN DHARMATMA SINGH</v>
          </cell>
          <cell r="C1262" t="str">
            <v>KTSW</v>
          </cell>
        </row>
        <row r="1263">
          <cell r="A1263">
            <v>10185</v>
          </cell>
          <cell r="B1263" t="str">
            <v>BANSAL ABHISHEK</v>
          </cell>
          <cell r="C1263" t="str">
            <v>KTSW</v>
          </cell>
        </row>
        <row r="1264">
          <cell r="A1264">
            <v>10190</v>
          </cell>
          <cell r="B1264" t="str">
            <v>SHIRUR AMEYASH</v>
          </cell>
          <cell r="C1264" t="str">
            <v>KTSW</v>
          </cell>
        </row>
        <row r="1265">
          <cell r="A1265">
            <v>30780</v>
          </cell>
          <cell r="B1265" t="str">
            <v>MANJREKAR RAHUL</v>
          </cell>
          <cell r="C1265" t="str">
            <v>KTSW</v>
          </cell>
        </row>
        <row r="1266">
          <cell r="A1266">
            <v>30786</v>
          </cell>
          <cell r="B1266" t="str">
            <v>BHATT GIRISH</v>
          </cell>
          <cell r="C1266" t="str">
            <v>KTSW</v>
          </cell>
        </row>
        <row r="1267">
          <cell r="A1267">
            <v>30792</v>
          </cell>
          <cell r="B1267" t="str">
            <v>BOHAT KRISHNA</v>
          </cell>
          <cell r="C1267" t="str">
            <v>KTSW</v>
          </cell>
        </row>
        <row r="1268">
          <cell r="A1268">
            <v>2689</v>
          </cell>
          <cell r="B1268" t="str">
            <v>DASSARA KURMAYYA B.</v>
          </cell>
          <cell r="C1268" t="str">
            <v>KTTJ</v>
          </cell>
        </row>
        <row r="1269">
          <cell r="A1269">
            <v>2819</v>
          </cell>
          <cell r="B1269" t="str">
            <v>SAWANT SUBHASH SAKHARAM</v>
          </cell>
          <cell r="C1269" t="str">
            <v>KTTJ</v>
          </cell>
        </row>
        <row r="1270">
          <cell r="A1270">
            <v>4524</v>
          </cell>
          <cell r="B1270" t="str">
            <v>RATHOD BABU KALYAN.</v>
          </cell>
          <cell r="C1270" t="str">
            <v>KTTJ</v>
          </cell>
        </row>
        <row r="1271">
          <cell r="A1271">
            <v>5052</v>
          </cell>
          <cell r="B1271" t="str">
            <v>KUMBHAR RAMVILAS</v>
          </cell>
          <cell r="C1271" t="str">
            <v>KTTJ</v>
          </cell>
        </row>
        <row r="1272">
          <cell r="A1272">
            <v>5116</v>
          </cell>
          <cell r="B1272" t="str">
            <v>VIRKAR R. MANOHAR</v>
          </cell>
          <cell r="C1272" t="str">
            <v>KTTJ</v>
          </cell>
        </row>
        <row r="1273">
          <cell r="A1273">
            <v>7057</v>
          </cell>
          <cell r="B1273" t="str">
            <v>SHARMA DILRAJ</v>
          </cell>
          <cell r="C1273" t="str">
            <v>KTTJ</v>
          </cell>
        </row>
        <row r="1274">
          <cell r="A1274">
            <v>7084</v>
          </cell>
          <cell r="B1274" t="str">
            <v>MEHRA BHAGWAN SINGH</v>
          </cell>
          <cell r="C1274" t="str">
            <v>KTTJ</v>
          </cell>
        </row>
        <row r="1275">
          <cell r="A1275">
            <v>7369</v>
          </cell>
          <cell r="B1275" t="str">
            <v>PANT THANESWAR</v>
          </cell>
          <cell r="C1275" t="str">
            <v>KTTJ</v>
          </cell>
        </row>
        <row r="1276">
          <cell r="A1276">
            <v>8057</v>
          </cell>
          <cell r="B1276" t="str">
            <v>JADHAV YESHWANT</v>
          </cell>
          <cell r="C1276" t="str">
            <v>KTTJ</v>
          </cell>
        </row>
        <row r="1277">
          <cell r="A1277">
            <v>8177</v>
          </cell>
          <cell r="B1277" t="str">
            <v>ANSARI SHAMSUDDIN</v>
          </cell>
          <cell r="C1277" t="str">
            <v>KTTJ</v>
          </cell>
        </row>
        <row r="1278">
          <cell r="A1278">
            <v>8831</v>
          </cell>
          <cell r="B1278" t="str">
            <v>SHYAM SUNDER LOUGANI</v>
          </cell>
          <cell r="C1278" t="str">
            <v>KTTJ</v>
          </cell>
        </row>
        <row r="1279">
          <cell r="A1279">
            <v>9598</v>
          </cell>
          <cell r="B1279" t="str">
            <v>KULKARNI VIVEK</v>
          </cell>
          <cell r="C1279" t="str">
            <v>KTTJ</v>
          </cell>
        </row>
        <row r="1280">
          <cell r="A1280">
            <v>9813</v>
          </cell>
          <cell r="B1280" t="str">
            <v>NAKHWA LALIT</v>
          </cell>
          <cell r="C1280" t="str">
            <v>KTTJ</v>
          </cell>
        </row>
        <row r="1281">
          <cell r="A1281">
            <v>30250</v>
          </cell>
          <cell r="B1281" t="str">
            <v>JAGTAP KISHOR</v>
          </cell>
          <cell r="C1281" t="str">
            <v>KTTJ</v>
          </cell>
        </row>
        <row r="1282">
          <cell r="A1282">
            <v>30252</v>
          </cell>
          <cell r="B1282" t="str">
            <v>MALI RAVINDRA</v>
          </cell>
          <cell r="C1282" t="str">
            <v>KTTJ</v>
          </cell>
        </row>
        <row r="1283">
          <cell r="A1283">
            <v>30777</v>
          </cell>
          <cell r="B1283" t="str">
            <v>REMJE NARESH</v>
          </cell>
          <cell r="C1283" t="str">
            <v>KTTJ</v>
          </cell>
        </row>
        <row r="1284">
          <cell r="A1284">
            <v>3177</v>
          </cell>
          <cell r="B1284" t="str">
            <v>DESHMUKH AZIZ</v>
          </cell>
          <cell r="C1284" t="str">
            <v>KTZO</v>
          </cell>
        </row>
        <row r="1285">
          <cell r="A1285">
            <v>5754</v>
          </cell>
          <cell r="B1285" t="str">
            <v>COELHO P P</v>
          </cell>
          <cell r="C1285" t="str">
            <v>KTZO</v>
          </cell>
        </row>
        <row r="1286">
          <cell r="A1286">
            <v>6706</v>
          </cell>
          <cell r="B1286" t="str">
            <v>KOHINOOR SHARUKH K.</v>
          </cell>
          <cell r="C1286" t="str">
            <v>KTZO</v>
          </cell>
        </row>
        <row r="1287">
          <cell r="A1287">
            <v>6710</v>
          </cell>
          <cell r="B1287" t="str">
            <v>JADHAV SUDHARSHAN P.</v>
          </cell>
          <cell r="C1287" t="str">
            <v>KTZO</v>
          </cell>
        </row>
        <row r="1288">
          <cell r="A1288">
            <v>8034</v>
          </cell>
          <cell r="B1288" t="str">
            <v>KINNY PAUL MARCUS</v>
          </cell>
          <cell r="C1288" t="str">
            <v>KTZO</v>
          </cell>
        </row>
        <row r="1289">
          <cell r="A1289">
            <v>8834</v>
          </cell>
          <cell r="B1289" t="str">
            <v>NITIN MINOCHA</v>
          </cell>
          <cell r="C1289" t="str">
            <v>KTZO</v>
          </cell>
        </row>
        <row r="1290">
          <cell r="A1290">
            <v>9270</v>
          </cell>
          <cell r="B1290" t="str">
            <v>GOMES LEON</v>
          </cell>
          <cell r="C1290" t="str">
            <v>KTZO</v>
          </cell>
        </row>
        <row r="1291">
          <cell r="A1291">
            <v>9599</v>
          </cell>
          <cell r="B1291" t="str">
            <v>GUPTA VARUN</v>
          </cell>
          <cell r="C1291" t="str">
            <v>KTZO</v>
          </cell>
        </row>
        <row r="1292">
          <cell r="A1292">
            <v>9911</v>
          </cell>
          <cell r="B1292" t="str">
            <v>AURANGABADWALLA  ADIL</v>
          </cell>
          <cell r="C1292" t="str">
            <v>KTZO</v>
          </cell>
        </row>
        <row r="1293">
          <cell r="A1293">
            <v>10046</v>
          </cell>
          <cell r="B1293" t="str">
            <v>GHANDY THEA S.</v>
          </cell>
          <cell r="C1293" t="str">
            <v>KTZO</v>
          </cell>
        </row>
        <row r="1294">
          <cell r="A1294">
            <v>10184</v>
          </cell>
          <cell r="B1294" t="str">
            <v>DHYANI ANSHUL</v>
          </cell>
          <cell r="C1294" t="str">
            <v>KTZO</v>
          </cell>
        </row>
        <row r="1295">
          <cell r="A1295">
            <v>30793</v>
          </cell>
          <cell r="B1295" t="str">
            <v>PALEKAR AMIT</v>
          </cell>
          <cell r="C1295" t="str">
            <v>KTZO</v>
          </cell>
        </row>
        <row r="1296">
          <cell r="A1296">
            <v>6678</v>
          </cell>
          <cell r="B1296" t="str">
            <v>JOSHI RASHMI V.</v>
          </cell>
          <cell r="C1296" t="str">
            <v>LAPT</v>
          </cell>
        </row>
        <row r="1297">
          <cell r="A1297">
            <v>9686</v>
          </cell>
          <cell r="B1297" t="str">
            <v>BHANA LAXMI</v>
          </cell>
          <cell r="C1297" t="str">
            <v>LAPT</v>
          </cell>
        </row>
        <row r="1298">
          <cell r="A1298">
            <v>9693</v>
          </cell>
          <cell r="B1298" t="str">
            <v>GUPTA MALA</v>
          </cell>
          <cell r="C1298" t="str">
            <v>LAPT</v>
          </cell>
        </row>
        <row r="1299">
          <cell r="A1299">
            <v>10590</v>
          </cell>
          <cell r="B1299" t="str">
            <v>DAVANE MAYURA</v>
          </cell>
          <cell r="C1299" t="str">
            <v>LAPT</v>
          </cell>
        </row>
        <row r="1300">
          <cell r="A1300">
            <v>30838</v>
          </cell>
          <cell r="B1300" t="str">
            <v>MORE SAMEER</v>
          </cell>
          <cell r="C1300" t="str">
            <v>LAPT</v>
          </cell>
        </row>
        <row r="1301">
          <cell r="A1301">
            <v>30897</v>
          </cell>
          <cell r="B1301" t="str">
            <v>UMRAWALA JITENDRA</v>
          </cell>
          <cell r="C1301" t="str">
            <v>LAPT</v>
          </cell>
        </row>
        <row r="1302">
          <cell r="A1302">
            <v>31184</v>
          </cell>
          <cell r="B1302" t="str">
            <v>BAGAL DINESH</v>
          </cell>
          <cell r="C1302" t="str">
            <v>LAPT</v>
          </cell>
        </row>
        <row r="1303">
          <cell r="A1303">
            <v>31301</v>
          </cell>
          <cell r="B1303" t="str">
            <v>ACHARYA RYAN S.</v>
          </cell>
          <cell r="C1303" t="str">
            <v>LAPT</v>
          </cell>
        </row>
        <row r="1304">
          <cell r="A1304">
            <v>31322</v>
          </cell>
          <cell r="B1304" t="str">
            <v>MHALSEKAR PRASHANT</v>
          </cell>
          <cell r="C1304" t="str">
            <v>LAPT</v>
          </cell>
        </row>
        <row r="1305">
          <cell r="A1305">
            <v>2497</v>
          </cell>
          <cell r="B1305" t="str">
            <v>KALE SHANTARAM</v>
          </cell>
          <cell r="C1305" t="str">
            <v>LDRY</v>
          </cell>
        </row>
        <row r="1306">
          <cell r="A1306">
            <v>2499</v>
          </cell>
          <cell r="B1306" t="str">
            <v>GAUR SHIVNATH P.</v>
          </cell>
          <cell r="C1306" t="str">
            <v>LDRY</v>
          </cell>
        </row>
        <row r="1307">
          <cell r="A1307">
            <v>2508</v>
          </cell>
          <cell r="B1307" t="str">
            <v>PRABHU UPENDRA R.</v>
          </cell>
          <cell r="C1307" t="str">
            <v>LDRY</v>
          </cell>
        </row>
        <row r="1308">
          <cell r="A1308">
            <v>2509</v>
          </cell>
          <cell r="B1308" t="str">
            <v>ANCHAN LUCY PRAKASH</v>
          </cell>
          <cell r="C1308" t="str">
            <v>LDRY</v>
          </cell>
        </row>
        <row r="1309">
          <cell r="A1309">
            <v>2953</v>
          </cell>
          <cell r="B1309" t="str">
            <v>SAWANT ANANTH</v>
          </cell>
          <cell r="C1309" t="str">
            <v>LDRY</v>
          </cell>
        </row>
        <row r="1310">
          <cell r="A1310">
            <v>2957</v>
          </cell>
          <cell r="B1310" t="str">
            <v>TIGADE HANUMANT TUKARAM</v>
          </cell>
          <cell r="C1310" t="str">
            <v>LDRY</v>
          </cell>
        </row>
        <row r="1311">
          <cell r="A1311">
            <v>2994</v>
          </cell>
          <cell r="B1311" t="str">
            <v>SAWANT ANIL ATMARAM</v>
          </cell>
          <cell r="C1311" t="str">
            <v>LDRY</v>
          </cell>
        </row>
        <row r="1312">
          <cell r="A1312">
            <v>2995</v>
          </cell>
          <cell r="B1312" t="str">
            <v>MURANJAN DEEPAK G.</v>
          </cell>
          <cell r="C1312" t="str">
            <v>LDRY</v>
          </cell>
        </row>
        <row r="1313">
          <cell r="A1313">
            <v>3887</v>
          </cell>
          <cell r="B1313" t="str">
            <v>KHAWALE NANDAKUMAR R.</v>
          </cell>
          <cell r="C1313" t="str">
            <v>LDRY</v>
          </cell>
        </row>
        <row r="1314">
          <cell r="A1314">
            <v>4525</v>
          </cell>
          <cell r="B1314" t="str">
            <v>RATHOD RAMILA R. MRS.</v>
          </cell>
          <cell r="C1314" t="str">
            <v>LDRY</v>
          </cell>
        </row>
        <row r="1315">
          <cell r="A1315">
            <v>4613</v>
          </cell>
          <cell r="B1315" t="str">
            <v>SANAP PANDURANG</v>
          </cell>
          <cell r="C1315" t="str">
            <v>LDRY</v>
          </cell>
        </row>
        <row r="1316">
          <cell r="A1316">
            <v>4624</v>
          </cell>
          <cell r="B1316" t="str">
            <v>SALVI SAHADEV K.</v>
          </cell>
          <cell r="C1316" t="str">
            <v>LDRY</v>
          </cell>
        </row>
        <row r="1317">
          <cell r="A1317">
            <v>4688</v>
          </cell>
          <cell r="B1317" t="str">
            <v>NALAVADE TRIMBAK M.</v>
          </cell>
          <cell r="C1317" t="str">
            <v>LDRY</v>
          </cell>
        </row>
        <row r="1318">
          <cell r="A1318">
            <v>4690</v>
          </cell>
          <cell r="B1318" t="str">
            <v>MALAP SURYAKANT KRISHNA</v>
          </cell>
          <cell r="C1318" t="str">
            <v>LDRY</v>
          </cell>
        </row>
        <row r="1319">
          <cell r="A1319">
            <v>4776</v>
          </cell>
          <cell r="B1319" t="str">
            <v>MENON CHANDRAMOHAN</v>
          </cell>
          <cell r="C1319" t="str">
            <v>LDRY</v>
          </cell>
        </row>
        <row r="1320">
          <cell r="A1320">
            <v>4828</v>
          </cell>
          <cell r="B1320" t="str">
            <v>PARAB SHASHIKANT ARJUN</v>
          </cell>
          <cell r="C1320" t="str">
            <v>LDRY</v>
          </cell>
        </row>
        <row r="1321">
          <cell r="A1321">
            <v>4870</v>
          </cell>
          <cell r="B1321" t="str">
            <v>BENJAMIN A.</v>
          </cell>
          <cell r="C1321" t="str">
            <v>LDRY</v>
          </cell>
        </row>
        <row r="1322">
          <cell r="A1322">
            <v>4905</v>
          </cell>
          <cell r="B1322" t="str">
            <v>SOLANKI RANJIT</v>
          </cell>
          <cell r="C1322" t="str">
            <v>LDRY</v>
          </cell>
        </row>
        <row r="1323">
          <cell r="A1323">
            <v>5045</v>
          </cell>
          <cell r="B1323" t="str">
            <v>SAWANT PRAMOD GUNVANT</v>
          </cell>
          <cell r="C1323" t="str">
            <v>LDRY</v>
          </cell>
        </row>
        <row r="1324">
          <cell r="A1324">
            <v>5240</v>
          </cell>
          <cell r="B1324" t="str">
            <v>MISTRY  ASPI J.</v>
          </cell>
          <cell r="C1324" t="str">
            <v>LDRY</v>
          </cell>
        </row>
        <row r="1325">
          <cell r="A1325">
            <v>5294</v>
          </cell>
          <cell r="B1325" t="str">
            <v>COUTINHO FRANCIS</v>
          </cell>
          <cell r="C1325" t="str">
            <v>LDRY</v>
          </cell>
        </row>
        <row r="1326">
          <cell r="A1326">
            <v>5375</v>
          </cell>
          <cell r="B1326" t="str">
            <v>SHINDE MAHENDRA BABAJI</v>
          </cell>
          <cell r="C1326" t="str">
            <v>LDRY</v>
          </cell>
        </row>
        <row r="1327">
          <cell r="A1327">
            <v>5491</v>
          </cell>
          <cell r="B1327" t="str">
            <v>YADAV VINAYAKRAO A.</v>
          </cell>
          <cell r="C1327" t="str">
            <v>LDRY</v>
          </cell>
        </row>
        <row r="1328">
          <cell r="A1328">
            <v>5842</v>
          </cell>
          <cell r="B1328" t="str">
            <v>MEHRA HAYAT SINGH</v>
          </cell>
          <cell r="C1328" t="str">
            <v>LDRY</v>
          </cell>
        </row>
        <row r="1329">
          <cell r="A1329">
            <v>6519</v>
          </cell>
          <cell r="B1329" t="str">
            <v>ANDOLA HUSAIN KHANSAB</v>
          </cell>
          <cell r="C1329" t="str">
            <v>LDRY</v>
          </cell>
        </row>
        <row r="1330">
          <cell r="A1330">
            <v>9476</v>
          </cell>
          <cell r="B1330" t="str">
            <v>KURMI RAMASHRAY</v>
          </cell>
          <cell r="C1330" t="str">
            <v>LDRY</v>
          </cell>
        </row>
        <row r="1331">
          <cell r="A1331">
            <v>9543</v>
          </cell>
          <cell r="B1331" t="str">
            <v>CHAND LAXMAN B.</v>
          </cell>
          <cell r="C1331" t="str">
            <v>LDRY</v>
          </cell>
        </row>
        <row r="1332">
          <cell r="A1332">
            <v>10468</v>
          </cell>
          <cell r="B1332" t="str">
            <v>CHAVAN RAVIRAJ</v>
          </cell>
          <cell r="C1332" t="str">
            <v>LDRY</v>
          </cell>
        </row>
        <row r="1333">
          <cell r="A1333">
            <v>10593</v>
          </cell>
          <cell r="B1333" t="str">
            <v>MISHRA ANAND D.</v>
          </cell>
          <cell r="C1333" t="str">
            <v>LDRY</v>
          </cell>
        </row>
        <row r="1334">
          <cell r="A1334">
            <v>30239</v>
          </cell>
          <cell r="B1334" t="str">
            <v>KANCHAN HARISH</v>
          </cell>
          <cell r="C1334" t="str">
            <v>LDRY</v>
          </cell>
        </row>
        <row r="1335">
          <cell r="A1335">
            <v>30289</v>
          </cell>
          <cell r="B1335" t="str">
            <v>D'SOUZA GEORGE</v>
          </cell>
          <cell r="C1335" t="str">
            <v>LDRY</v>
          </cell>
        </row>
        <row r="1336">
          <cell r="A1336">
            <v>30290</v>
          </cell>
          <cell r="B1336" t="str">
            <v>BORKAR SWAPNEEL</v>
          </cell>
          <cell r="C1336" t="str">
            <v>LDRY</v>
          </cell>
        </row>
        <row r="1337">
          <cell r="A1337">
            <v>30769</v>
          </cell>
          <cell r="B1337" t="str">
            <v>CHIRANKAR DHIRAJ</v>
          </cell>
          <cell r="C1337" t="str">
            <v>LDRY</v>
          </cell>
        </row>
        <row r="1338">
          <cell r="A1338">
            <v>30770</v>
          </cell>
          <cell r="B1338" t="str">
            <v>SHARMA AJAY H.</v>
          </cell>
          <cell r="C1338" t="str">
            <v>LDRY</v>
          </cell>
        </row>
        <row r="1339">
          <cell r="A1339">
            <v>30771</v>
          </cell>
          <cell r="B1339" t="str">
            <v>FERNANDES ANGELO</v>
          </cell>
          <cell r="C1339" t="str">
            <v>LDRY</v>
          </cell>
        </row>
        <row r="1340">
          <cell r="A1340">
            <v>30772</v>
          </cell>
          <cell r="B1340" t="str">
            <v>GHADI NILESH D.</v>
          </cell>
          <cell r="C1340" t="str">
            <v>LDRY</v>
          </cell>
        </row>
        <row r="1341">
          <cell r="A1341">
            <v>30774</v>
          </cell>
          <cell r="B1341" t="str">
            <v>PATRO SUNILKUMAR</v>
          </cell>
          <cell r="C1341" t="str">
            <v>LDRY</v>
          </cell>
        </row>
        <row r="1342">
          <cell r="A1342">
            <v>30860</v>
          </cell>
          <cell r="B1342" t="str">
            <v>FERNANDES JAMES</v>
          </cell>
          <cell r="C1342" t="str">
            <v>LDRY</v>
          </cell>
        </row>
        <row r="1343">
          <cell r="A1343">
            <v>30904</v>
          </cell>
          <cell r="B1343" t="str">
            <v>FERNANDES ROSARIO</v>
          </cell>
          <cell r="C1343" t="str">
            <v>LDRY</v>
          </cell>
        </row>
        <row r="1344">
          <cell r="A1344">
            <v>30905</v>
          </cell>
          <cell r="B1344" t="str">
            <v>D'ROZARIO SAVIO</v>
          </cell>
          <cell r="C1344" t="str">
            <v>LDRY</v>
          </cell>
        </row>
        <row r="1345">
          <cell r="A1345">
            <v>30906</v>
          </cell>
          <cell r="B1345" t="str">
            <v>FERNS ALLWYN BERNARD</v>
          </cell>
          <cell r="C1345" t="str">
            <v>LDRY</v>
          </cell>
        </row>
        <row r="1346">
          <cell r="A1346">
            <v>30919</v>
          </cell>
          <cell r="B1346" t="str">
            <v>JAISWAL NITESH</v>
          </cell>
          <cell r="C1346" t="str">
            <v>LDRY</v>
          </cell>
        </row>
        <row r="1347">
          <cell r="A1347">
            <v>30920</v>
          </cell>
          <cell r="B1347" t="str">
            <v>SUKHADARE ARWIND</v>
          </cell>
          <cell r="C1347" t="str">
            <v>LDRY</v>
          </cell>
        </row>
        <row r="1348">
          <cell r="A1348">
            <v>31201</v>
          </cell>
          <cell r="B1348" t="str">
            <v>MORE NILESH CHANDRAKANT</v>
          </cell>
          <cell r="C1348" t="str">
            <v>LDRY</v>
          </cell>
        </row>
        <row r="1349">
          <cell r="A1349">
            <v>31202</v>
          </cell>
          <cell r="B1349" t="str">
            <v>SAWANT MANOJ</v>
          </cell>
          <cell r="C1349" t="str">
            <v>LDRY</v>
          </cell>
        </row>
        <row r="1350">
          <cell r="A1350">
            <v>31203</v>
          </cell>
          <cell r="B1350" t="str">
            <v>ALPHONSO TUSHAR</v>
          </cell>
          <cell r="C1350" t="str">
            <v>LDRY</v>
          </cell>
        </row>
        <row r="1351">
          <cell r="A1351">
            <v>31212</v>
          </cell>
          <cell r="B1351" t="str">
            <v>KASPER RAJAN</v>
          </cell>
          <cell r="C1351" t="str">
            <v>LDRY</v>
          </cell>
        </row>
        <row r="1352">
          <cell r="A1352">
            <v>31213</v>
          </cell>
          <cell r="B1352" t="str">
            <v>BHINGARDE NITIN</v>
          </cell>
          <cell r="C1352" t="str">
            <v>LDRY</v>
          </cell>
        </row>
        <row r="1353">
          <cell r="A1353">
            <v>31214</v>
          </cell>
          <cell r="B1353" t="str">
            <v>KHAN FEROZ</v>
          </cell>
          <cell r="C1353" t="str">
            <v>LDRY</v>
          </cell>
        </row>
        <row r="1354">
          <cell r="A1354">
            <v>31240</v>
          </cell>
          <cell r="B1354" t="str">
            <v>MENEZES OSWALD</v>
          </cell>
          <cell r="C1354" t="str">
            <v>LDRY</v>
          </cell>
        </row>
        <row r="1355">
          <cell r="A1355">
            <v>31242</v>
          </cell>
          <cell r="B1355" t="str">
            <v>RAUT SANKET</v>
          </cell>
          <cell r="C1355" t="str">
            <v>LDRY</v>
          </cell>
        </row>
        <row r="1356">
          <cell r="A1356">
            <v>31245</v>
          </cell>
          <cell r="B1356" t="str">
            <v>SATANE VINOD</v>
          </cell>
          <cell r="C1356" t="str">
            <v>LDRY</v>
          </cell>
        </row>
        <row r="1357">
          <cell r="A1357">
            <v>31247</v>
          </cell>
          <cell r="B1357" t="str">
            <v>TAMBE VIJAY</v>
          </cell>
          <cell r="C1357" t="str">
            <v>LDRY</v>
          </cell>
        </row>
        <row r="1358">
          <cell r="A1358">
            <v>31248</v>
          </cell>
          <cell r="B1358" t="str">
            <v>MENDEDKAR SHIDHODHAN</v>
          </cell>
          <cell r="C1358" t="str">
            <v>LDRY</v>
          </cell>
        </row>
        <row r="1359">
          <cell r="A1359">
            <v>31251</v>
          </cell>
          <cell r="B1359" t="str">
            <v>GAIKWAD SOMNATH</v>
          </cell>
          <cell r="C1359" t="str">
            <v>LDRY</v>
          </cell>
        </row>
        <row r="1360">
          <cell r="A1360">
            <v>31406</v>
          </cell>
          <cell r="B1360" t="str">
            <v>SURYAVANSHI ANIL</v>
          </cell>
          <cell r="C1360" t="str">
            <v>LDRY</v>
          </cell>
        </row>
        <row r="1361">
          <cell r="A1361">
            <v>1286</v>
          </cell>
          <cell r="B1361" t="str">
            <v>RAO RAMAKRISHNA      .</v>
          </cell>
          <cell r="C1361" t="str">
            <v>MNTC</v>
          </cell>
        </row>
        <row r="1362">
          <cell r="A1362">
            <v>2529</v>
          </cell>
          <cell r="B1362" t="str">
            <v>PAWAR VISNU PANDURANG</v>
          </cell>
          <cell r="C1362" t="str">
            <v>MNTC</v>
          </cell>
        </row>
        <row r="1363">
          <cell r="A1363">
            <v>2530</v>
          </cell>
          <cell r="B1363" t="str">
            <v>BALAN V.K.</v>
          </cell>
          <cell r="C1363" t="str">
            <v>MNTC</v>
          </cell>
        </row>
        <row r="1364">
          <cell r="A1364">
            <v>2582</v>
          </cell>
          <cell r="B1364" t="str">
            <v>CARDOZO JOSEPH X.</v>
          </cell>
          <cell r="C1364" t="str">
            <v>MNTC</v>
          </cell>
        </row>
        <row r="1365">
          <cell r="A1365">
            <v>2586</v>
          </cell>
          <cell r="B1365" t="str">
            <v>MIRZA ROHINTON H.</v>
          </cell>
          <cell r="C1365" t="str">
            <v>MNTC</v>
          </cell>
        </row>
        <row r="1366">
          <cell r="A1366">
            <v>2939</v>
          </cell>
          <cell r="B1366" t="str">
            <v>PATIL YESHWANT</v>
          </cell>
          <cell r="C1366" t="str">
            <v>MNTC</v>
          </cell>
        </row>
        <row r="1367">
          <cell r="A1367">
            <v>2979</v>
          </cell>
          <cell r="B1367" t="str">
            <v>MORE RAMCHANDRA BANDU</v>
          </cell>
          <cell r="C1367" t="str">
            <v>MNTC</v>
          </cell>
        </row>
        <row r="1368">
          <cell r="A1368">
            <v>3167</v>
          </cell>
          <cell r="B1368" t="str">
            <v>PADWAL PRAKASH G.</v>
          </cell>
          <cell r="C1368" t="str">
            <v>MNTC</v>
          </cell>
        </row>
        <row r="1369">
          <cell r="A1369">
            <v>4151</v>
          </cell>
          <cell r="B1369" t="str">
            <v>PATIL ASHOK JAYRAM</v>
          </cell>
          <cell r="C1369" t="str">
            <v>MNTC</v>
          </cell>
        </row>
        <row r="1370">
          <cell r="A1370">
            <v>4162</v>
          </cell>
          <cell r="B1370" t="str">
            <v>MUNSHI BEHRAM R.</v>
          </cell>
          <cell r="C1370" t="str">
            <v>MNTC</v>
          </cell>
        </row>
        <row r="1371">
          <cell r="A1371">
            <v>4263</v>
          </cell>
          <cell r="B1371" t="str">
            <v>PINTO APOLINARIO</v>
          </cell>
          <cell r="C1371" t="str">
            <v>MNTC</v>
          </cell>
        </row>
        <row r="1372">
          <cell r="A1372">
            <v>4436</v>
          </cell>
          <cell r="B1372" t="str">
            <v>KATHE SUDHAKAR R.</v>
          </cell>
          <cell r="C1372" t="str">
            <v>MNTC</v>
          </cell>
        </row>
        <row r="1373">
          <cell r="A1373">
            <v>4532</v>
          </cell>
          <cell r="B1373" t="str">
            <v>PHULL JAGDISH KUMAR</v>
          </cell>
          <cell r="C1373" t="str">
            <v>MNTC</v>
          </cell>
        </row>
        <row r="1374">
          <cell r="A1374">
            <v>4685</v>
          </cell>
          <cell r="B1374" t="str">
            <v>SHARMA CHHEDILAL A.</v>
          </cell>
          <cell r="C1374" t="str">
            <v>MNTC</v>
          </cell>
        </row>
        <row r="1375">
          <cell r="A1375">
            <v>4803</v>
          </cell>
          <cell r="B1375" t="str">
            <v>SARGURU K.Y.</v>
          </cell>
          <cell r="C1375" t="str">
            <v>MNTC</v>
          </cell>
        </row>
        <row r="1376">
          <cell r="A1376">
            <v>4915</v>
          </cell>
          <cell r="B1376" t="str">
            <v>MANE T. MARUTI</v>
          </cell>
          <cell r="C1376" t="str">
            <v>MNTC</v>
          </cell>
        </row>
        <row r="1377">
          <cell r="A1377">
            <v>5006</v>
          </cell>
          <cell r="B1377" t="str">
            <v>SHINGRE NIKHIL VILAS</v>
          </cell>
          <cell r="C1377" t="str">
            <v>MNTC</v>
          </cell>
        </row>
        <row r="1378">
          <cell r="A1378">
            <v>5325</v>
          </cell>
          <cell r="B1378" t="str">
            <v>CORDOZO AGNELLO</v>
          </cell>
          <cell r="C1378" t="str">
            <v>MNTC</v>
          </cell>
        </row>
        <row r="1379">
          <cell r="A1379">
            <v>5344</v>
          </cell>
          <cell r="B1379" t="str">
            <v>TAMPAL FIROZE PERVEZ</v>
          </cell>
          <cell r="C1379" t="str">
            <v>MNTC</v>
          </cell>
        </row>
        <row r="1380">
          <cell r="A1380">
            <v>5628</v>
          </cell>
          <cell r="B1380" t="str">
            <v>SEQUEIRA AUGUSTINE</v>
          </cell>
          <cell r="C1380" t="str">
            <v>MNTC</v>
          </cell>
        </row>
        <row r="1381">
          <cell r="A1381">
            <v>5684</v>
          </cell>
          <cell r="B1381" t="str">
            <v>RODRIGUES SIMON M.</v>
          </cell>
          <cell r="C1381" t="str">
            <v>MNTC</v>
          </cell>
        </row>
        <row r="1382">
          <cell r="A1382">
            <v>5738</v>
          </cell>
          <cell r="B1382" t="str">
            <v>GAIKWAD ANIL GOVIND</v>
          </cell>
          <cell r="C1382" t="str">
            <v>MNTC</v>
          </cell>
        </row>
        <row r="1383">
          <cell r="A1383">
            <v>5774</v>
          </cell>
          <cell r="B1383" t="str">
            <v>NASWALA SAYED A.</v>
          </cell>
          <cell r="C1383" t="str">
            <v>MNTC</v>
          </cell>
        </row>
        <row r="1384">
          <cell r="A1384">
            <v>5775</v>
          </cell>
          <cell r="B1384" t="str">
            <v>KAMBLE RAJAN ISHWAR</v>
          </cell>
          <cell r="C1384" t="str">
            <v>MNTC</v>
          </cell>
        </row>
        <row r="1385">
          <cell r="A1385">
            <v>8083</v>
          </cell>
          <cell r="B1385" t="str">
            <v>PALKAR VINAY</v>
          </cell>
          <cell r="C1385" t="str">
            <v>MNTC</v>
          </cell>
        </row>
        <row r="1386">
          <cell r="A1386">
            <v>8744</v>
          </cell>
          <cell r="B1386" t="str">
            <v>HUPPIKAR SANTOSH V.</v>
          </cell>
          <cell r="C1386" t="str">
            <v>MNTC</v>
          </cell>
        </row>
        <row r="1387">
          <cell r="A1387">
            <v>8813</v>
          </cell>
          <cell r="B1387" t="str">
            <v>BHIKU D. VARIAVA</v>
          </cell>
          <cell r="C1387" t="str">
            <v>MNTC</v>
          </cell>
        </row>
        <row r="1388">
          <cell r="A1388">
            <v>8910</v>
          </cell>
          <cell r="B1388" t="str">
            <v>DICHOLKAR RAJENDRA A.</v>
          </cell>
          <cell r="C1388" t="str">
            <v>MNTC</v>
          </cell>
        </row>
        <row r="1389">
          <cell r="A1389">
            <v>9233</v>
          </cell>
          <cell r="B1389" t="str">
            <v>PATWARDHAN RAJEEV A.</v>
          </cell>
          <cell r="C1389" t="str">
            <v>MNTC</v>
          </cell>
        </row>
        <row r="1390">
          <cell r="A1390">
            <v>9238</v>
          </cell>
          <cell r="B1390" t="str">
            <v>LIMAYE SUHAS</v>
          </cell>
          <cell r="C1390" t="str">
            <v>MNTC</v>
          </cell>
        </row>
        <row r="1391">
          <cell r="A1391">
            <v>9239</v>
          </cell>
          <cell r="B1391" t="str">
            <v>CHAUDHARY JAYANT P.</v>
          </cell>
          <cell r="C1391" t="str">
            <v>MNTC</v>
          </cell>
        </row>
        <row r="1392">
          <cell r="A1392">
            <v>9389</v>
          </cell>
          <cell r="B1392" t="str">
            <v>ALMAS ASIF AJANI</v>
          </cell>
          <cell r="C1392" t="str">
            <v>MNTC</v>
          </cell>
        </row>
        <row r="1393">
          <cell r="A1393">
            <v>9561</v>
          </cell>
          <cell r="B1393" t="str">
            <v>SINGH OMPRAKASH</v>
          </cell>
          <cell r="C1393" t="str">
            <v>MNTC</v>
          </cell>
        </row>
        <row r="1394">
          <cell r="A1394">
            <v>9675</v>
          </cell>
          <cell r="B1394" t="str">
            <v>KADERE RAMDAS M.</v>
          </cell>
          <cell r="C1394" t="str">
            <v>MNTC</v>
          </cell>
        </row>
        <row r="1395">
          <cell r="A1395">
            <v>10339</v>
          </cell>
          <cell r="B1395" t="str">
            <v>MAHAJAN NILESH</v>
          </cell>
          <cell r="C1395" t="str">
            <v>MNTC</v>
          </cell>
        </row>
        <row r="1396">
          <cell r="A1396">
            <v>10530</v>
          </cell>
          <cell r="B1396" t="str">
            <v>CRASTA RYAN</v>
          </cell>
          <cell r="C1396" t="str">
            <v>MNTC</v>
          </cell>
        </row>
        <row r="1397">
          <cell r="A1397">
            <v>10531</v>
          </cell>
          <cell r="B1397" t="str">
            <v>SAYAD FAIYAZ AHMED</v>
          </cell>
          <cell r="C1397" t="str">
            <v>MNTC</v>
          </cell>
        </row>
        <row r="1398">
          <cell r="A1398">
            <v>10672</v>
          </cell>
          <cell r="B1398" t="str">
            <v>GOKHALE SIDDHARTH</v>
          </cell>
          <cell r="C1398" t="str">
            <v>MNTC</v>
          </cell>
        </row>
        <row r="1399">
          <cell r="A1399">
            <v>30901</v>
          </cell>
          <cell r="B1399" t="str">
            <v>TRINDADE BRUCE</v>
          </cell>
          <cell r="C1399" t="str">
            <v>MNTC</v>
          </cell>
        </row>
        <row r="1400">
          <cell r="A1400">
            <v>30903</v>
          </cell>
          <cell r="B1400" t="str">
            <v>WILSON ANGELO LANCELOT</v>
          </cell>
          <cell r="C1400" t="str">
            <v>MNTC</v>
          </cell>
        </row>
        <row r="1401">
          <cell r="A1401">
            <v>30911</v>
          </cell>
          <cell r="B1401" t="str">
            <v>RAJBHOJ PRAVIN</v>
          </cell>
          <cell r="C1401" t="str">
            <v>MNTC</v>
          </cell>
        </row>
        <row r="1402">
          <cell r="A1402">
            <v>30912</v>
          </cell>
          <cell r="B1402" t="str">
            <v>D'CUNHA JUBY JOHN</v>
          </cell>
          <cell r="C1402" t="str">
            <v>MNTC</v>
          </cell>
        </row>
        <row r="1403">
          <cell r="A1403">
            <v>30913</v>
          </cell>
          <cell r="B1403" t="str">
            <v>MARTIN IGNATIOUS</v>
          </cell>
          <cell r="C1403" t="str">
            <v>MNTC</v>
          </cell>
        </row>
        <row r="1404">
          <cell r="A1404">
            <v>2975</v>
          </cell>
          <cell r="B1404" t="str">
            <v>SAHER PESTONJI P.</v>
          </cell>
          <cell r="C1404" t="str">
            <v>PROJ</v>
          </cell>
        </row>
        <row r="1405">
          <cell r="A1405">
            <v>10792</v>
          </cell>
          <cell r="B1405" t="str">
            <v>MAZUMDAR RANJAN</v>
          </cell>
          <cell r="C1405" t="str">
            <v>PROJ</v>
          </cell>
        </row>
        <row r="1406">
          <cell r="A1406">
            <v>1165</v>
          </cell>
          <cell r="B1406" t="str">
            <v>JADHAV KESHAV LAXMAN</v>
          </cell>
          <cell r="C1406" t="str">
            <v>PRTO</v>
          </cell>
        </row>
        <row r="1407">
          <cell r="A1407">
            <v>4000</v>
          </cell>
          <cell r="B1407" t="str">
            <v>SINGH RAMPAL B.</v>
          </cell>
          <cell r="C1407" t="str">
            <v>PRTO</v>
          </cell>
        </row>
        <row r="1408">
          <cell r="A1408">
            <v>4147</v>
          </cell>
          <cell r="B1408" t="str">
            <v>BAVISKAR ARJUN  DAULAT.</v>
          </cell>
          <cell r="C1408" t="str">
            <v>PRTO</v>
          </cell>
        </row>
        <row r="1409">
          <cell r="A1409">
            <v>4705</v>
          </cell>
          <cell r="B1409" t="str">
            <v>CHALKE VASANT</v>
          </cell>
          <cell r="C1409" t="str">
            <v>PRTO</v>
          </cell>
        </row>
        <row r="1410">
          <cell r="A1410">
            <v>5293</v>
          </cell>
          <cell r="B1410" t="str">
            <v>BARRETTO O.BASIL</v>
          </cell>
          <cell r="C1410" t="str">
            <v>PRTO</v>
          </cell>
        </row>
        <row r="1411">
          <cell r="A1411">
            <v>8797</v>
          </cell>
          <cell r="B1411" t="str">
            <v>DIVEKAR CHETAN</v>
          </cell>
          <cell r="C1411" t="str">
            <v>PRTO</v>
          </cell>
        </row>
        <row r="1412">
          <cell r="A1412">
            <v>9016</v>
          </cell>
          <cell r="B1412" t="str">
            <v>SHETTIGAR SHAILA BHARAT</v>
          </cell>
          <cell r="C1412" t="str">
            <v>PRTO</v>
          </cell>
        </row>
        <row r="1413">
          <cell r="A1413">
            <v>10494</v>
          </cell>
          <cell r="B1413" t="str">
            <v>JOSHI HITESH</v>
          </cell>
          <cell r="C1413" t="str">
            <v>PRTO</v>
          </cell>
        </row>
        <row r="1414">
          <cell r="A1414">
            <v>10555</v>
          </cell>
          <cell r="B1414" t="str">
            <v>D'SOUZA BLAISE</v>
          </cell>
          <cell r="C1414" t="str">
            <v>PRTO</v>
          </cell>
        </row>
        <row r="1415">
          <cell r="A1415">
            <v>10631</v>
          </cell>
          <cell r="B1415" t="str">
            <v>MALLIA SHILPA</v>
          </cell>
          <cell r="C1415" t="str">
            <v>PRTO</v>
          </cell>
        </row>
        <row r="1416">
          <cell r="A1416">
            <v>31404</v>
          </cell>
          <cell r="B1416" t="str">
            <v>AMBARDEKAR DEVENDRA</v>
          </cell>
          <cell r="C1416" t="str">
            <v>PRTO</v>
          </cell>
        </row>
        <row r="1417">
          <cell r="A1417">
            <v>2453</v>
          </cell>
          <cell r="B1417" t="str">
            <v>MORE SUBHASH L.</v>
          </cell>
          <cell r="C1417" t="str">
            <v>PURC</v>
          </cell>
        </row>
        <row r="1418">
          <cell r="A1418">
            <v>5873</v>
          </cell>
          <cell r="B1418" t="str">
            <v>MONTERO FLORENCE MRS.</v>
          </cell>
          <cell r="C1418" t="str">
            <v>PURC</v>
          </cell>
        </row>
        <row r="1419">
          <cell r="A1419">
            <v>6743</v>
          </cell>
          <cell r="B1419" t="str">
            <v>GONSALVES C.J.</v>
          </cell>
          <cell r="C1419" t="str">
            <v>PURC</v>
          </cell>
        </row>
        <row r="1420">
          <cell r="A1420">
            <v>9466</v>
          </cell>
          <cell r="B1420" t="str">
            <v>GANDHI SAROSH D.</v>
          </cell>
          <cell r="C1420" t="str">
            <v>PURC</v>
          </cell>
        </row>
        <row r="1421">
          <cell r="A1421">
            <v>10554</v>
          </cell>
          <cell r="B1421" t="str">
            <v>D'SOUZA ANNE</v>
          </cell>
          <cell r="C1421" t="str">
            <v>PURC</v>
          </cell>
        </row>
        <row r="1422">
          <cell r="A1422">
            <v>3241</v>
          </cell>
          <cell r="B1422" t="str">
            <v>NORONHA LAWRENCE</v>
          </cell>
          <cell r="C1422" t="str">
            <v>RMO</v>
          </cell>
        </row>
        <row r="1423">
          <cell r="A1423">
            <v>10050</v>
          </cell>
          <cell r="B1423" t="str">
            <v>JADHAV NAYANA</v>
          </cell>
          <cell r="C1423" t="str">
            <v>RMO</v>
          </cell>
        </row>
        <row r="1424">
          <cell r="A1424">
            <v>3429</v>
          </cell>
          <cell r="B1424" t="str">
            <v>JAGTAP ADINATH M.</v>
          </cell>
          <cell r="C1424" t="str">
            <v>SAMK</v>
          </cell>
        </row>
        <row r="1425">
          <cell r="A1425">
            <v>3464</v>
          </cell>
          <cell r="B1425" t="str">
            <v>ANDRADE ROMIO</v>
          </cell>
          <cell r="C1425" t="str">
            <v>SAMK</v>
          </cell>
        </row>
        <row r="1426">
          <cell r="A1426">
            <v>5380</v>
          </cell>
          <cell r="B1426" t="str">
            <v>PARKAR AHMED ABBAS</v>
          </cell>
          <cell r="C1426" t="str">
            <v>SAMK</v>
          </cell>
        </row>
        <row r="1427">
          <cell r="A1427">
            <v>9705</v>
          </cell>
          <cell r="B1427" t="str">
            <v>VARGHESE ANNAM</v>
          </cell>
          <cell r="C1427" t="str">
            <v>SAMK</v>
          </cell>
        </row>
        <row r="1428">
          <cell r="A1428">
            <v>10060</v>
          </cell>
          <cell r="B1428" t="str">
            <v>KAKA DRISHTI</v>
          </cell>
          <cell r="C1428" t="str">
            <v>SAMK</v>
          </cell>
        </row>
        <row r="1429">
          <cell r="A1429">
            <v>10252</v>
          </cell>
          <cell r="B1429" t="str">
            <v>SHIVDASANI AFSANA</v>
          </cell>
          <cell r="C1429" t="str">
            <v>SAMK</v>
          </cell>
        </row>
        <row r="1430">
          <cell r="A1430">
            <v>10301</v>
          </cell>
          <cell r="B1430" t="str">
            <v>REILLY KELLY</v>
          </cell>
          <cell r="C1430" t="str">
            <v>SAMK</v>
          </cell>
        </row>
        <row r="1431">
          <cell r="A1431">
            <v>10366</v>
          </cell>
          <cell r="B1431" t="str">
            <v>DHANWANI SUSHMA</v>
          </cell>
          <cell r="C1431" t="str">
            <v>SAMK</v>
          </cell>
        </row>
        <row r="1432">
          <cell r="A1432">
            <v>10438</v>
          </cell>
          <cell r="B1432" t="str">
            <v>HASSIJA NINA</v>
          </cell>
          <cell r="C1432" t="str">
            <v>SAMK</v>
          </cell>
        </row>
        <row r="1433">
          <cell r="A1433">
            <v>30190</v>
          </cell>
          <cell r="B1433" t="str">
            <v>BAKSHI RAJSHREE</v>
          </cell>
          <cell r="C1433" t="str">
            <v>SAMK</v>
          </cell>
        </row>
        <row r="1434">
          <cell r="A1434">
            <v>2798</v>
          </cell>
          <cell r="B1434" t="str">
            <v>NEPALI DEVSINGH NARAYANDA</v>
          </cell>
          <cell r="C1434" t="str">
            <v>SCTY</v>
          </cell>
        </row>
        <row r="1435">
          <cell r="A1435">
            <v>3434</v>
          </cell>
          <cell r="B1435" t="str">
            <v>PAWAR KAILASH BABU</v>
          </cell>
          <cell r="C1435" t="str">
            <v>SCTY</v>
          </cell>
        </row>
        <row r="1436">
          <cell r="A1436">
            <v>4118</v>
          </cell>
          <cell r="B1436" t="str">
            <v>KARKI GOVINDSINGH</v>
          </cell>
          <cell r="C1436" t="str">
            <v>SCTY</v>
          </cell>
        </row>
        <row r="1437">
          <cell r="A1437">
            <v>4691</v>
          </cell>
          <cell r="B1437" t="str">
            <v>SINGH GURDEEP JOGA</v>
          </cell>
          <cell r="C1437" t="str">
            <v>SCTY</v>
          </cell>
        </row>
        <row r="1438">
          <cell r="A1438">
            <v>4711</v>
          </cell>
          <cell r="B1438" t="str">
            <v>PEREIRA SEBASTIAN JOSEPH</v>
          </cell>
          <cell r="C1438" t="str">
            <v>SCTY</v>
          </cell>
        </row>
        <row r="1439">
          <cell r="A1439">
            <v>5079</v>
          </cell>
          <cell r="B1439" t="str">
            <v>RATHOD BHANA SOMA</v>
          </cell>
          <cell r="C1439" t="str">
            <v>SCTY</v>
          </cell>
        </row>
        <row r="1440">
          <cell r="A1440">
            <v>5101</v>
          </cell>
          <cell r="B1440" t="str">
            <v>DASTOOR VISTASP MANEK</v>
          </cell>
          <cell r="C1440" t="str">
            <v>SCTY</v>
          </cell>
        </row>
        <row r="1441">
          <cell r="A1441">
            <v>5469</v>
          </cell>
          <cell r="B1441" t="str">
            <v>JOSHI TARANATH DEVIRAM</v>
          </cell>
          <cell r="C1441" t="str">
            <v>SCTY</v>
          </cell>
        </row>
        <row r="1442">
          <cell r="A1442">
            <v>5805</v>
          </cell>
          <cell r="B1442" t="str">
            <v>SINGH KEWAL MANGAT</v>
          </cell>
          <cell r="C1442" t="str">
            <v>SCTY</v>
          </cell>
        </row>
        <row r="1443">
          <cell r="A1443">
            <v>6032</v>
          </cell>
          <cell r="B1443" t="str">
            <v>SINGH GURUCHARAN</v>
          </cell>
          <cell r="C1443" t="str">
            <v>SCTY</v>
          </cell>
        </row>
        <row r="1444">
          <cell r="A1444">
            <v>6841</v>
          </cell>
          <cell r="B1444" t="str">
            <v>SINGH KULDEEP GURUCHARAN</v>
          </cell>
          <cell r="C1444" t="str">
            <v>SCTY</v>
          </cell>
        </row>
        <row r="1445">
          <cell r="A1445">
            <v>6899</v>
          </cell>
          <cell r="B1445" t="str">
            <v>CHACHLE PRAKASH</v>
          </cell>
          <cell r="C1445" t="str">
            <v>SCTY</v>
          </cell>
        </row>
        <row r="1446">
          <cell r="A1446">
            <v>6967</v>
          </cell>
          <cell r="B1446" t="str">
            <v>SINGH JASVIR TEJASINGH</v>
          </cell>
          <cell r="C1446" t="str">
            <v>SCTY</v>
          </cell>
        </row>
        <row r="1447">
          <cell r="A1447">
            <v>8650</v>
          </cell>
          <cell r="B1447" t="str">
            <v>RANGWALLA IRFAN IQBAL</v>
          </cell>
          <cell r="C1447" t="str">
            <v>SCTY</v>
          </cell>
        </row>
        <row r="1448">
          <cell r="A1448">
            <v>8689</v>
          </cell>
          <cell r="B1448" t="str">
            <v>KUDYADI SUNIL G.</v>
          </cell>
          <cell r="C1448" t="str">
            <v>SCTY</v>
          </cell>
        </row>
        <row r="1449">
          <cell r="A1449">
            <v>8793</v>
          </cell>
          <cell r="B1449" t="str">
            <v>BEZWADA RAVINDRA PRASAD</v>
          </cell>
          <cell r="C1449" t="str">
            <v>SCTY</v>
          </cell>
        </row>
        <row r="1450">
          <cell r="A1450">
            <v>8918</v>
          </cell>
          <cell r="B1450" t="str">
            <v>CHOGLE MONISH</v>
          </cell>
          <cell r="C1450" t="str">
            <v>SCTY</v>
          </cell>
        </row>
        <row r="1451">
          <cell r="A1451">
            <v>8920</v>
          </cell>
          <cell r="B1451" t="str">
            <v>SHAIKH SAMEER</v>
          </cell>
          <cell r="C1451" t="str">
            <v>SCTY</v>
          </cell>
        </row>
        <row r="1452">
          <cell r="A1452">
            <v>8974</v>
          </cell>
          <cell r="B1452" t="str">
            <v>JOSHI PARAG</v>
          </cell>
          <cell r="C1452" t="str">
            <v>SCTY</v>
          </cell>
        </row>
        <row r="1453">
          <cell r="A1453">
            <v>9131</v>
          </cell>
          <cell r="B1453" t="str">
            <v>WAGLE NILKANTH  VISHNU</v>
          </cell>
          <cell r="C1453" t="str">
            <v>SCTY</v>
          </cell>
        </row>
        <row r="1454">
          <cell r="A1454">
            <v>9495</v>
          </cell>
          <cell r="B1454" t="str">
            <v>PRASAD RAMESH LALAN</v>
          </cell>
          <cell r="C1454" t="str">
            <v>SCTY</v>
          </cell>
        </row>
        <row r="1455">
          <cell r="A1455">
            <v>10403</v>
          </cell>
          <cell r="B1455" t="str">
            <v>PATKAR YOGESH</v>
          </cell>
          <cell r="C1455" t="str">
            <v>SCTY</v>
          </cell>
        </row>
        <row r="1456">
          <cell r="A1456">
            <v>10404</v>
          </cell>
          <cell r="B1456" t="str">
            <v>ALVARES RITESH</v>
          </cell>
          <cell r="C1456" t="str">
            <v>SCTY</v>
          </cell>
        </row>
        <row r="1457">
          <cell r="A1457">
            <v>10405</v>
          </cell>
          <cell r="B1457" t="str">
            <v>PAI RAKESH</v>
          </cell>
          <cell r="C1457" t="str">
            <v>SCTY</v>
          </cell>
        </row>
        <row r="1458">
          <cell r="A1458">
            <v>10406</v>
          </cell>
          <cell r="B1458" t="str">
            <v>SINGH INDERJEET</v>
          </cell>
          <cell r="C1458" t="str">
            <v>SCTY</v>
          </cell>
        </row>
        <row r="1459">
          <cell r="A1459">
            <v>10643</v>
          </cell>
          <cell r="B1459" t="str">
            <v>PUJARI VISHAL K.</v>
          </cell>
          <cell r="C1459" t="str">
            <v>SCTY</v>
          </cell>
        </row>
        <row r="1460">
          <cell r="A1460">
            <v>10644</v>
          </cell>
          <cell r="B1460" t="str">
            <v>SURYAWANSHI SAMPAT</v>
          </cell>
          <cell r="C1460" t="str">
            <v>SCTY</v>
          </cell>
        </row>
        <row r="1461">
          <cell r="A1461">
            <v>10650</v>
          </cell>
          <cell r="B1461" t="str">
            <v>THAMMAIAH P. M.</v>
          </cell>
          <cell r="C1461" t="str">
            <v>SCTY</v>
          </cell>
        </row>
        <row r="1462">
          <cell r="A1462">
            <v>10682</v>
          </cell>
          <cell r="B1462" t="str">
            <v>SINGH ARVIND K.</v>
          </cell>
          <cell r="C1462" t="str">
            <v>SCTY</v>
          </cell>
        </row>
        <row r="1463">
          <cell r="A1463">
            <v>30235</v>
          </cell>
          <cell r="B1463" t="str">
            <v>BERDE SONALI</v>
          </cell>
          <cell r="C1463" t="str">
            <v>SCTY</v>
          </cell>
        </row>
        <row r="1464">
          <cell r="A1464">
            <v>30236</v>
          </cell>
          <cell r="B1464" t="str">
            <v>PANE ABHIJEET</v>
          </cell>
          <cell r="C1464" t="str">
            <v>SCTY</v>
          </cell>
        </row>
        <row r="1465">
          <cell r="A1465">
            <v>30237</v>
          </cell>
          <cell r="B1465" t="str">
            <v>CHAVAN SACHIN</v>
          </cell>
          <cell r="C1465" t="str">
            <v>SCTY</v>
          </cell>
        </row>
        <row r="1466">
          <cell r="A1466">
            <v>1113</v>
          </cell>
          <cell r="B1466" t="str">
            <v>JADHAV DHONDOO BHIKOO</v>
          </cell>
          <cell r="C1466" t="str">
            <v>STDG</v>
          </cell>
        </row>
        <row r="1467">
          <cell r="A1467">
            <v>2702</v>
          </cell>
          <cell r="B1467" t="str">
            <v>SHETYE ARVIND K.</v>
          </cell>
          <cell r="C1467" t="str">
            <v>STDG</v>
          </cell>
        </row>
        <row r="1468">
          <cell r="A1468">
            <v>2805</v>
          </cell>
          <cell r="B1468" t="str">
            <v>JADHAV SAKARAM K.</v>
          </cell>
          <cell r="C1468" t="str">
            <v>STDG</v>
          </cell>
        </row>
        <row r="1469">
          <cell r="A1469">
            <v>2858</v>
          </cell>
          <cell r="B1469" t="str">
            <v>NATHA BHASKAR B.</v>
          </cell>
          <cell r="C1469" t="str">
            <v>STDG</v>
          </cell>
        </row>
        <row r="1470">
          <cell r="A1470">
            <v>2924</v>
          </cell>
          <cell r="B1470" t="str">
            <v>GOLLA GOVARDHAN S.</v>
          </cell>
          <cell r="C1470" t="str">
            <v>STDG</v>
          </cell>
        </row>
        <row r="1471">
          <cell r="A1471">
            <v>4131</v>
          </cell>
          <cell r="B1471" t="str">
            <v>GAIKWAD RAMESH P.</v>
          </cell>
          <cell r="C1471" t="str">
            <v>STDG</v>
          </cell>
        </row>
        <row r="1472">
          <cell r="A1472">
            <v>4133</v>
          </cell>
          <cell r="B1472" t="str">
            <v>PATEL ABDUL MUNAF A.R.</v>
          </cell>
          <cell r="C1472" t="str">
            <v>STDG</v>
          </cell>
        </row>
        <row r="1473">
          <cell r="A1473">
            <v>4134</v>
          </cell>
          <cell r="B1473" t="str">
            <v>AGUWAN LAJJARAM</v>
          </cell>
          <cell r="C1473" t="str">
            <v>STDG</v>
          </cell>
        </row>
        <row r="1474">
          <cell r="A1474">
            <v>4542</v>
          </cell>
          <cell r="B1474" t="str">
            <v>SINGH SANDO AMARSINGH</v>
          </cell>
          <cell r="C1474" t="str">
            <v>STDG</v>
          </cell>
        </row>
        <row r="1475">
          <cell r="A1475">
            <v>5222</v>
          </cell>
          <cell r="B1475" t="str">
            <v>LOHITHAKSHAN K.C.</v>
          </cell>
          <cell r="C1475" t="str">
            <v>STDG</v>
          </cell>
        </row>
        <row r="1476">
          <cell r="A1476">
            <v>5239</v>
          </cell>
          <cell r="B1476" t="str">
            <v>PAWAR RAMDAS MAHADOO</v>
          </cell>
          <cell r="C1476" t="str">
            <v>STDG</v>
          </cell>
        </row>
        <row r="1477">
          <cell r="A1477">
            <v>5270</v>
          </cell>
          <cell r="B1477" t="str">
            <v>JADHAV RAMDAS K.</v>
          </cell>
          <cell r="C1477" t="str">
            <v>STDG</v>
          </cell>
        </row>
        <row r="1478">
          <cell r="A1478">
            <v>5768</v>
          </cell>
          <cell r="B1478" t="str">
            <v>PEDSANGI GURAPPA K.</v>
          </cell>
          <cell r="C1478" t="str">
            <v>STDG</v>
          </cell>
        </row>
        <row r="1479">
          <cell r="A1479">
            <v>5843</v>
          </cell>
          <cell r="B1479" t="str">
            <v>PATIL ASHOK BALA</v>
          </cell>
          <cell r="C1479" t="str">
            <v>STDG</v>
          </cell>
        </row>
        <row r="1480">
          <cell r="A1480">
            <v>6222</v>
          </cell>
          <cell r="B1480" t="str">
            <v>GOMES ALBERT</v>
          </cell>
          <cell r="C1480" t="str">
            <v>STDG</v>
          </cell>
        </row>
        <row r="1481">
          <cell r="A1481">
            <v>9487</v>
          </cell>
          <cell r="B1481" t="str">
            <v>NAIK RAJENDRA B.</v>
          </cell>
          <cell r="C1481" t="str">
            <v>STDG</v>
          </cell>
        </row>
        <row r="1482">
          <cell r="A1482">
            <v>10012</v>
          </cell>
          <cell r="B1482" t="str">
            <v>DEVLEKAR ASHISH</v>
          </cell>
          <cell r="C1482" t="str">
            <v>STDG</v>
          </cell>
        </row>
        <row r="1483">
          <cell r="A1483">
            <v>30101</v>
          </cell>
          <cell r="B1483" t="str">
            <v>UGHADE SANDEEP</v>
          </cell>
          <cell r="C1483" t="str">
            <v>STDG</v>
          </cell>
        </row>
        <row r="1484">
          <cell r="A1484">
            <v>30104</v>
          </cell>
          <cell r="B1484" t="str">
            <v>GORE BALAJI</v>
          </cell>
          <cell r="C1484" t="str">
            <v>STDG</v>
          </cell>
        </row>
        <row r="1485">
          <cell r="A1485">
            <v>30110</v>
          </cell>
          <cell r="B1485" t="str">
            <v>MARCHANDE SAMEER</v>
          </cell>
          <cell r="C1485" t="str">
            <v>STDG</v>
          </cell>
        </row>
        <row r="1486">
          <cell r="A1486">
            <v>31408</v>
          </cell>
          <cell r="B1486" t="str">
            <v>CHAVAN RAMESH</v>
          </cell>
          <cell r="C1486" t="str">
            <v>STDG</v>
          </cell>
        </row>
        <row r="1487">
          <cell r="A1487">
            <v>2032</v>
          </cell>
          <cell r="B1487" t="str">
            <v>KATVI SHAM L.</v>
          </cell>
          <cell r="C1487" t="str">
            <v>STOR</v>
          </cell>
        </row>
        <row r="1488">
          <cell r="A1488">
            <v>3876</v>
          </cell>
          <cell r="B1488" t="str">
            <v>MOHAMMED PEER</v>
          </cell>
          <cell r="C1488" t="str">
            <v>STOR</v>
          </cell>
        </row>
        <row r="1489">
          <cell r="A1489">
            <v>4025</v>
          </cell>
          <cell r="B1489" t="str">
            <v>SHETTI ANANT N.</v>
          </cell>
          <cell r="C1489" t="str">
            <v>STOR</v>
          </cell>
        </row>
        <row r="1490">
          <cell r="A1490">
            <v>4285</v>
          </cell>
          <cell r="B1490" t="str">
            <v>VITKAR VASANT N.</v>
          </cell>
          <cell r="C1490" t="str">
            <v>STOR</v>
          </cell>
        </row>
        <row r="1491">
          <cell r="A1491">
            <v>4347</v>
          </cell>
          <cell r="B1491" t="str">
            <v>VIRKAR VILAS M.</v>
          </cell>
          <cell r="C1491" t="str">
            <v>STOR</v>
          </cell>
        </row>
        <row r="1492">
          <cell r="A1492">
            <v>5118</v>
          </cell>
          <cell r="B1492" t="str">
            <v>BAXI ASHOK</v>
          </cell>
          <cell r="C1492" t="str">
            <v>STOR</v>
          </cell>
        </row>
        <row r="1493">
          <cell r="A1493">
            <v>5143</v>
          </cell>
          <cell r="B1493" t="str">
            <v>D'SOUZA PETER</v>
          </cell>
          <cell r="C1493" t="str">
            <v>STOR</v>
          </cell>
        </row>
        <row r="1494">
          <cell r="A1494">
            <v>5166</v>
          </cell>
          <cell r="B1494" t="str">
            <v>SINGH ANIRUDHA</v>
          </cell>
          <cell r="C1494" t="str">
            <v>STOR</v>
          </cell>
        </row>
        <row r="1495">
          <cell r="A1495">
            <v>5800</v>
          </cell>
          <cell r="B1495" t="str">
            <v>NAICKER VENKATESH BALKRIS</v>
          </cell>
          <cell r="C1495" t="str">
            <v>STOR</v>
          </cell>
        </row>
        <row r="1496">
          <cell r="A1496">
            <v>6718</v>
          </cell>
          <cell r="B1496" t="str">
            <v>GAD  PANDURANG MOTIRAM</v>
          </cell>
          <cell r="C1496" t="str">
            <v>STOR</v>
          </cell>
        </row>
        <row r="1497">
          <cell r="A1497">
            <v>6994</v>
          </cell>
          <cell r="B1497" t="str">
            <v>KAKRAM ALI MOHAMMED</v>
          </cell>
          <cell r="C1497" t="str">
            <v>STOR</v>
          </cell>
        </row>
        <row r="1498">
          <cell r="A1498">
            <v>8350</v>
          </cell>
          <cell r="B1498" t="str">
            <v>NAIR SANJAY</v>
          </cell>
          <cell r="C1498" t="str">
            <v>STOR</v>
          </cell>
        </row>
        <row r="1499">
          <cell r="A1499">
            <v>9637</v>
          </cell>
          <cell r="B1499" t="str">
            <v>INGLE SRIKANT</v>
          </cell>
          <cell r="C1499" t="str">
            <v>STOR</v>
          </cell>
        </row>
        <row r="1500">
          <cell r="A1500">
            <v>62</v>
          </cell>
          <cell r="B1500" t="str">
            <v>PAI N L</v>
          </cell>
          <cell r="C1500" t="str">
            <v>SYST</v>
          </cell>
        </row>
        <row r="1501">
          <cell r="A1501">
            <v>99</v>
          </cell>
          <cell r="B1501" t="str">
            <v>DATTARAM DOMAL</v>
          </cell>
          <cell r="C1501" t="str">
            <v>SYST</v>
          </cell>
        </row>
        <row r="1502">
          <cell r="A1502">
            <v>9698</v>
          </cell>
          <cell r="B1502" t="str">
            <v>KALE AJIT V.</v>
          </cell>
          <cell r="C1502" t="str">
            <v>SYST</v>
          </cell>
        </row>
        <row r="1503">
          <cell r="A1503">
            <v>9711</v>
          </cell>
          <cell r="B1503" t="str">
            <v>KHEMANI MANISH</v>
          </cell>
          <cell r="C1503" t="str">
            <v>SYST</v>
          </cell>
        </row>
        <row r="1504">
          <cell r="A1504">
            <v>10642</v>
          </cell>
          <cell r="B1504" t="str">
            <v>BINDRA MANISH</v>
          </cell>
          <cell r="C1504" t="str">
            <v>SYST</v>
          </cell>
        </row>
        <row r="1505">
          <cell r="A1505">
            <v>10737</v>
          </cell>
          <cell r="B1505" t="str">
            <v>MHATRE MANOJ</v>
          </cell>
          <cell r="C1505" t="str">
            <v>SYST</v>
          </cell>
        </row>
        <row r="1506">
          <cell r="A1506">
            <v>10744</v>
          </cell>
          <cell r="B1506" t="str">
            <v>SAWANT PRASHANT</v>
          </cell>
          <cell r="C1506" t="str">
            <v>SYST</v>
          </cell>
        </row>
        <row r="1507">
          <cell r="A1507">
            <v>10750</v>
          </cell>
          <cell r="B1507" t="str">
            <v>PAPPAN DINESH</v>
          </cell>
          <cell r="C1507" t="str">
            <v>SYST</v>
          </cell>
        </row>
        <row r="1508">
          <cell r="A1508">
            <v>10831</v>
          </cell>
          <cell r="B1508" t="str">
            <v>SINHA ASHOK</v>
          </cell>
          <cell r="C1508" t="str">
            <v>SYST</v>
          </cell>
        </row>
        <row r="1509">
          <cell r="A1509">
            <v>30010</v>
          </cell>
          <cell r="B1509" t="str">
            <v>D'SOUZA MARTIN</v>
          </cell>
          <cell r="C1509" t="str">
            <v>SYST</v>
          </cell>
        </row>
        <row r="1510">
          <cell r="A1510">
            <v>3084</v>
          </cell>
          <cell r="B1510" t="str">
            <v>KHANNA BERNIE</v>
          </cell>
          <cell r="C1510" t="str">
            <v>TACC</v>
          </cell>
        </row>
        <row r="1511">
          <cell r="A1511">
            <v>6879</v>
          </cell>
          <cell r="B1511" t="str">
            <v>VERMA VIJAY</v>
          </cell>
          <cell r="C1511" t="str">
            <v>TACC</v>
          </cell>
        </row>
        <row r="1512">
          <cell r="A1512">
            <v>4967</v>
          </cell>
          <cell r="B1512" t="str">
            <v>JOSEPHINE SEQUEIRA</v>
          </cell>
          <cell r="C1512" t="str">
            <v>TELE</v>
          </cell>
        </row>
        <row r="1513">
          <cell r="A1513">
            <v>5734</v>
          </cell>
          <cell r="B1513" t="str">
            <v>SHARMA SHOBHA</v>
          </cell>
          <cell r="C1513" t="str">
            <v>TELE</v>
          </cell>
        </row>
        <row r="1514">
          <cell r="A1514">
            <v>6183</v>
          </cell>
          <cell r="B1514" t="str">
            <v>PUJARI MARY</v>
          </cell>
          <cell r="C1514" t="str">
            <v>TELE</v>
          </cell>
        </row>
        <row r="1515">
          <cell r="A1515">
            <v>7713</v>
          </cell>
          <cell r="B1515" t="str">
            <v>ISAAC JOYMERCY  C.</v>
          </cell>
          <cell r="C1515" t="str">
            <v>TELE</v>
          </cell>
        </row>
        <row r="1516">
          <cell r="A1516">
            <v>8602</v>
          </cell>
          <cell r="B1516" t="str">
            <v>BHANDARI MILAN</v>
          </cell>
          <cell r="C1516" t="str">
            <v>TELE</v>
          </cell>
        </row>
        <row r="1517">
          <cell r="A1517">
            <v>8777</v>
          </cell>
          <cell r="B1517" t="str">
            <v>SHIROOR SUREKHA</v>
          </cell>
          <cell r="C1517" t="str">
            <v>TELE</v>
          </cell>
        </row>
        <row r="1518">
          <cell r="A1518">
            <v>9155</v>
          </cell>
          <cell r="B1518" t="str">
            <v>D'SA JANETH</v>
          </cell>
          <cell r="C1518" t="str">
            <v>TELE</v>
          </cell>
        </row>
        <row r="1519">
          <cell r="A1519">
            <v>9158</v>
          </cell>
          <cell r="B1519" t="str">
            <v>OJHA GAYATRI</v>
          </cell>
          <cell r="C1519" t="str">
            <v>TELE</v>
          </cell>
        </row>
        <row r="1520">
          <cell r="A1520">
            <v>9165</v>
          </cell>
          <cell r="B1520" t="str">
            <v>D'ABREU FLORY</v>
          </cell>
          <cell r="C1520" t="str">
            <v>TELE</v>
          </cell>
        </row>
        <row r="1521">
          <cell r="A1521">
            <v>9166</v>
          </cell>
          <cell r="B1521" t="str">
            <v>GAMA GALE</v>
          </cell>
          <cell r="C1521" t="str">
            <v>TELE</v>
          </cell>
        </row>
        <row r="1522">
          <cell r="A1522">
            <v>9892</v>
          </cell>
          <cell r="B1522" t="str">
            <v>DIAS MILINDA</v>
          </cell>
          <cell r="C1522" t="str">
            <v>TELE</v>
          </cell>
        </row>
        <row r="1523">
          <cell r="A1523">
            <v>9975</v>
          </cell>
          <cell r="B1523" t="str">
            <v>MONDAL ANJU</v>
          </cell>
          <cell r="C1523" t="str">
            <v>TELE</v>
          </cell>
        </row>
        <row r="1524">
          <cell r="A1524">
            <v>10221</v>
          </cell>
          <cell r="B1524" t="str">
            <v>COLACO SOPHIA FRANCIS</v>
          </cell>
          <cell r="C1524" t="str">
            <v>TELE</v>
          </cell>
        </row>
        <row r="1525">
          <cell r="A1525">
            <v>10222</v>
          </cell>
          <cell r="B1525" t="str">
            <v>KADAKIA SHERRY</v>
          </cell>
          <cell r="C1525" t="str">
            <v>TELE</v>
          </cell>
        </row>
        <row r="1526">
          <cell r="A1526">
            <v>10487</v>
          </cell>
          <cell r="B1526" t="str">
            <v>NAIR PRASEETHA</v>
          </cell>
          <cell r="C1526" t="str">
            <v>TELE</v>
          </cell>
        </row>
        <row r="1527">
          <cell r="A1527">
            <v>10587</v>
          </cell>
          <cell r="B1527" t="str">
            <v>SHARMA PINKY</v>
          </cell>
          <cell r="C1527" t="str">
            <v>TELE</v>
          </cell>
        </row>
        <row r="1528">
          <cell r="A1528">
            <v>10598</v>
          </cell>
          <cell r="B1528" t="str">
            <v>HEMBROM  RITA</v>
          </cell>
          <cell r="C1528" t="str">
            <v>TELE</v>
          </cell>
        </row>
        <row r="1529">
          <cell r="A1529">
            <v>10604</v>
          </cell>
          <cell r="B1529" t="str">
            <v>KALE SANGEETA</v>
          </cell>
          <cell r="C1529" t="str">
            <v>TELE</v>
          </cell>
        </row>
        <row r="1530">
          <cell r="A1530">
            <v>10699</v>
          </cell>
          <cell r="B1530" t="str">
            <v>SUKHADWALLA FARAH HOMI</v>
          </cell>
          <cell r="C1530" t="str">
            <v>TELE</v>
          </cell>
        </row>
        <row r="1531">
          <cell r="A1531">
            <v>10705</v>
          </cell>
          <cell r="B1531" t="str">
            <v>MEHRA AARTI</v>
          </cell>
          <cell r="C1531" t="str">
            <v>TELE</v>
          </cell>
        </row>
        <row r="1532">
          <cell r="A1532">
            <v>10706</v>
          </cell>
          <cell r="B1532" t="str">
            <v>FERNANDES ALFREDA</v>
          </cell>
          <cell r="C1532" t="str">
            <v>TELE</v>
          </cell>
        </row>
        <row r="1533">
          <cell r="A1533">
            <v>7614</v>
          </cell>
          <cell r="B1533" t="str">
            <v>SAH VIVEK  R.</v>
          </cell>
          <cell r="C1533" t="str">
            <v>TRNG</v>
          </cell>
        </row>
        <row r="1534">
          <cell r="A1534">
            <v>10628</v>
          </cell>
          <cell r="B1534" t="str">
            <v>MOHANTY SAROJ</v>
          </cell>
          <cell r="C1534" t="str">
            <v>TRNG</v>
          </cell>
        </row>
        <row r="1535">
          <cell r="A1535">
            <v>739</v>
          </cell>
          <cell r="B1535" t="str">
            <v>LAM J.D.F.</v>
          </cell>
        </row>
        <row r="1536">
          <cell r="A1536">
            <v>958</v>
          </cell>
          <cell r="B1536" t="str">
            <v>BHOMICK SUBIR</v>
          </cell>
        </row>
        <row r="1537">
          <cell r="A1537">
            <v>1133</v>
          </cell>
          <cell r="B1537" t="str">
            <v>KULKARNI ASHOK D.</v>
          </cell>
        </row>
        <row r="1538">
          <cell r="A1538">
            <v>1156</v>
          </cell>
          <cell r="B1538" t="str">
            <v>NAZARETH JOSEPH SAVIO</v>
          </cell>
        </row>
        <row r="1539">
          <cell r="A1539">
            <v>1371</v>
          </cell>
          <cell r="B1539" t="str">
            <v>PAHLAJANI ASHA</v>
          </cell>
        </row>
        <row r="1540">
          <cell r="A1540">
            <v>1382</v>
          </cell>
          <cell r="B1540" t="str">
            <v>MENEZES ALEX VINCENT</v>
          </cell>
        </row>
        <row r="1541">
          <cell r="A1541">
            <v>1391</v>
          </cell>
          <cell r="B1541" t="str">
            <v>ARORA SATISH</v>
          </cell>
        </row>
        <row r="1542">
          <cell r="A1542">
            <v>1724</v>
          </cell>
          <cell r="B1542" t="str">
            <v>SHARMA ASHOK</v>
          </cell>
        </row>
        <row r="1543">
          <cell r="A1543">
            <v>1763</v>
          </cell>
          <cell r="B1543" t="str">
            <v>FERNANDES IDALINE F</v>
          </cell>
        </row>
        <row r="1544">
          <cell r="A1544">
            <v>1792</v>
          </cell>
          <cell r="B1544" t="str">
            <v>DEODHAR K.D.</v>
          </cell>
        </row>
        <row r="1545">
          <cell r="A1545">
            <v>1827</v>
          </cell>
          <cell r="B1545" t="str">
            <v>BATLIWALA SHIRIN</v>
          </cell>
        </row>
        <row r="1546">
          <cell r="A1546">
            <v>1975</v>
          </cell>
          <cell r="B1546" t="str">
            <v>PATEL MANECK</v>
          </cell>
        </row>
        <row r="1547">
          <cell r="A1547">
            <v>2138</v>
          </cell>
          <cell r="B1547" t="str">
            <v>BHATHENA RUMI J</v>
          </cell>
        </row>
        <row r="1548">
          <cell r="A1548">
            <v>2150</v>
          </cell>
          <cell r="B1548" t="str">
            <v>PETIGARA SHEROO F</v>
          </cell>
        </row>
        <row r="1549">
          <cell r="A1549">
            <v>2164</v>
          </cell>
          <cell r="B1549" t="str">
            <v>DEGAMWALA FREDDY PHIROZ</v>
          </cell>
        </row>
        <row r="1550">
          <cell r="A1550">
            <v>2182</v>
          </cell>
          <cell r="B1550" t="str">
            <v>IRANPOUR NOWZER M</v>
          </cell>
        </row>
        <row r="1551">
          <cell r="A1551">
            <v>2535</v>
          </cell>
          <cell r="B1551" t="str">
            <v>JASHNANI HEMI JERAMDAS</v>
          </cell>
        </row>
        <row r="1552">
          <cell r="A1552">
            <v>2585</v>
          </cell>
          <cell r="B1552" t="str">
            <v>KAPADIA ABAN N</v>
          </cell>
        </row>
        <row r="1553">
          <cell r="A1553">
            <v>2608</v>
          </cell>
          <cell r="B1553" t="str">
            <v>GUJRAL RAJIV</v>
          </cell>
        </row>
        <row r="1554">
          <cell r="A1554">
            <v>2646</v>
          </cell>
          <cell r="B1554" t="str">
            <v>RUPA ABAN DARA</v>
          </cell>
        </row>
        <row r="1555">
          <cell r="A1555">
            <v>2922</v>
          </cell>
          <cell r="B1555" t="str">
            <v>OBEROI HEMANT</v>
          </cell>
        </row>
        <row r="1556">
          <cell r="A1556">
            <v>3067</v>
          </cell>
          <cell r="B1556" t="str">
            <v>MORRIS PERSIS FIROZ</v>
          </cell>
        </row>
        <row r="1557">
          <cell r="A1557">
            <v>3069</v>
          </cell>
          <cell r="B1557" t="str">
            <v>LOBO JANE</v>
          </cell>
        </row>
        <row r="1558">
          <cell r="A1558">
            <v>3200</v>
          </cell>
          <cell r="B1558" t="str">
            <v>RODDA V S</v>
          </cell>
        </row>
        <row r="1559">
          <cell r="A1559">
            <v>3364</v>
          </cell>
          <cell r="B1559" t="str">
            <v>FERNANDES MARGARET</v>
          </cell>
        </row>
        <row r="1560">
          <cell r="A1560">
            <v>3400</v>
          </cell>
          <cell r="B1560" t="str">
            <v>LONKAR ARUN</v>
          </cell>
        </row>
        <row r="1561">
          <cell r="A1561">
            <v>3415</v>
          </cell>
          <cell r="B1561" t="str">
            <v>GHADIALI ZOHER</v>
          </cell>
        </row>
        <row r="1562">
          <cell r="A1562">
            <v>3423</v>
          </cell>
          <cell r="B1562" t="str">
            <v>KULKARNI KISHOR KESHAV</v>
          </cell>
        </row>
        <row r="1563">
          <cell r="A1563">
            <v>3568</v>
          </cell>
          <cell r="B1563" t="str">
            <v>D'SOUZA ROBERT</v>
          </cell>
        </row>
        <row r="1564">
          <cell r="A1564">
            <v>3775</v>
          </cell>
          <cell r="B1564" t="str">
            <v>RANADE VIJAY</v>
          </cell>
        </row>
        <row r="1565">
          <cell r="A1565">
            <v>3788</v>
          </cell>
          <cell r="B1565" t="str">
            <v>SANTOS JAUNITA</v>
          </cell>
        </row>
        <row r="1566">
          <cell r="A1566">
            <v>3815</v>
          </cell>
          <cell r="B1566" t="str">
            <v>MASIWAL BHANSIDHAR</v>
          </cell>
        </row>
        <row r="1567">
          <cell r="A1567">
            <v>4022</v>
          </cell>
          <cell r="B1567" t="str">
            <v>NIMKAR ALKA P</v>
          </cell>
        </row>
        <row r="1568">
          <cell r="A1568">
            <v>4623</v>
          </cell>
          <cell r="B1568" t="str">
            <v>BAXI VINAY J</v>
          </cell>
        </row>
        <row r="1569">
          <cell r="A1569">
            <v>4894</v>
          </cell>
          <cell r="B1569" t="str">
            <v>GIMI FEROZE J</v>
          </cell>
        </row>
        <row r="1570">
          <cell r="A1570">
            <v>4951</v>
          </cell>
          <cell r="B1570" t="str">
            <v>IYER RAMCHANDRAN S</v>
          </cell>
        </row>
        <row r="1571">
          <cell r="A1571">
            <v>5075</v>
          </cell>
          <cell r="B1571" t="str">
            <v>TANEJA SUNIL</v>
          </cell>
        </row>
        <row r="1572">
          <cell r="A1572">
            <v>5077</v>
          </cell>
          <cell r="B1572" t="str">
            <v>PEREIRA MERLYN RUBY</v>
          </cell>
        </row>
        <row r="1573">
          <cell r="A1573">
            <v>5115</v>
          </cell>
          <cell r="B1573" t="str">
            <v>DESAI MANOJ</v>
          </cell>
        </row>
        <row r="1574">
          <cell r="A1574">
            <v>5257</v>
          </cell>
          <cell r="B1574" t="str">
            <v>MISHRA AJOY</v>
          </cell>
        </row>
        <row r="1575">
          <cell r="A1575">
            <v>5290</v>
          </cell>
          <cell r="B1575" t="str">
            <v>SUKUMAR FELIX SURESH</v>
          </cell>
        </row>
        <row r="1576">
          <cell r="A1576">
            <v>5427</v>
          </cell>
          <cell r="B1576" t="str">
            <v>MATCHESWALA ASHRAFI A</v>
          </cell>
        </row>
        <row r="1577">
          <cell r="A1577">
            <v>5764</v>
          </cell>
          <cell r="B1577" t="str">
            <v>WAGLE KIRAN G</v>
          </cell>
        </row>
        <row r="1578">
          <cell r="A1578">
            <v>5868</v>
          </cell>
          <cell r="B1578" t="str">
            <v>SHIRKE AVINASH</v>
          </cell>
        </row>
        <row r="1579">
          <cell r="A1579">
            <v>5877</v>
          </cell>
          <cell r="B1579" t="str">
            <v>RATHORE MAHAVIR SINGH</v>
          </cell>
        </row>
        <row r="1580">
          <cell r="A1580">
            <v>5960</v>
          </cell>
          <cell r="B1580" t="str">
            <v>SUBEDAR DILSHAD</v>
          </cell>
        </row>
        <row r="1581">
          <cell r="A1581">
            <v>6279</v>
          </cell>
          <cell r="B1581" t="str">
            <v>PATEL GEV N</v>
          </cell>
        </row>
        <row r="1582">
          <cell r="A1582">
            <v>6462</v>
          </cell>
          <cell r="B1582" t="str">
            <v>KARMALKAR ANAND J</v>
          </cell>
        </row>
        <row r="1583">
          <cell r="A1583">
            <v>6477</v>
          </cell>
          <cell r="B1583" t="str">
            <v>VAIDYA VIDYADHAR SITARAM</v>
          </cell>
        </row>
        <row r="1584">
          <cell r="A1584">
            <v>6533</v>
          </cell>
          <cell r="B1584" t="str">
            <v>SHRINIVAS H.N.</v>
          </cell>
        </row>
        <row r="1585">
          <cell r="A1585">
            <v>6717</v>
          </cell>
          <cell r="B1585" t="str">
            <v>PEREIRA MATILDA</v>
          </cell>
        </row>
        <row r="1586">
          <cell r="A1586">
            <v>6747</v>
          </cell>
          <cell r="B1586" t="str">
            <v>SAWANT SUBHASH K</v>
          </cell>
        </row>
        <row r="1587">
          <cell r="A1587">
            <v>6831</v>
          </cell>
          <cell r="B1587" t="str">
            <v>SHIVDAS THALACHALLUR</v>
          </cell>
        </row>
        <row r="1588">
          <cell r="A1588">
            <v>6844</v>
          </cell>
          <cell r="B1588" t="str">
            <v>FERNANDES CLYDE MARIO</v>
          </cell>
        </row>
        <row r="1589">
          <cell r="A1589">
            <v>6926</v>
          </cell>
          <cell r="B1589" t="str">
            <v>NAIR SHEILA</v>
          </cell>
        </row>
        <row r="1590">
          <cell r="A1590">
            <v>7029</v>
          </cell>
          <cell r="B1590" t="str">
            <v>CARDOZO BRIDGET</v>
          </cell>
        </row>
        <row r="1591">
          <cell r="A1591">
            <v>7264</v>
          </cell>
          <cell r="B1591" t="str">
            <v>DAVE HEMANT</v>
          </cell>
        </row>
        <row r="1592">
          <cell r="A1592">
            <v>7493</v>
          </cell>
          <cell r="B1592" t="str">
            <v>KARKARIA KARIMAN E</v>
          </cell>
        </row>
        <row r="1593">
          <cell r="A1593">
            <v>7664</v>
          </cell>
          <cell r="B1593" t="str">
            <v>MENON K MOHANCHANDRAN</v>
          </cell>
        </row>
        <row r="1594">
          <cell r="A1594">
            <v>7678</v>
          </cell>
          <cell r="B1594" t="str">
            <v>BHARADWAJ SAMIR</v>
          </cell>
        </row>
        <row r="1595">
          <cell r="A1595">
            <v>7692</v>
          </cell>
          <cell r="B1595" t="str">
            <v>SURTI KASHMIRA M</v>
          </cell>
        </row>
        <row r="1596">
          <cell r="A1596">
            <v>7735</v>
          </cell>
          <cell r="B1596" t="str">
            <v>VESAVEWALA RUSTOM</v>
          </cell>
        </row>
        <row r="1597">
          <cell r="A1597">
            <v>7736</v>
          </cell>
          <cell r="B1597" t="str">
            <v>JAMWAL R S</v>
          </cell>
        </row>
        <row r="1598">
          <cell r="A1598">
            <v>7844</v>
          </cell>
          <cell r="B1598" t="str">
            <v>D'SOUZA VIDA J</v>
          </cell>
        </row>
        <row r="1599">
          <cell r="A1599">
            <v>7965</v>
          </cell>
          <cell r="B1599" t="str">
            <v>SRINIVASAN KASI S</v>
          </cell>
        </row>
        <row r="1600">
          <cell r="A1600">
            <v>8473</v>
          </cell>
          <cell r="B1600" t="str">
            <v>JOSHI AMISHA RAMESH</v>
          </cell>
        </row>
        <row r="1601">
          <cell r="A1601">
            <v>8925</v>
          </cell>
          <cell r="B1601" t="str">
            <v>SESHADRI SHILPA</v>
          </cell>
        </row>
        <row r="1602">
          <cell r="A1602">
            <v>9040</v>
          </cell>
          <cell r="B1602" t="str">
            <v>JAGTIANI SHIRIN</v>
          </cell>
        </row>
        <row r="1603">
          <cell r="A1603">
            <v>9308</v>
          </cell>
          <cell r="B1603" t="str">
            <v>JAIN SULAKSHANA S</v>
          </cell>
        </row>
        <row r="1604">
          <cell r="A1604">
            <v>9558</v>
          </cell>
          <cell r="B1604" t="str">
            <v>NARANG JYOTI</v>
          </cell>
        </row>
        <row r="1605">
          <cell r="A1605">
            <v>9629</v>
          </cell>
          <cell r="B1605" t="str">
            <v>HIRAMANEK KAYZAD P</v>
          </cell>
        </row>
        <row r="1606">
          <cell r="A1606">
            <v>9707</v>
          </cell>
          <cell r="B1606" t="str">
            <v>NORONHA JOYCE BARBARA</v>
          </cell>
        </row>
        <row r="1607">
          <cell r="A1607">
            <v>9783</v>
          </cell>
          <cell r="B1607" t="str">
            <v>SHARMA RAKESH KUMAR</v>
          </cell>
        </row>
        <row r="1608">
          <cell r="A1608">
            <v>9850</v>
          </cell>
          <cell r="B1608" t="str">
            <v>NARIMAN B.D.</v>
          </cell>
        </row>
        <row r="1609">
          <cell r="A1609">
            <v>9851</v>
          </cell>
          <cell r="B1609" t="str">
            <v>KUMAR SIMI DALIP</v>
          </cell>
        </row>
        <row r="1610">
          <cell r="A1610">
            <v>9852</v>
          </cell>
          <cell r="B1610" t="str">
            <v>DUBEY RAVI</v>
          </cell>
        </row>
        <row r="1611">
          <cell r="A1611">
            <v>9957</v>
          </cell>
          <cell r="B1611" t="str">
            <v>VIJAYAN MANOJ KUMAR N</v>
          </cell>
        </row>
        <row r="1612">
          <cell r="A1612">
            <v>10041</v>
          </cell>
          <cell r="B1612" t="str">
            <v>PUJARA SONAL HARISH</v>
          </cell>
        </row>
        <row r="1613">
          <cell r="A1613">
            <v>10044</v>
          </cell>
          <cell r="B1613" t="str">
            <v>YADAV RAJENDRA PRASAD</v>
          </cell>
        </row>
        <row r="1614">
          <cell r="A1614">
            <v>10053</v>
          </cell>
          <cell r="B1614" t="str">
            <v>DUBASH ZUBIN</v>
          </cell>
        </row>
        <row r="1615">
          <cell r="A1615">
            <v>10054</v>
          </cell>
          <cell r="B1615" t="str">
            <v>RESHAMWALA KUNAL MANSHI</v>
          </cell>
        </row>
        <row r="1616">
          <cell r="A1616">
            <v>10064</v>
          </cell>
          <cell r="B1616" t="str">
            <v>BHANOT SHEETAL UPENDRA</v>
          </cell>
        </row>
        <row r="1617">
          <cell r="A1617">
            <v>10065</v>
          </cell>
          <cell r="B1617" t="str">
            <v>MARTYRIS BERNARD</v>
          </cell>
        </row>
        <row r="1618">
          <cell r="A1618">
            <v>10066</v>
          </cell>
          <cell r="B1618" t="str">
            <v>BASU RENU</v>
          </cell>
        </row>
        <row r="1619">
          <cell r="A1619">
            <v>10068</v>
          </cell>
          <cell r="B1619" t="str">
            <v>RANA FIRDAUS BYRAM</v>
          </cell>
        </row>
        <row r="1620">
          <cell r="A1620">
            <v>10071</v>
          </cell>
          <cell r="B1620" t="str">
            <v>MITRA AVIJIT</v>
          </cell>
        </row>
        <row r="1621">
          <cell r="A1621">
            <v>10073</v>
          </cell>
          <cell r="B1621" t="str">
            <v>BRAGANZA MELROY SAVIO</v>
          </cell>
        </row>
        <row r="1622">
          <cell r="A1622">
            <v>10097</v>
          </cell>
          <cell r="B1622" t="str">
            <v>MAHALINGAM SHIVKUMAR</v>
          </cell>
        </row>
        <row r="1623">
          <cell r="A1623">
            <v>10098</v>
          </cell>
          <cell r="B1623" t="str">
            <v>BAKSHI RADHIKA</v>
          </cell>
        </row>
        <row r="1624">
          <cell r="A1624">
            <v>10099</v>
          </cell>
          <cell r="B1624" t="str">
            <v>KUNJUR SANDHYA</v>
          </cell>
        </row>
        <row r="1625">
          <cell r="A1625">
            <v>10106</v>
          </cell>
          <cell r="B1625" t="str">
            <v>GUHA SUMIT</v>
          </cell>
        </row>
        <row r="1626">
          <cell r="A1626">
            <v>10153</v>
          </cell>
          <cell r="B1626" t="str">
            <v>CHANDRASEKHAR NAGARAJAN</v>
          </cell>
        </row>
        <row r="1627">
          <cell r="A1627">
            <v>10203</v>
          </cell>
          <cell r="B1627" t="str">
            <v>NADKARNI RAVI</v>
          </cell>
        </row>
        <row r="1628">
          <cell r="A1628">
            <v>10211</v>
          </cell>
          <cell r="B1628" t="str">
            <v>MARU NIYANT</v>
          </cell>
        </row>
        <row r="1629">
          <cell r="A1629">
            <v>10213</v>
          </cell>
          <cell r="B1629" t="str">
            <v>NARAIN UDAY</v>
          </cell>
        </row>
        <row r="1630">
          <cell r="A1630">
            <v>10250</v>
          </cell>
          <cell r="B1630" t="str">
            <v>BILLIMORIA ZENOBIA K</v>
          </cell>
        </row>
        <row r="1631">
          <cell r="A1631">
            <v>10254</v>
          </cell>
          <cell r="B1631" t="str">
            <v>RAO PRADIP M</v>
          </cell>
        </row>
        <row r="1632">
          <cell r="A1632">
            <v>10258</v>
          </cell>
          <cell r="B1632" t="str">
            <v>SEN SIVASIS S</v>
          </cell>
        </row>
        <row r="1633">
          <cell r="A1633">
            <v>10259</v>
          </cell>
          <cell r="B1633" t="str">
            <v>MAHAJAN PRITI</v>
          </cell>
        </row>
        <row r="1634">
          <cell r="A1634">
            <v>10274</v>
          </cell>
          <cell r="B1634" t="str">
            <v>KHATIB SAROSH M</v>
          </cell>
        </row>
        <row r="1635">
          <cell r="A1635">
            <v>10276</v>
          </cell>
          <cell r="B1635" t="str">
            <v>KHULLAR DEEPAK</v>
          </cell>
        </row>
        <row r="1636">
          <cell r="A1636">
            <v>10286</v>
          </cell>
          <cell r="B1636" t="str">
            <v>LAKHMANA MONICA</v>
          </cell>
        </row>
        <row r="1637">
          <cell r="A1637">
            <v>10287</v>
          </cell>
          <cell r="B1637" t="str">
            <v>JAUHAR AJOY</v>
          </cell>
        </row>
        <row r="1638">
          <cell r="A1638">
            <v>10292</v>
          </cell>
          <cell r="B1638" t="str">
            <v>KUMAR VIJAYA</v>
          </cell>
        </row>
        <row r="1639">
          <cell r="A1639">
            <v>10293</v>
          </cell>
          <cell r="B1639" t="str">
            <v>AVASTHI ALOK</v>
          </cell>
        </row>
        <row r="1640">
          <cell r="A1640">
            <v>10308</v>
          </cell>
          <cell r="B1640" t="str">
            <v>BHATTACHARJEE ARIJIT</v>
          </cell>
        </row>
        <row r="1641">
          <cell r="A1641">
            <v>10314</v>
          </cell>
          <cell r="B1641" t="str">
            <v>SIGANPORIA KHUSHRU D</v>
          </cell>
        </row>
        <row r="1642">
          <cell r="A1642">
            <v>10316</v>
          </cell>
          <cell r="B1642" t="str">
            <v>COMISARIAT ROHINTON</v>
          </cell>
        </row>
        <row r="1643">
          <cell r="A1643">
            <v>10332</v>
          </cell>
          <cell r="B1643" t="str">
            <v>BAKSHI SUMAN</v>
          </cell>
        </row>
        <row r="1644">
          <cell r="A1644">
            <v>10343</v>
          </cell>
          <cell r="B1644" t="str">
            <v>SHERMAN BRINDA</v>
          </cell>
        </row>
        <row r="1645">
          <cell r="A1645">
            <v>10351</v>
          </cell>
          <cell r="B1645" t="str">
            <v>GULERIA YOGINDER SINGH</v>
          </cell>
        </row>
        <row r="1646">
          <cell r="A1646">
            <v>10391</v>
          </cell>
          <cell r="B1646" t="str">
            <v>MOHANCHANDRAN SEEMA G</v>
          </cell>
        </row>
        <row r="1647">
          <cell r="A1647">
            <v>10407</v>
          </cell>
          <cell r="B1647" t="str">
            <v>PACHINE PRATEEK</v>
          </cell>
        </row>
        <row r="1648">
          <cell r="A1648">
            <v>10412</v>
          </cell>
          <cell r="B1648" t="str">
            <v>KOTWAL ARNAZ HOMI</v>
          </cell>
        </row>
        <row r="1649">
          <cell r="A1649">
            <v>10434</v>
          </cell>
          <cell r="B1649" t="str">
            <v>FERNANDES ANIL JUDE A</v>
          </cell>
        </row>
        <row r="1650">
          <cell r="A1650">
            <v>10484</v>
          </cell>
          <cell r="B1650" t="str">
            <v>DRIVER KHUSHROO KEKI</v>
          </cell>
        </row>
        <row r="1651">
          <cell r="A1651">
            <v>10496</v>
          </cell>
          <cell r="B1651" t="str">
            <v>NEWAR RAJEEV</v>
          </cell>
        </row>
        <row r="1652">
          <cell r="A1652">
            <v>10499</v>
          </cell>
          <cell r="B1652" t="str">
            <v>LALLA ASHOK</v>
          </cell>
        </row>
        <row r="1653">
          <cell r="A1653">
            <v>10541</v>
          </cell>
          <cell r="B1653" t="str">
            <v>BHATTACHARYA SUBHANKAR</v>
          </cell>
        </row>
        <row r="1654">
          <cell r="A1654">
            <v>10551</v>
          </cell>
          <cell r="B1654" t="str">
            <v>BHESANIA KRYSTIL PAIS</v>
          </cell>
        </row>
        <row r="1655">
          <cell r="A1655">
            <v>10560</v>
          </cell>
          <cell r="B1655" t="str">
            <v>DABOO JAMSHED</v>
          </cell>
        </row>
        <row r="1656">
          <cell r="A1656">
            <v>10582</v>
          </cell>
          <cell r="B1656" t="str">
            <v>KRISHNAKUMAR LAKSHMANAN</v>
          </cell>
        </row>
        <row r="1657">
          <cell r="A1657">
            <v>10583</v>
          </cell>
          <cell r="B1657" t="str">
            <v>HARRIS DEEPA MISRA</v>
          </cell>
        </row>
        <row r="1658">
          <cell r="A1658">
            <v>10594</v>
          </cell>
          <cell r="B1658" t="str">
            <v>DEO AMARNATH</v>
          </cell>
        </row>
        <row r="1659">
          <cell r="A1659">
            <v>10611</v>
          </cell>
          <cell r="B1659" t="str">
            <v>TEJKUMAR SUJATA</v>
          </cell>
        </row>
        <row r="1660">
          <cell r="A1660">
            <v>10618</v>
          </cell>
          <cell r="B1660" t="str">
            <v>AYYAPAN VASANT</v>
          </cell>
        </row>
        <row r="1661">
          <cell r="A1661">
            <v>10622</v>
          </cell>
          <cell r="B1661" t="str">
            <v>VOHRA DIVYESH SATYENDRA</v>
          </cell>
        </row>
        <row r="1662">
          <cell r="A1662">
            <v>10668</v>
          </cell>
          <cell r="B1662" t="str">
            <v>FAROOQI ZAID</v>
          </cell>
        </row>
        <row r="1663">
          <cell r="A1663">
            <v>10687</v>
          </cell>
          <cell r="B1663" t="str">
            <v>HOSKOTE PRASHANT YOGESH</v>
          </cell>
        </row>
        <row r="1664">
          <cell r="A1664">
            <v>10695</v>
          </cell>
          <cell r="B1664" t="str">
            <v>PUSHKAR SUMIT ZAVERI</v>
          </cell>
        </row>
        <row r="1665">
          <cell r="A1665">
            <v>10712</v>
          </cell>
          <cell r="B1665" t="str">
            <v>PAREKH RAJESHKUMAR H</v>
          </cell>
        </row>
        <row r="1666">
          <cell r="A1666">
            <v>10713</v>
          </cell>
          <cell r="B1666" t="str">
            <v>HABIBULLA AMAR</v>
          </cell>
        </row>
        <row r="1667">
          <cell r="A1667">
            <v>10741</v>
          </cell>
          <cell r="B1667" t="str">
            <v>HIMANSHU SIRAJ</v>
          </cell>
        </row>
        <row r="1668">
          <cell r="A1668">
            <v>10743</v>
          </cell>
          <cell r="B1668" t="str">
            <v>DUTTA DIBYENDU</v>
          </cell>
        </row>
        <row r="1669">
          <cell r="A1669">
            <v>10747</v>
          </cell>
          <cell r="B1669" t="str">
            <v>SINGH BIPIN</v>
          </cell>
        </row>
        <row r="1670">
          <cell r="A1670">
            <v>10751</v>
          </cell>
          <cell r="B1670" t="str">
            <v>POWALE PRAKASH</v>
          </cell>
        </row>
      </sheetData>
      <sheetData sheetId="17" refreshError="1"/>
      <sheetData sheetId="18" refreshError="1"/>
      <sheetData sheetId="1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F"/>
      <sheetName val="CCT"/>
      <sheetName val="Hor PSF"/>
      <sheetName val="DMF"/>
      <sheetName val="DMF Media"/>
      <sheetName val="DOSING"/>
      <sheetName val="TDS"/>
      <sheetName val=" Tank"/>
      <sheetName val="mass bal (2)"/>
      <sheetName val="consumables"/>
      <sheetName val="Listing Design 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Read Me Segments "/>
      <sheetName val="HFM Segment Sheet"/>
      <sheetName val="HFM sheet"/>
      <sheetName val="Analytical Review - BS"/>
      <sheetName val="Analytical Review - PL"/>
      <sheetName val="FIN 48"/>
      <sheetName val="Format BS &amp; PL"/>
      <sheetName val="NOA Data"/>
      <sheetName val="COR"/>
      <sheetName val="S&amp;A"/>
      <sheetName val="Expenses Split Logic"/>
      <sheetName val="FA SCHEDULE"/>
      <sheetName val="SH Equity"/>
      <sheetName val="Tax Reconciliation"/>
      <sheetName val="Segment Rules"/>
      <sheetName val="Segment Qtr"/>
      <sheetName val="Segment YTD"/>
      <sheetName val="Movement for Cash flows"/>
      <sheetName val="RP Reporting base"/>
      <sheetName val="Short term borrw details"/>
      <sheetName val="외화금융(97-03)"/>
    </sheetNames>
    <sheetDataSet>
      <sheetData sheetId="0"/>
      <sheetData sheetId="1"/>
      <sheetData sheetId="2"/>
      <sheetData sheetId="3"/>
      <sheetData sheetId="4"/>
      <sheetData sheetId="5"/>
      <sheetData sheetId="6"/>
      <sheetData sheetId="7"/>
      <sheetData sheetId="8">
        <row r="2">
          <cell r="D2" t="str">
            <v>Local Currency</v>
          </cell>
        </row>
        <row r="4">
          <cell r="AM4">
            <v>1</v>
          </cell>
        </row>
      </sheetData>
      <sheetData sheetId="9"/>
      <sheetData sheetId="10"/>
      <sheetData sheetId="11"/>
      <sheetData sheetId="12">
        <row r="15">
          <cell r="C15">
            <v>0</v>
          </cell>
        </row>
      </sheetData>
      <sheetData sheetId="13">
        <row r="19">
          <cell r="E19">
            <v>0</v>
          </cell>
        </row>
      </sheetData>
      <sheetData sheetId="14"/>
      <sheetData sheetId="15"/>
      <sheetData sheetId="16"/>
      <sheetData sheetId="17"/>
      <sheetData sheetId="18"/>
      <sheetData sheetId="19"/>
      <sheetData sheetId="20"/>
      <sheetData sheetId="2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
      <sheetName val="SALE&amp;COST"/>
      <sheetName val="device"/>
      <sheetName val="FAB별"/>
      <sheetName val="FAB별2"/>
      <sheetName val="MODULE"/>
      <sheetName val="BU별"/>
      <sheetName val="산출기준(파견전산실)"/>
      <sheetName val="Sheet15"/>
      <sheetName val="R&amp;D"/>
      <sheetName val="Index"/>
      <sheetName val="월별제조비용"/>
      <sheetName val="성과분석10"/>
      <sheetName val="Controls"/>
      <sheetName val="200004"/>
      <sheetName val="200008"/>
      <sheetName val="200002"/>
      <sheetName val="200001"/>
      <sheetName val="200007"/>
      <sheetName val="200006"/>
      <sheetName val="200003"/>
      <sheetName val="200005"/>
      <sheetName val="200011"/>
      <sheetName val="200010"/>
      <sheetName val="200009"/>
      <sheetName val="부산4"/>
      <sheetName val="Customer"/>
      <sheetName val="0905"/>
      <sheetName val="적용환율"/>
      <sheetName val="9-1차이내역"/>
      <sheetName val="95하U$가격"/>
      <sheetName val="총괄"/>
      <sheetName val="본사"/>
      <sheetName val="노무비"/>
      <sheetName val="Condition"/>
      <sheetName val="1-1-1-2"/>
      <sheetName val="COM"/>
      <sheetName val="HK-I"/>
      <sheetName val="INT-I"/>
      <sheetName val="RSCH"/>
      <sheetName val="TR"/>
      <sheetName val="Winding"/>
      <sheetName val="2_IR"/>
      <sheetName val="Timeoffice"/>
      <sheetName val="Balance Sheet Details CMC"/>
      <sheetName val="PNLRef"/>
      <sheetName val="모듈Ref"/>
      <sheetName val="PNL"/>
      <sheetName val="Assumptions"/>
      <sheetName val="Control Sheet"/>
      <sheetName val="00.08계정"/>
      <sheetName val="FTE"/>
      <sheetName val="제조5과"/>
      <sheetName val="BSL"/>
      <sheetName val="코드2"/>
      <sheetName val="FRC"/>
      <sheetName val="0-Basics"/>
      <sheetName val="Contra Rev True Up"/>
      <sheetName val="CHECKSHEET"/>
      <sheetName val="program"/>
      <sheetName val="cuslist"/>
      <sheetName val="최종"/>
      <sheetName val="FRS Graphs"/>
      <sheetName val="Consol"/>
      <sheetName val="Assumption"/>
      <sheetName val="admin"/>
      <sheetName val="Co. Info"/>
      <sheetName val="T6-6(2)"/>
      <sheetName val="Report - Tables"/>
      <sheetName val="Aus-P"/>
      <sheetName val="KPI sheet"/>
      <sheetName val="COSTO"/>
      <sheetName val="INPC"/>
      <sheetName val="ACTIVOS FIJOS IMPAC"/>
      <sheetName val="F5"/>
      <sheetName val="2210-10"/>
      <sheetName val="제품별 MC"/>
      <sheetName val="CHIP_O"/>
      <sheetName val="FAB_I"/>
      <sheetName val="PKG_I"/>
      <sheetName val="FT_금액"/>
      <sheetName val="YIELD"/>
      <sheetName val="견적LIST"/>
      <sheetName val="Chart"/>
      <sheetName val="COA"/>
      <sheetName val="code"/>
      <sheetName val="외화금융(97-03)"/>
      <sheetName val="BA"/>
      <sheetName val="향후예상"/>
      <sheetName val="DH BS 03"/>
      <sheetName val="확인서"/>
      <sheetName val="분석mast"/>
      <sheetName val="F-Assumption(1)"/>
      <sheetName val="F-Assumption(2)"/>
      <sheetName val="SALE"/>
      <sheetName val="logsheet "/>
      <sheetName val="수입"/>
      <sheetName val="Balance sheet"/>
      <sheetName val="계정별실적"/>
      <sheetName val="품의양"/>
      <sheetName val="% COMPLETION STATUS"/>
      <sheetName val="Op. Balance"/>
      <sheetName val="Master Table"/>
      <sheetName val="Details"/>
      <sheetName val="Summary"/>
    </sheetNames>
    <sheetDataSet>
      <sheetData sheetId="0" refreshError="1"/>
      <sheetData sheetId="1" refreshError="1">
        <row r="1">
          <cell r="A1" t="str">
            <v>CODE</v>
          </cell>
          <cell r="B1" t="str">
            <v>수 량</v>
          </cell>
          <cell r="C1" t="str">
            <v>매출액</v>
          </cell>
          <cell r="D1" t="str">
            <v>매출원가</v>
          </cell>
        </row>
        <row r="2">
          <cell r="A2" t="str">
            <v>H1HY62256DT 합계</v>
          </cell>
          <cell r="B2">
            <v>57932</v>
          </cell>
          <cell r="C2">
            <v>22593480</v>
          </cell>
          <cell r="D2">
            <v>121249267</v>
          </cell>
        </row>
        <row r="3">
          <cell r="A3" t="str">
            <v>H1HY62256ST 합계</v>
          </cell>
          <cell r="B3">
            <v>149478</v>
          </cell>
          <cell r="C3">
            <v>34379940</v>
          </cell>
          <cell r="D3">
            <v>224025083</v>
          </cell>
        </row>
        <row r="4">
          <cell r="A4" t="str">
            <v>H1HY6264BJ 합계</v>
          </cell>
          <cell r="B4">
            <v>1000</v>
          </cell>
          <cell r="C4">
            <v>677160</v>
          </cell>
          <cell r="D4">
            <v>885232</v>
          </cell>
        </row>
        <row r="5">
          <cell r="A5" t="str">
            <v>H3HY514260CJC 합계</v>
          </cell>
          <cell r="B5">
            <v>256800</v>
          </cell>
          <cell r="C5">
            <v>490332765</v>
          </cell>
          <cell r="D5">
            <v>810998130</v>
          </cell>
        </row>
        <row r="6">
          <cell r="A6" t="str">
            <v>H3HY514400BJ 합계</v>
          </cell>
          <cell r="B6">
            <v>101500</v>
          </cell>
          <cell r="C6">
            <v>179318782</v>
          </cell>
          <cell r="D6">
            <v>316594037</v>
          </cell>
        </row>
        <row r="7">
          <cell r="A7" t="str">
            <v>H3HY62U8512ST 합계</v>
          </cell>
          <cell r="B7">
            <v>437499</v>
          </cell>
          <cell r="C7">
            <v>547083750</v>
          </cell>
          <cell r="D7">
            <v>728459545</v>
          </cell>
        </row>
        <row r="8">
          <cell r="A8" t="str">
            <v>H4HY57V161610DTC 합계</v>
          </cell>
          <cell r="B8">
            <v>8344088</v>
          </cell>
          <cell r="C8">
            <v>28174209423</v>
          </cell>
          <cell r="D8">
            <v>13806374965</v>
          </cell>
        </row>
        <row r="9">
          <cell r="A9" t="str">
            <v>H5HY29F002TC 합계</v>
          </cell>
          <cell r="B9">
            <v>14010</v>
          </cell>
          <cell r="C9">
            <v>34572212</v>
          </cell>
          <cell r="D9">
            <v>13963254</v>
          </cell>
        </row>
        <row r="10">
          <cell r="A10" t="str">
            <v>H5HY29F002TT 합계</v>
          </cell>
          <cell r="B10">
            <v>207000</v>
          </cell>
          <cell r="C10">
            <v>509303989</v>
          </cell>
          <cell r="D10">
            <v>226023907</v>
          </cell>
        </row>
        <row r="11">
          <cell r="A11" t="str">
            <v>H5HY29F040AC 합계</v>
          </cell>
          <cell r="B11">
            <v>105010</v>
          </cell>
          <cell r="C11">
            <v>322007154</v>
          </cell>
          <cell r="D11">
            <v>158564800</v>
          </cell>
        </row>
        <row r="12">
          <cell r="A12" t="str">
            <v>H5HY29F040AT 합계</v>
          </cell>
          <cell r="B12">
            <v>476407</v>
          </cell>
          <cell r="C12">
            <v>1626517143</v>
          </cell>
          <cell r="D12">
            <v>767966018</v>
          </cell>
        </row>
        <row r="13">
          <cell r="A13" t="str">
            <v>H5HY29F080T 합계</v>
          </cell>
          <cell r="B13">
            <v>65500</v>
          </cell>
          <cell r="C13">
            <v>320666810</v>
          </cell>
          <cell r="D13">
            <v>141226905</v>
          </cell>
        </row>
        <row r="14">
          <cell r="A14" t="str">
            <v>H5HY29F400BG 합계</v>
          </cell>
          <cell r="B14">
            <v>95005</v>
          </cell>
          <cell r="C14">
            <v>336029800</v>
          </cell>
          <cell r="D14">
            <v>142751186</v>
          </cell>
        </row>
        <row r="15">
          <cell r="A15" t="str">
            <v>H5HY29F400BT 합계</v>
          </cell>
          <cell r="B15">
            <v>617696</v>
          </cell>
          <cell r="C15">
            <v>2183916604</v>
          </cell>
          <cell r="D15">
            <v>914084043</v>
          </cell>
        </row>
        <row r="16">
          <cell r="A16" t="str">
            <v>H5HY29F400TG 합계</v>
          </cell>
          <cell r="B16">
            <v>2904</v>
          </cell>
          <cell r="C16">
            <v>10299048</v>
          </cell>
          <cell r="D16">
            <v>4438052</v>
          </cell>
        </row>
        <row r="17">
          <cell r="A17" t="str">
            <v>H5HY29F400TT 합계</v>
          </cell>
          <cell r="B17">
            <v>986833</v>
          </cell>
          <cell r="C17">
            <v>3483523809</v>
          </cell>
          <cell r="D17">
            <v>1459659464</v>
          </cell>
        </row>
        <row r="18">
          <cell r="A18" t="str">
            <v>H5HY29F800BG 합계</v>
          </cell>
          <cell r="B18">
            <v>3000</v>
          </cell>
          <cell r="C18">
            <v>15141096</v>
          </cell>
          <cell r="D18">
            <v>5760839</v>
          </cell>
        </row>
        <row r="19">
          <cell r="A19" t="str">
            <v>H5HY29F800BT 합계</v>
          </cell>
          <cell r="B19">
            <v>340000</v>
          </cell>
          <cell r="C19">
            <v>1849236143</v>
          </cell>
          <cell r="D19">
            <v>736253360</v>
          </cell>
        </row>
        <row r="20">
          <cell r="A20" t="str">
            <v>H5HY29F800TT 합계</v>
          </cell>
          <cell r="B20">
            <v>72000</v>
          </cell>
          <cell r="C20">
            <v>373069680</v>
          </cell>
          <cell r="D20">
            <v>150735173</v>
          </cell>
        </row>
        <row r="21">
          <cell r="A21" t="str">
            <v>H5HY29LV160BT 합계</v>
          </cell>
          <cell r="B21">
            <v>69750</v>
          </cell>
          <cell r="C21">
            <v>719695569</v>
          </cell>
          <cell r="D21">
            <v>175718580</v>
          </cell>
        </row>
        <row r="22">
          <cell r="A22" t="str">
            <v>H5HY29LV160TT 합계</v>
          </cell>
          <cell r="B22">
            <v>126172</v>
          </cell>
          <cell r="C22">
            <v>1263836999</v>
          </cell>
          <cell r="D22">
            <v>317860426</v>
          </cell>
        </row>
        <row r="23">
          <cell r="A23" t="str">
            <v>H5HY57V161610DTC 합계</v>
          </cell>
          <cell r="B23">
            <v>3704748</v>
          </cell>
          <cell r="C23">
            <v>12817414130</v>
          </cell>
          <cell r="D23">
            <v>5028213244</v>
          </cell>
        </row>
        <row r="24">
          <cell r="A24" t="str">
            <v>H5HY628100BG 합계</v>
          </cell>
          <cell r="B24">
            <v>1616005</v>
          </cell>
          <cell r="C24">
            <v>3942767395</v>
          </cell>
          <cell r="D24">
            <v>1194964934</v>
          </cell>
        </row>
        <row r="25">
          <cell r="A25" t="str">
            <v>H5HY628100BT 합계</v>
          </cell>
          <cell r="B25">
            <v>411010</v>
          </cell>
          <cell r="C25">
            <v>1016477345</v>
          </cell>
          <cell r="D25">
            <v>276205191</v>
          </cell>
        </row>
        <row r="26">
          <cell r="A26" t="str">
            <v>H5HY628400AG 합계</v>
          </cell>
          <cell r="B26">
            <v>611521</v>
          </cell>
          <cell r="C26">
            <v>5082854462</v>
          </cell>
          <cell r="D26">
            <v>1768224689</v>
          </cell>
        </row>
        <row r="27">
          <cell r="A27" t="str">
            <v>H5HY628400AT2 합계</v>
          </cell>
          <cell r="B27">
            <v>246805</v>
          </cell>
          <cell r="C27">
            <v>2070856554</v>
          </cell>
          <cell r="D27">
            <v>560614507</v>
          </cell>
        </row>
        <row r="28">
          <cell r="A28" t="str">
            <v>H5HY62RF16404B CHIP 합계</v>
          </cell>
          <cell r="B28">
            <v>346446</v>
          </cell>
          <cell r="C28">
            <v>2480764053</v>
          </cell>
          <cell r="D28">
            <v>463590785</v>
          </cell>
        </row>
        <row r="29">
          <cell r="A29" t="str">
            <v>H5HY62SF16201AF 합계</v>
          </cell>
          <cell r="B29">
            <v>1000000</v>
          </cell>
          <cell r="C29">
            <v>4018142044</v>
          </cell>
          <cell r="D29">
            <v>1254401909</v>
          </cell>
        </row>
        <row r="30">
          <cell r="A30" t="str">
            <v>H5HY62TF164020A CHIP 합계</v>
          </cell>
          <cell r="B30">
            <v>1992821</v>
          </cell>
          <cell r="C30">
            <v>12928143891</v>
          </cell>
          <cell r="D30">
            <v>2666659309</v>
          </cell>
        </row>
        <row r="31">
          <cell r="A31" t="str">
            <v>H5HY62TF8400A CHIP 합계</v>
          </cell>
          <cell r="B31">
            <v>182471</v>
          </cell>
          <cell r="C31">
            <v>1193020287</v>
          </cell>
          <cell r="D31">
            <v>282439055</v>
          </cell>
        </row>
        <row r="32">
          <cell r="A32" t="str">
            <v>H5HY62U8100BST 합계</v>
          </cell>
          <cell r="B32">
            <v>2455722</v>
          </cell>
          <cell r="C32">
            <v>3658013756</v>
          </cell>
          <cell r="D32">
            <v>1674279908</v>
          </cell>
        </row>
        <row r="33">
          <cell r="A33" t="str">
            <v>H5HY62U8100BT 합계</v>
          </cell>
          <cell r="B33">
            <v>195050</v>
          </cell>
          <cell r="C33">
            <v>460664282</v>
          </cell>
          <cell r="D33">
            <v>124421984</v>
          </cell>
        </row>
        <row r="34">
          <cell r="A34" t="str">
            <v>H5HY62U8200B CHIP 합계</v>
          </cell>
          <cell r="B34">
            <v>3742</v>
          </cell>
          <cell r="C34">
            <v>8147696</v>
          </cell>
          <cell r="D34">
            <v>5792082</v>
          </cell>
        </row>
        <row r="35">
          <cell r="A35" t="str">
            <v>H5HY62U8200BST 합계</v>
          </cell>
          <cell r="B35">
            <v>200020</v>
          </cell>
          <cell r="C35">
            <v>745108319</v>
          </cell>
          <cell r="D35">
            <v>206995143</v>
          </cell>
        </row>
        <row r="36">
          <cell r="A36" t="str">
            <v>H5HY62U8200S CHIP 합계</v>
          </cell>
          <cell r="B36">
            <v>211647</v>
          </cell>
          <cell r="C36">
            <v>463650427</v>
          </cell>
          <cell r="D36">
            <v>201340253</v>
          </cell>
        </row>
        <row r="37">
          <cell r="A37" t="str">
            <v>H5HY62U8200ST 합계</v>
          </cell>
          <cell r="B37">
            <v>1070000</v>
          </cell>
          <cell r="C37">
            <v>3226169712</v>
          </cell>
          <cell r="D37">
            <v>1392448974</v>
          </cell>
        </row>
        <row r="38">
          <cell r="A38" t="str">
            <v>H5HY62U8400AT2 합계</v>
          </cell>
          <cell r="B38">
            <v>1650</v>
          </cell>
          <cell r="C38">
            <v>13622176</v>
          </cell>
          <cell r="D38">
            <v>3676255</v>
          </cell>
        </row>
        <row r="39">
          <cell r="A39" t="str">
            <v>H5HY62UF16101CF 합계</v>
          </cell>
          <cell r="B39">
            <v>1600</v>
          </cell>
          <cell r="C39">
            <v>3710966</v>
          </cell>
          <cell r="D39">
            <v>2413845</v>
          </cell>
        </row>
        <row r="40">
          <cell r="A40" t="str">
            <v>H5HY62UF16201AF 합계</v>
          </cell>
          <cell r="B40">
            <v>713590</v>
          </cell>
          <cell r="C40">
            <v>2492742167</v>
          </cell>
          <cell r="D40">
            <v>878333593</v>
          </cell>
        </row>
        <row r="41">
          <cell r="A41" t="str">
            <v>H5HY62UF8100ST 합계</v>
          </cell>
          <cell r="B41">
            <v>200000</v>
          </cell>
          <cell r="C41">
            <v>452240000</v>
          </cell>
          <cell r="D41">
            <v>198356564</v>
          </cell>
        </row>
        <row r="42">
          <cell r="A42" t="str">
            <v>H6HY57V651620BTC 합계</v>
          </cell>
          <cell r="B42">
            <v>2490311</v>
          </cell>
          <cell r="C42">
            <v>15282325647</v>
          </cell>
          <cell r="D42">
            <v>7529168778</v>
          </cell>
        </row>
        <row r="43">
          <cell r="A43" t="str">
            <v>H6HY57V653220BTC 합계</v>
          </cell>
          <cell r="B43">
            <v>1493041</v>
          </cell>
          <cell r="C43">
            <v>11980538582</v>
          </cell>
          <cell r="D43">
            <v>4375465558</v>
          </cell>
        </row>
        <row r="44">
          <cell r="A44" t="str">
            <v>H6HY57V654020BTC 합계</v>
          </cell>
          <cell r="B44">
            <v>4800</v>
          </cell>
          <cell r="C44">
            <v>30534408</v>
          </cell>
          <cell r="D44">
            <v>16490736</v>
          </cell>
        </row>
        <row r="45">
          <cell r="A45" t="str">
            <v>H6HY57V658020BTC 합계</v>
          </cell>
          <cell r="B45">
            <v>374457</v>
          </cell>
          <cell r="C45">
            <v>2100082105</v>
          </cell>
          <cell r="D45">
            <v>1141584355</v>
          </cell>
        </row>
        <row r="46">
          <cell r="A46" t="str">
            <v>H6HY5DU281622T 합계</v>
          </cell>
          <cell r="B46">
            <v>109126</v>
          </cell>
          <cell r="C46">
            <v>2641977224</v>
          </cell>
          <cell r="D46">
            <v>1383921986</v>
          </cell>
        </row>
        <row r="47">
          <cell r="A47" t="str">
            <v>H6HY5DU28422T 합계</v>
          </cell>
          <cell r="B47">
            <v>100</v>
          </cell>
          <cell r="C47">
            <v>2338192</v>
          </cell>
          <cell r="D47">
            <v>1299126</v>
          </cell>
        </row>
        <row r="48">
          <cell r="A48" t="str">
            <v>H6HY5DU28822T 합계</v>
          </cell>
          <cell r="B48">
            <v>986</v>
          </cell>
          <cell r="C48">
            <v>24404103</v>
          </cell>
          <cell r="D48">
            <v>12808743</v>
          </cell>
        </row>
        <row r="49">
          <cell r="A49" t="str">
            <v>H6HY5DU663222 CHIP 합계</v>
          </cell>
          <cell r="B49">
            <v>5072</v>
          </cell>
          <cell r="C49">
            <v>64575365</v>
          </cell>
          <cell r="D49">
            <v>10925088</v>
          </cell>
        </row>
        <row r="50">
          <cell r="A50" t="str">
            <v>H6HY5DV651622TC 합계</v>
          </cell>
          <cell r="B50">
            <v>458905</v>
          </cell>
          <cell r="C50">
            <v>4374079448</v>
          </cell>
          <cell r="D50">
            <v>1536659876</v>
          </cell>
        </row>
        <row r="51">
          <cell r="A51" t="str">
            <v>H7HY57V1291620LTC 합계</v>
          </cell>
          <cell r="B51">
            <v>40449</v>
          </cell>
          <cell r="C51">
            <v>525179357</v>
          </cell>
          <cell r="D51">
            <v>490890840</v>
          </cell>
        </row>
        <row r="52">
          <cell r="A52" t="str">
            <v>H7HY57V281620ALT 합계</v>
          </cell>
          <cell r="B52">
            <v>1331580</v>
          </cell>
          <cell r="C52">
            <v>14731461005</v>
          </cell>
          <cell r="D52">
            <v>10922799235</v>
          </cell>
        </row>
        <row r="53">
          <cell r="A53" t="str">
            <v>H7HY57V28420ALT 합계</v>
          </cell>
          <cell r="B53">
            <v>44000</v>
          </cell>
          <cell r="C53">
            <v>516926746</v>
          </cell>
          <cell r="D53">
            <v>469227021</v>
          </cell>
        </row>
        <row r="54">
          <cell r="A54" t="str">
            <v>H7HY57V28420AT 합계</v>
          </cell>
          <cell r="B54">
            <v>100472</v>
          </cell>
          <cell r="C54">
            <v>1115568764</v>
          </cell>
          <cell r="D54">
            <v>1039256368</v>
          </cell>
        </row>
        <row r="55">
          <cell r="A55" t="str">
            <v>H7HY57V28820ALT 합계</v>
          </cell>
          <cell r="B55">
            <v>17</v>
          </cell>
          <cell r="C55">
            <v>220553</v>
          </cell>
          <cell r="D55">
            <v>156307</v>
          </cell>
        </row>
        <row r="56">
          <cell r="A56" t="str">
            <v>H7HY57V28820AT 합계</v>
          </cell>
          <cell r="B56">
            <v>906200</v>
          </cell>
          <cell r="C56">
            <v>10174232364</v>
          </cell>
          <cell r="D56">
            <v>7758737492</v>
          </cell>
        </row>
        <row r="57">
          <cell r="A57" t="str">
            <v>H7HY57V561620T 합계</v>
          </cell>
          <cell r="B57">
            <v>1625</v>
          </cell>
          <cell r="C57">
            <v>50847618</v>
          </cell>
          <cell r="D57">
            <v>110882217</v>
          </cell>
        </row>
        <row r="58">
          <cell r="A58" t="str">
            <v>H7HY57V56420T 합계</v>
          </cell>
          <cell r="B58">
            <v>125536</v>
          </cell>
          <cell r="C58">
            <v>3876580614</v>
          </cell>
          <cell r="D58">
            <v>6204796877</v>
          </cell>
        </row>
        <row r="59">
          <cell r="A59" t="str">
            <v>H7HY57V56820T 합계</v>
          </cell>
          <cell r="B59">
            <v>8110</v>
          </cell>
          <cell r="C59">
            <v>257213092</v>
          </cell>
          <cell r="D59">
            <v>444777078</v>
          </cell>
        </row>
        <row r="60">
          <cell r="A60" t="str">
            <v>H7HY57V651620BTC 합계</v>
          </cell>
          <cell r="B60">
            <v>9854</v>
          </cell>
          <cell r="C60">
            <v>57049823</v>
          </cell>
          <cell r="D60">
            <v>37101184</v>
          </cell>
        </row>
        <row r="61">
          <cell r="A61" t="str">
            <v>H7HY57V658020BTC 합계</v>
          </cell>
          <cell r="B61">
            <v>64365</v>
          </cell>
          <cell r="C61">
            <v>346554611</v>
          </cell>
          <cell r="D61">
            <v>261243222</v>
          </cell>
        </row>
        <row r="62">
          <cell r="A62" t="str">
            <v>HAHY57V651620BTC 합계</v>
          </cell>
          <cell r="B62">
            <v>1404598</v>
          </cell>
          <cell r="C62">
            <v>8691188184</v>
          </cell>
          <cell r="D62">
            <v>7253305464</v>
          </cell>
        </row>
        <row r="63">
          <cell r="A63" t="str">
            <v>HAHY57V653220BTC 합계</v>
          </cell>
          <cell r="B63">
            <v>269628</v>
          </cell>
          <cell r="C63">
            <v>2260946182</v>
          </cell>
          <cell r="D63">
            <v>1574298473</v>
          </cell>
        </row>
        <row r="64">
          <cell r="A64" t="str">
            <v>HAHY57V654020BTC 합계</v>
          </cell>
          <cell r="B64">
            <v>265387</v>
          </cell>
          <cell r="C64">
            <v>1577297491</v>
          </cell>
          <cell r="D64">
            <v>1486432704</v>
          </cell>
        </row>
        <row r="65">
          <cell r="A65" t="str">
            <v>HAHY57V658020BTC 합계</v>
          </cell>
          <cell r="B65">
            <v>2717191</v>
          </cell>
          <cell r="C65">
            <v>14250176334</v>
          </cell>
          <cell r="D65">
            <v>14149589316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heet"/>
      <sheetName val="SKJ_summqtr"/>
      <sheetName val="other income"/>
      <sheetName val="SKJ_summfullyear"/>
      <sheetName val="commonsize(fy)"/>
      <sheetName val="itemwisebrkup_lastQ"/>
      <sheetName val="itemwise_brkup"/>
      <sheetName val="CompOI"/>
      <sheetName val="percentOI"/>
      <sheetName val="mscpap"/>
      <sheetName val="box_statement"/>
      <sheetName val="newq2"/>
      <sheetName val="unitq39m"/>
      <sheetName val="SKJ_summq2"/>
      <sheetName val="SKJ_summH1"/>
      <sheetName val="jb_summq39m"/>
      <sheetName val="jb_summq39m (others)"/>
      <sheetName val="summary"/>
      <sheetName val="4YRSUMM"/>
      <sheetName val="bus_wisepercent"/>
      <sheetName val="bus_wisepercent_lastQ"/>
      <sheetName val="annex_3"/>
      <sheetName val="Gross_turn"/>
      <sheetName val="Net_turn "/>
      <sheetName val="Anal-032001"/>
      <sheetName val="PBIDT"/>
      <sheetName val="PBDT"/>
      <sheetName val="Depreciaion"/>
      <sheetName val="PBESC&amp;T"/>
      <sheetName val="escost"/>
      <sheetName val="Turnover"/>
      <sheetName val="Sheet2"/>
      <sheetName val="Tally for CFD"/>
      <sheetName val="intt.h1fy01"/>
      <sheetName val="DetailBS"/>
      <sheetName val="BFNR"/>
      <sheetName val="BBRS"/>
      <sheetName val="BBRD"/>
      <sheetName val="BKPM1"/>
      <sheetName val="BIPR"/>
      <sheetName val="COST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000000"/>
      <sheetName val="1000000000000"/>
      <sheetName val="Data"/>
      <sheetName val="RMR"/>
      <sheetName val="Est"/>
      <sheetName val="MEST"/>
      <sheetName val="DATA_ENTRY"/>
      <sheetName val="MRoad data"/>
      <sheetName val="MRATES"/>
      <sheetName val="MBTLead"/>
      <sheetName val="MRMR"/>
      <sheetName val="MRoadMap"/>
    </sheetNames>
    <sheetDataSet>
      <sheetData sheetId="0"/>
      <sheetData sheetId="1"/>
      <sheetData sheetId="2"/>
      <sheetData sheetId="3"/>
      <sheetData sheetId="4"/>
      <sheetData sheetId="5"/>
      <sheetData sheetId="6"/>
      <sheetData sheetId="7"/>
      <sheetData sheetId="8" refreshError="1">
        <row r="52">
          <cell r="H52">
            <v>6</v>
          </cell>
        </row>
        <row r="54">
          <cell r="H54">
            <v>10</v>
          </cell>
        </row>
      </sheetData>
      <sheetData sheetId="9"/>
      <sheetData sheetId="10"/>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p;B"/>
      <sheetName val="Kitchen"/>
      <sheetName val="Housek"/>
      <sheetName val="Maint"/>
      <sheetName val="#REF"/>
      <sheetName val="apgoelmisformat"/>
      <sheetName val="Assume"/>
      <sheetName val="Time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F&amp;B"/>
      <sheetName val="#REF"/>
      <sheetName val="Maint"/>
      <sheetName val="Housek"/>
      <sheetName val="CSD2_R264T"/>
      <sheetName val="ADAMYA FINAL SHEET"/>
      <sheetName val="Plan"/>
      <sheetName val="SORTING_DATA"/>
      <sheetName val="Sensitive Analysis"/>
      <sheetName val="Apr"/>
      <sheetName val="Int - Cum02"/>
      <sheetName val="Assumptions"/>
    </sheetNames>
    <sheetDataSet>
      <sheetData sheetId="0" refreshError="1">
        <row r="1">
          <cell r="A1" t="str">
            <v>item_no</v>
          </cell>
          <cell r="B1" t="str">
            <v>variant_no</v>
          </cell>
          <cell r="C1" t="str">
            <v>lot_no</v>
          </cell>
          <cell r="D1" t="str">
            <v>LOT_WT</v>
          </cell>
          <cell r="E1" t="str">
            <v>DEF_WT</v>
          </cell>
          <cell r="F1" t="str">
            <v>BIN_NO</v>
          </cell>
          <cell r="G1" t="str">
            <v>attribute_no</v>
          </cell>
          <cell r="H1" t="str">
            <v>grade</v>
          </cell>
          <cell r="I1" t="str">
            <v>DATE</v>
          </cell>
          <cell r="J1" t="str">
            <v>flag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D3"/>
      <sheetName val="CSD2"/>
      <sheetName val="CSD1"/>
      <sheetName val="Data"/>
    </sheetNames>
    <sheetDataSet>
      <sheetData sheetId="0" refreshError="1">
        <row r="1">
          <cell r="C1" t="str">
            <v>DOM</v>
          </cell>
          <cell r="D1" t="str">
            <v>EXP(nspm)</v>
          </cell>
          <cell r="E1" t="str">
            <v>exp(spm)</v>
          </cell>
          <cell r="F1" t="str">
            <v>OEM(NWG)</v>
          </cell>
          <cell r="G1" t="str">
            <v>OEM(WG)</v>
          </cell>
        </row>
        <row r="2">
          <cell r="C2">
            <v>0.92</v>
          </cell>
          <cell r="D2">
            <v>0.95</v>
          </cell>
          <cell r="E2">
            <v>0.85</v>
          </cell>
          <cell r="F2">
            <v>0.92</v>
          </cell>
          <cell r="G2">
            <v>0.75</v>
          </cell>
        </row>
      </sheetData>
      <sheetData sheetId="1" refreshError="1">
        <row r="1">
          <cell r="C1" t="str">
            <v>DOM</v>
          </cell>
          <cell r="D1" t="str">
            <v>EXP(hard)</v>
          </cell>
        </row>
        <row r="2">
          <cell r="C2">
            <v>0.95099999999999996</v>
          </cell>
          <cell r="D2">
            <v>0.97250000000000003</v>
          </cell>
        </row>
      </sheetData>
      <sheetData sheetId="2" refreshError="1">
        <row r="1">
          <cell r="C1" t="str">
            <v>DOM</v>
          </cell>
          <cell r="D1" t="str">
            <v>EXP</v>
          </cell>
        </row>
        <row r="2">
          <cell r="C2">
            <v>0.93300000000000005</v>
          </cell>
          <cell r="D2">
            <v>0.97650000000000003</v>
          </cell>
        </row>
      </sheetData>
      <sheetData sheetId="3"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Data"/>
      <sheetName val="Sheet1"/>
    </sheetNames>
    <sheetDataSet>
      <sheetData sheetId="0"/>
      <sheetData sheetId="1"/>
      <sheetData sheetId="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 val="CSD1"/>
      <sheetName val="CSD2"/>
      <sheetName val="CSD3"/>
      <sheetName val="Sensitive Analysis"/>
    </sheetNames>
    <sheetDataSet>
      <sheetData sheetId="0" refreshError="1"/>
      <sheetData sheetId="1" refreshError="1"/>
      <sheetData sheetId="2" refreshError="1">
        <row r="39">
          <cell r="D39">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JISCO"/>
      <sheetName val="Summary-JVSL"/>
      <sheetName val="FX"/>
      <sheetName val="P&amp;L-marginal"/>
      <sheetName val="P&amp;L-ind"/>
      <sheetName val="Cashflow-format"/>
      <sheetName val="P&amp;Lmerged"/>
      <sheetName val="Ratio-S&amp;P"/>
      <sheetName val="Ratio-Moody's"/>
      <sheetName val="Cashflow"/>
      <sheetName val="Cashflow-JVSL"/>
      <sheetName val="Cashflow-JISCO"/>
      <sheetName val="Balancesheet"/>
      <sheetName val="Assumptions"/>
      <sheetName val="Sensitivity"/>
      <sheetName val="Prices"/>
      <sheetName val="Sheet1"/>
      <sheetName val="Benchmarks"/>
      <sheetName val="credit memo"/>
      <sheetName val="Sheet2"/>
      <sheetName val="COP"/>
      <sheetName val="expansion"/>
      <sheetName val="wcap"/>
      <sheetName val="Loans"/>
      <sheetName val="FX Loan-details"/>
      <sheetName val="Merged-op-bs"/>
      <sheetName val="Depreciation"/>
      <sheetName val="Tax-WDV"/>
      <sheetName val="PP assumptions"/>
      <sheetName val="PP Sales volume"/>
      <sheetName val="PP exchange rates"/>
      <sheetName val="PP other costs"/>
      <sheetName val="PP selling prices"/>
      <sheetName val="PP raw material"/>
      <sheetName val="PP Inc stmt"/>
      <sheetName val="PP BS"/>
      <sheetName val="PP CF"/>
      <sheetName val="DCFValuation"/>
      <sheetName val="DCF"/>
      <sheetName val="WACC"/>
      <sheetName val="Invoice"/>
      <sheetName val="CSD1"/>
      <sheetName val="CSD2"/>
      <sheetName val="CSD3"/>
      <sheetName val="FRMT"/>
      <sheetName val="FINAL-INVOICE"/>
      <sheetName val="COMPS"/>
      <sheetName val="Plan"/>
    </sheetNames>
    <sheetDataSet>
      <sheetData sheetId="0">
        <row r="7">
          <cell r="C7" t="str">
            <v>Step 1: Enter valuation date:</v>
          </cell>
        </row>
      </sheetData>
      <sheetData sheetId="1">
        <row r="7">
          <cell r="C7" t="str">
            <v>Step 1: Enter valuation date:</v>
          </cell>
        </row>
      </sheetData>
      <sheetData sheetId="2">
        <row r="7">
          <cell r="C7" t="str">
            <v>Step 1: Enter valuation date:</v>
          </cell>
        </row>
      </sheetData>
      <sheetData sheetId="3">
        <row r="7">
          <cell r="C7" t="str">
            <v>Step 1: Enter valuation date:</v>
          </cell>
        </row>
      </sheetData>
      <sheetData sheetId="4">
        <row r="7">
          <cell r="C7" t="str">
            <v>Step 1: Enter valuation date:</v>
          </cell>
        </row>
      </sheetData>
      <sheetData sheetId="5">
        <row r="7">
          <cell r="C7" t="str">
            <v>Step 1: Enter valuation date:</v>
          </cell>
        </row>
      </sheetData>
      <sheetData sheetId="6">
        <row r="7">
          <cell r="C7" t="str">
            <v>Step 1: Enter valuation date:</v>
          </cell>
        </row>
      </sheetData>
      <sheetData sheetId="7">
        <row r="7">
          <cell r="C7" t="str">
            <v>Step 1: Enter valuation date:</v>
          </cell>
        </row>
      </sheetData>
      <sheetData sheetId="8">
        <row r="7">
          <cell r="C7" t="str">
            <v>Step 1: Enter valuation date:</v>
          </cell>
        </row>
      </sheetData>
      <sheetData sheetId="9">
        <row r="7">
          <cell r="C7" t="str">
            <v>Step 1: Enter valuation date:</v>
          </cell>
        </row>
      </sheetData>
      <sheetData sheetId="10">
        <row r="7">
          <cell r="C7" t="str">
            <v>Step 1: Enter valuation date:</v>
          </cell>
        </row>
      </sheetData>
      <sheetData sheetId="11">
        <row r="7">
          <cell r="C7" t="str">
            <v>Step 1: Enter valuation date:</v>
          </cell>
        </row>
      </sheetData>
      <sheetData sheetId="12">
        <row r="7">
          <cell r="C7" t="str">
            <v>Step 1: Enter valuation date:</v>
          </cell>
        </row>
      </sheetData>
      <sheetData sheetId="13">
        <row r="7">
          <cell r="C7" t="str">
            <v>Step 1: Enter valuation date:</v>
          </cell>
        </row>
      </sheetData>
      <sheetData sheetId="14">
        <row r="7">
          <cell r="C7" t="str">
            <v>Step 1: Enter valuation date:</v>
          </cell>
        </row>
      </sheetData>
      <sheetData sheetId="15">
        <row r="7">
          <cell r="C7" t="str">
            <v>Step 1: Enter valuation date:</v>
          </cell>
        </row>
      </sheetData>
      <sheetData sheetId="16">
        <row r="7">
          <cell r="C7" t="str">
            <v>Step 1: Enter valuation date:</v>
          </cell>
        </row>
      </sheetData>
      <sheetData sheetId="17">
        <row r="7">
          <cell r="C7" t="str">
            <v>Step 1: Enter valuation date:</v>
          </cell>
        </row>
      </sheetData>
      <sheetData sheetId="18">
        <row r="7">
          <cell r="C7" t="str">
            <v>Step 1: Enter valuation date:</v>
          </cell>
        </row>
      </sheetData>
      <sheetData sheetId="19">
        <row r="7">
          <cell r="C7" t="str">
            <v>Step 1: Enter valuation date:</v>
          </cell>
        </row>
      </sheetData>
      <sheetData sheetId="20">
        <row r="7">
          <cell r="C7" t="str">
            <v>Step 1: Enter valuation date:</v>
          </cell>
        </row>
      </sheetData>
      <sheetData sheetId="21">
        <row r="7">
          <cell r="C7" t="str">
            <v>Step 1: Enter valuation date:</v>
          </cell>
        </row>
      </sheetData>
      <sheetData sheetId="22">
        <row r="7">
          <cell r="C7" t="str">
            <v>Step 1: Enter valuation date:</v>
          </cell>
        </row>
      </sheetData>
      <sheetData sheetId="23">
        <row r="7">
          <cell r="C7" t="str">
            <v>Step 1: Enter valuation date:</v>
          </cell>
        </row>
      </sheetData>
      <sheetData sheetId="24">
        <row r="7">
          <cell r="C7" t="str">
            <v>Step 1: Enter valuation date:</v>
          </cell>
        </row>
      </sheetData>
      <sheetData sheetId="25">
        <row r="7">
          <cell r="C7" t="str">
            <v>Step 1: Enter valuation date:</v>
          </cell>
        </row>
      </sheetData>
      <sheetData sheetId="26">
        <row r="7">
          <cell r="C7" t="str">
            <v>Step 1: Enter valuation date:</v>
          </cell>
        </row>
      </sheetData>
      <sheetData sheetId="27">
        <row r="7">
          <cell r="C7" t="str">
            <v>Step 1: Enter valuation date:</v>
          </cell>
        </row>
      </sheetData>
      <sheetData sheetId="28">
        <row r="7">
          <cell r="C7" t="str">
            <v>Step 1: Enter valuation date:</v>
          </cell>
        </row>
      </sheetData>
      <sheetData sheetId="29">
        <row r="7">
          <cell r="C7" t="str">
            <v>Step 1: Enter valuation date:</v>
          </cell>
        </row>
      </sheetData>
      <sheetData sheetId="30">
        <row r="7">
          <cell r="C7" t="str">
            <v>Step 1: Enter valuation date:</v>
          </cell>
        </row>
      </sheetData>
      <sheetData sheetId="31">
        <row r="7">
          <cell r="C7" t="str">
            <v>Step 1: Enter valuation date:</v>
          </cell>
        </row>
      </sheetData>
      <sheetData sheetId="32">
        <row r="7">
          <cell r="C7" t="str">
            <v>Step 1: Enter valuation date:</v>
          </cell>
        </row>
      </sheetData>
      <sheetData sheetId="33">
        <row r="7">
          <cell r="C7" t="str">
            <v>Step 1: Enter valuation date:</v>
          </cell>
        </row>
      </sheetData>
      <sheetData sheetId="34">
        <row r="7">
          <cell r="C7" t="str">
            <v>Step 1: Enter valuation date:</v>
          </cell>
        </row>
      </sheetData>
      <sheetData sheetId="35">
        <row r="7">
          <cell r="C7" t="str">
            <v>Step 1: Enter valuation date:</v>
          </cell>
        </row>
      </sheetData>
      <sheetData sheetId="36">
        <row r="7">
          <cell r="C7" t="str">
            <v>Step 1: Enter valuation date:</v>
          </cell>
        </row>
      </sheetData>
      <sheetData sheetId="37" refreshError="1">
        <row r="7">
          <cell r="C7" t="str">
            <v>Step 1: Enter valuation date:</v>
          </cell>
        </row>
        <row r="35">
          <cell r="X35" t="str">
            <v/>
          </cell>
        </row>
        <row r="36">
          <cell r="C36" t="str">
            <v>Valuation as of</v>
          </cell>
        </row>
        <row r="38">
          <cell r="N38">
            <v>1</v>
          </cell>
          <cell r="AH38" t="str">
            <v>Terminal</v>
          </cell>
        </row>
        <row r="39">
          <cell r="AH39" t="str">
            <v>period</v>
          </cell>
        </row>
        <row r="41">
          <cell r="AH41">
            <v>79380.879142464677</v>
          </cell>
        </row>
        <row r="42">
          <cell r="AH42">
            <v>0.02</v>
          </cell>
        </row>
        <row r="43">
          <cell r="AH43">
            <v>26333.142923224623</v>
          </cell>
        </row>
        <row r="44">
          <cell r="AH44">
            <v>0.33173156064402604</v>
          </cell>
        </row>
        <row r="45">
          <cell r="AH45">
            <v>27933.142923224623</v>
          </cell>
        </row>
        <row r="46">
          <cell r="AH46">
            <v>9448.3316808529944</v>
          </cell>
        </row>
        <row r="47">
          <cell r="AH47">
            <v>0.35880000000000001</v>
          </cell>
        </row>
        <row r="48">
          <cell r="AH48">
            <v>16884.81124237163</v>
          </cell>
        </row>
        <row r="50">
          <cell r="AH50">
            <v>1600</v>
          </cell>
        </row>
        <row r="51">
          <cell r="AH51">
            <v>0</v>
          </cell>
        </row>
        <row r="52">
          <cell r="AH52">
            <v>0</v>
          </cell>
        </row>
        <row r="53">
          <cell r="AH53">
            <v>6.9773697975288087</v>
          </cell>
        </row>
        <row r="54">
          <cell r="AH54">
            <v>0</v>
          </cell>
        </row>
        <row r="55">
          <cell r="AH55">
            <v>-931.15812782492094</v>
          </cell>
        </row>
        <row r="56">
          <cell r="AH56">
            <v>-1600</v>
          </cell>
        </row>
        <row r="57">
          <cell r="AH57">
            <v>0</v>
          </cell>
        </row>
        <row r="58">
          <cell r="AH58">
            <v>15960.630484344238</v>
          </cell>
        </row>
        <row r="63">
          <cell r="AH63">
            <v>-0.15264210473955142</v>
          </cell>
        </row>
        <row r="64">
          <cell r="AH64">
            <v>1</v>
          </cell>
        </row>
        <row r="65">
          <cell r="AH65">
            <v>1.173025718389656E-2</v>
          </cell>
        </row>
        <row r="66">
          <cell r="AH66">
            <v>9.4759720854022705E-2</v>
          </cell>
        </row>
        <row r="67">
          <cell r="AH67">
            <v>5.4734444155834269E-2</v>
          </cell>
        </row>
        <row r="68">
          <cell r="AH68" t="str">
            <v xml:space="preserve">na  </v>
          </cell>
        </row>
        <row r="139">
          <cell r="M139">
            <v>2</v>
          </cell>
        </row>
        <row r="140">
          <cell r="C140" t="str">
            <v>0.25%</v>
          </cell>
        </row>
      </sheetData>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review U1 1of 2"/>
      <sheetName val="Project review U1 2 of 2"/>
      <sheetName val="concrete "/>
      <sheetName val="transportation cost"/>
      <sheetName val="Earthworks"/>
      <sheetName val="Road Works"/>
      <sheetName val="Bitumen Works"/>
      <sheetName val="Road Works (2)"/>
      <sheetName val="Rate Breakup"/>
      <sheetName val="BOQ"/>
      <sheetName val="BOQ (2)"/>
      <sheetName val="n rays "/>
      <sheetName val="anishk rates"/>
      <sheetName val="comp statement"/>
      <sheetName val="BOQ (3)"/>
      <sheetName val="BOQ FINAL"/>
      <sheetName val="BOQ _2_"/>
      <sheetName val="ANALYSIS"/>
      <sheetName val="p&amp;m"/>
      <sheetName val="BOQ_Direct_selling cost"/>
      <sheetName val="Rate Analysis"/>
      <sheetName val="合成単価作成表-BLDG"/>
      <sheetName val="Fill this out first..."/>
      <sheetName val="Expenditure plan"/>
      <sheetName val="Codes"/>
      <sheetName val="Input"/>
      <sheetName val="Transactions"/>
      <sheetName val="Site Dev BOQ"/>
      <sheetName val="Project_review_U1_1of_2"/>
      <sheetName val="Project_review_U1_2_of_2"/>
      <sheetName val="concrete_"/>
      <sheetName val="transportation_cost"/>
      <sheetName val="Road_Works"/>
      <sheetName val="Bitumen_Works"/>
      <sheetName val="Road_Works_(2)"/>
      <sheetName val="Rate_Breakup"/>
      <sheetName val="BOQ_(2)"/>
      <sheetName val="n_rays_"/>
      <sheetName val="anishk_rates"/>
      <sheetName val="comp_statement"/>
      <sheetName val="BOQ_(3)"/>
      <sheetName val="BOQ_FINAL"/>
      <sheetName val="BOQ__2_"/>
      <sheetName val="WB0203-OLDLOAN"/>
      <sheetName val="labour coeff"/>
      <sheetName val="concrete"/>
      <sheetName val="beam-reinft-IIInd floor"/>
    </sheetNames>
    <sheetDataSet>
      <sheetData sheetId="0">
        <row r="1">
          <cell r="B1" t="str">
            <v>BOQ of Burhur - Amarkantak</v>
          </cell>
        </row>
      </sheetData>
      <sheetData sheetId="1"/>
      <sheetData sheetId="2"/>
      <sheetData sheetId="3"/>
      <sheetData sheetId="4"/>
      <sheetData sheetId="5"/>
      <sheetData sheetId="6"/>
      <sheetData sheetId="7"/>
      <sheetData sheetId="8"/>
      <sheetData sheetId="9"/>
      <sheetData sheetId="10">
        <row r="1">
          <cell r="B1" t="str">
            <v>BOQ of Burhur - Amarkantak</v>
          </cell>
        </row>
        <row r="2">
          <cell r="A2" t="str">
            <v>Item</v>
          </cell>
          <cell r="B2" t="str">
            <v>Description</v>
          </cell>
          <cell r="C2" t="str">
            <v>Unit</v>
          </cell>
          <cell r="D2" t="str">
            <v>Quantity</v>
          </cell>
        </row>
        <row r="3">
          <cell r="A3" t="str">
            <v>No.</v>
          </cell>
          <cell r="E3" t="str">
            <v>Rate</v>
          </cell>
          <cell r="F3" t="str">
            <v>Amount</v>
          </cell>
        </row>
        <row r="4">
          <cell r="E4" t="str">
            <v>(Rs.)</v>
          </cell>
          <cell r="F4" t="str">
            <v>in Rs.</v>
          </cell>
        </row>
        <row r="5">
          <cell r="A5">
            <v>1.01</v>
          </cell>
          <cell r="B5" t="str">
            <v>Cutting and uprooting of trees to the required depths below ground level including stacking of seviceable material within a lead of 100 m and the earth fillingin the depression/pit as per clause 201.  For girth.</v>
          </cell>
        </row>
        <row r="6">
          <cell r="B6" t="str">
            <v>a)  Above 300 mm upto 600 mm</v>
          </cell>
          <cell r="C6" t="str">
            <v>Each</v>
          </cell>
          <cell r="D6">
            <v>70</v>
          </cell>
        </row>
        <row r="7">
          <cell r="B7" t="str">
            <v>b)  Above 600 mm upto 900 mm</v>
          </cell>
          <cell r="C7" t="str">
            <v>Each</v>
          </cell>
          <cell r="D7">
            <v>100</v>
          </cell>
        </row>
        <row r="8">
          <cell r="B8" t="str">
            <v>c)  Above 900 mm upto 1800 mm</v>
          </cell>
          <cell r="C8" t="str">
            <v>Each</v>
          </cell>
          <cell r="D8">
            <v>50</v>
          </cell>
        </row>
        <row r="9">
          <cell r="B9" t="str">
            <v>d)  Above 1800 upto 2700 mm</v>
          </cell>
          <cell r="C9" t="str">
            <v>Each</v>
          </cell>
          <cell r="D9">
            <v>10</v>
          </cell>
        </row>
        <row r="10">
          <cell r="B10" t="str">
            <v>e) Above 2700 mm</v>
          </cell>
          <cell r="C10" t="str">
            <v>Each</v>
          </cell>
          <cell r="D10">
            <v>5</v>
          </cell>
        </row>
        <row r="11">
          <cell r="A11">
            <v>1.02</v>
          </cell>
          <cell r="B11" t="str">
            <v xml:space="preserve">Clearing &amp; grubbing road land including uprooting rank vegetation, grass, bush, shrubs, saplings and trees of girth upto 300 mm removal of stumps, disposal of unserviceable material and stacking of seviceable material upto 100 mm fromroad boundary as per </v>
          </cell>
        </row>
        <row r="12">
          <cell r="B12" t="str">
            <v>a)  Area of light jungle</v>
          </cell>
          <cell r="C12" t="str">
            <v>Hec.</v>
          </cell>
          <cell r="D12">
            <v>40</v>
          </cell>
        </row>
        <row r="13">
          <cell r="B13" t="str">
            <v>b)  Area of thorny jungle</v>
          </cell>
          <cell r="C13" t="str">
            <v>Hec.</v>
          </cell>
        </row>
        <row r="14">
          <cell r="A14">
            <v>1.03</v>
          </cell>
          <cell r="B14" t="str">
            <v>Shifting of existing electrical pole coming along the alignment of raod and providing the same at the end of raod side suitably through M.P.E.B incuding contacting various authorities, getting estimates, depositing amount as per the rule of MPEB and getti</v>
          </cell>
          <cell r="C14" t="str">
            <v>Each</v>
          </cell>
          <cell r="D14">
            <v>50</v>
          </cell>
        </row>
        <row r="15">
          <cell r="A15">
            <v>2.0099999999999998</v>
          </cell>
          <cell r="B15" t="str">
            <v>Scarifying existing granular or bituminous type road surface to a depth of 50 mm so as to provide ample bond between old and new material of sub-grade (as per clause 305.4.3. (I)</v>
          </cell>
        </row>
        <row r="16">
          <cell r="B16" t="str">
            <v>a)  Granular</v>
          </cell>
          <cell r="C16" t="str">
            <v>Sqm</v>
          </cell>
        </row>
        <row r="17">
          <cell r="B17" t="str">
            <v>b)  Bituminous</v>
          </cell>
          <cell r="C17" t="str">
            <v>Sqm</v>
          </cell>
          <cell r="D17">
            <v>254000</v>
          </cell>
        </row>
        <row r="18">
          <cell r="A18">
            <v>2.02</v>
          </cell>
          <cell r="B18" t="str">
            <v xml:space="preserve">Construction of embankment / sub-grade / earthen shoulders inclusive of cost of land as a source of supply of material, cost of watering and drying of material in borrow areas, spreading inlayers bringing to appropriate moisture content and compacting to </v>
          </cell>
          <cell r="C18" t="str">
            <v>Cum.</v>
          </cell>
          <cell r="D18">
            <v>55081</v>
          </cell>
        </row>
        <row r="19">
          <cell r="A19">
            <v>3.01</v>
          </cell>
          <cell r="B19" t="str">
            <v>Providing and laying of well graded granular material for sub base consisting of sand, gravel, crushed stone, crushed slag, brick metal, laterite, kanker etc. as per grading given in table 400-1 of the Specifications and compacting to the required density</v>
          </cell>
        </row>
        <row r="20">
          <cell r="B20" t="str">
            <v>I)  River sand, Gravel, stone crusher dust (Fully saturated having CBR value not less than 20) of Grading - II material passing through 425 microns and shall have with LL &amp; PI not more than 25% &amp; 6% respectively</v>
          </cell>
          <cell r="C20" t="str">
            <v>Cum</v>
          </cell>
          <cell r="D20">
            <v>121153</v>
          </cell>
        </row>
        <row r="21">
          <cell r="A21">
            <v>3.02</v>
          </cell>
          <cell r="B21" t="str">
            <v>Constructing wet mix macadam sub base/base course with graded aggregates confirming to grading of table 400-11, graded aggregate and granular material premixed withw ater to a dense mass, laid ona prepared sub grade/ sub base / base in proper grade and ca</v>
          </cell>
          <cell r="C21" t="str">
            <v>Cum</v>
          </cell>
          <cell r="D21">
            <v>59459</v>
          </cell>
        </row>
        <row r="22">
          <cell r="A22">
            <v>3.03</v>
          </cell>
          <cell r="B22" t="str">
            <v>Construction of hard shoulder as per Clause 407 with selected soil having CBR value not less than 12 inclusive of all leads and lifts providing 4% camber I/c operations like watering, rolling and compaction, royalty charges etc. as per Clause 305.3.</v>
          </cell>
          <cell r="C22" t="str">
            <v>Cum</v>
          </cell>
          <cell r="D22">
            <v>80868</v>
          </cell>
        </row>
        <row r="23">
          <cell r="A23">
            <v>4.01</v>
          </cell>
          <cell r="B23" t="str">
            <v>Providing primer coat with bituminous emulsion at the rate of 5.0 Kg/10 Sqm. Over granular (WBM/WMM) base as per clause 502. (only with permission of Chief Engineer in writing)</v>
          </cell>
          <cell r="C23" t="str">
            <v>Sqm</v>
          </cell>
          <cell r="D23">
            <v>449350</v>
          </cell>
        </row>
        <row r="24">
          <cell r="A24">
            <v>4.0199999999999996</v>
          </cell>
          <cell r="B24" t="str">
            <v>Providing tack coat with Catonic Emulsion as per clause 503 over existing surface.</v>
          </cell>
        </row>
        <row r="25">
          <cell r="B25" t="str">
            <v>I)  Black topped surface @ 2.5 kg/10 sqm. Area</v>
          </cell>
          <cell r="C25" t="str">
            <v>Sqm</v>
          </cell>
          <cell r="D25">
            <v>449350</v>
          </cell>
        </row>
        <row r="26">
          <cell r="A26">
            <v>4.03</v>
          </cell>
          <cell r="B26" t="str">
            <v>Providing 50 to 75 mm thick bituminous macadam consisting of construction in a single course of compacted crushed aggregate size 26.5 mm to 90 micronmixed with bitumen binder @ 3.4% by weight of the totalmix in hot mix plant including transportation to si</v>
          </cell>
        </row>
        <row r="27">
          <cell r="B27" t="str">
            <v>I)  Bitumen 60/70 grade</v>
          </cell>
          <cell r="C27" t="str">
            <v>Cum</v>
          </cell>
          <cell r="D27">
            <v>22775</v>
          </cell>
        </row>
        <row r="28">
          <cell r="A28">
            <v>4.04</v>
          </cell>
          <cell r="B28" t="str">
            <v>Providing 25 to 30 mm thick semi dense bituminous concrete as per clause 508 &amp; 521 including design of mix with designed % of bitumen with Gr-2 metal inlcuding mixing in hot mix plant, transportation to the site andlaying with sensor paver finisher and in</v>
          </cell>
        </row>
        <row r="29">
          <cell r="B29" t="str">
            <v>I) Bitumen 60/70 Grade</v>
          </cell>
          <cell r="C29" t="str">
            <v>Cum</v>
          </cell>
          <cell r="D29">
            <v>18220</v>
          </cell>
        </row>
        <row r="30">
          <cell r="A30">
            <v>5.01</v>
          </cell>
          <cell r="B30" t="str">
            <v>Earthwork in excavation of foundation for structures complete as per drawings and technical specification as per clasue 304 in all types of soil.</v>
          </cell>
        </row>
        <row r="31">
          <cell r="B31" t="str">
            <v>I)  Upto 3 m depth below Av. Ground Level</v>
          </cell>
          <cell r="C31" t="str">
            <v>Cum</v>
          </cell>
          <cell r="D31">
            <v>1925</v>
          </cell>
        </row>
        <row r="32">
          <cell r="A32">
            <v>5.0199999999999996</v>
          </cell>
          <cell r="B32" t="str">
            <v>Providing back filling behind abutment wing walls and return walls complete as per clause 305 and s per Appendix 6 of IRC 78 - 1983</v>
          </cell>
          <cell r="C32" t="str">
            <v>Cum</v>
          </cell>
          <cell r="D32">
            <v>305</v>
          </cell>
        </row>
        <row r="33">
          <cell r="A33">
            <v>5.03</v>
          </cell>
          <cell r="B33" t="str">
            <v>Providing filter media (as per design) behind abutment wing walls and return walls complete as per drawing and specifications as per clause 305.</v>
          </cell>
          <cell r="C33" t="str">
            <v>Cum</v>
          </cell>
          <cell r="D33">
            <v>310</v>
          </cell>
        </row>
        <row r="34">
          <cell r="B34" t="str">
            <v>FOUNDATIONS</v>
          </cell>
        </row>
        <row r="35">
          <cell r="A35">
            <v>5.04</v>
          </cell>
          <cell r="B35" t="str">
            <v>Providing and laying cement concrete for plain concrete / reinforced concrete M 10 in open foundation inlcuding form work, centering complete as per drawing and specifications as per sections 1500, 1700 and 2100 in.</v>
          </cell>
          <cell r="C35" t="str">
            <v>Cum</v>
          </cell>
          <cell r="D35">
            <v>890</v>
          </cell>
        </row>
        <row r="36">
          <cell r="A36">
            <v>5.05</v>
          </cell>
          <cell r="B36" t="str">
            <v xml:space="preserve">Providing cement concrete for plain concrete/reinforcement concrete in open foundations including form work complete as per drawings and specifications as per section 1500, 1700 and 2100 in                                                                  </v>
          </cell>
          <cell r="C36" t="str">
            <v>Cum</v>
          </cell>
          <cell r="D36">
            <v>199</v>
          </cell>
        </row>
        <row r="37">
          <cell r="B37" t="str">
            <v>SUB STRUCTURE</v>
          </cell>
        </row>
        <row r="38">
          <cell r="A38">
            <v>5.0599999999999996</v>
          </cell>
          <cell r="B38" t="str">
            <v xml:space="preserve">Providing cement concrete for plain concrete/reinforcement concrete for substructure, return walls, wing wall dirt including form work complete as per drawings and specifications as per section 1500, 1700 and 2200 in                                       </v>
          </cell>
          <cell r="C38" t="str">
            <v>Cum</v>
          </cell>
          <cell r="D38">
            <v>885</v>
          </cell>
        </row>
        <row r="39">
          <cell r="A39">
            <v>5.07</v>
          </cell>
          <cell r="B39" t="str">
            <v>Pointing with cement morat 1:3 on brick work in superstructure as per specifications as per clause 1312</v>
          </cell>
          <cell r="C39" t="str">
            <v>Sqm</v>
          </cell>
        </row>
        <row r="40">
          <cell r="A40">
            <v>5.08</v>
          </cell>
          <cell r="B40" t="str">
            <v>Providing weep holes in PCC/RCC / abutment / wing wall / return wall complete as per drawing and specifications as per clause 2706.  With 100 mm. Dia. A.C. Pipe</v>
          </cell>
          <cell r="C40" t="str">
            <v>Rm</v>
          </cell>
          <cell r="D40">
            <v>984</v>
          </cell>
        </row>
        <row r="41">
          <cell r="A41">
            <v>5.09</v>
          </cell>
          <cell r="B41" t="str">
            <v>Providing and fixing position bituminous paper bearingfor slabs as per approved drawing and confirming to IS: 1398</v>
          </cell>
          <cell r="C41" t="str">
            <v>Sqm</v>
          </cell>
          <cell r="D41">
            <v>49</v>
          </cell>
        </row>
        <row r="42">
          <cell r="A42" t="str">
            <v>5.10</v>
          </cell>
          <cell r="B42" t="str">
            <v>Providing and laying IS marked or D.G.S. 7 D. inspected RCC pipes of NP3 standards (IS-458-1971) for culverts including loading, unloading, carting, all handling, filling the joints with cement mortar 1:2 complete as per drawings and specifications as per</v>
          </cell>
        </row>
        <row r="43">
          <cell r="B43" t="str">
            <v>a) 900 mm dia</v>
          </cell>
          <cell r="C43" t="str">
            <v>Rm.</v>
          </cell>
        </row>
        <row r="44">
          <cell r="B44" t="str">
            <v>b) 1000 mm dia</v>
          </cell>
          <cell r="C44" t="str">
            <v>Rm.</v>
          </cell>
          <cell r="D44">
            <v>204</v>
          </cell>
        </row>
        <row r="45">
          <cell r="B45" t="str">
            <v>c)1200 mm dia</v>
          </cell>
          <cell r="C45" t="str">
            <v>Rm.</v>
          </cell>
        </row>
        <row r="46">
          <cell r="A46">
            <v>5.1100000000000003</v>
          </cell>
          <cell r="B46" t="str">
            <v>Providing 1st class bedding below Humpe Pipes with graded sand or other granular material passing through 5.6 mm sieve as per clause 2904</v>
          </cell>
          <cell r="C46" t="str">
            <v>cum</v>
          </cell>
          <cell r="D46">
            <v>110</v>
          </cell>
        </row>
        <row r="47">
          <cell r="B47" t="str">
            <v>SUPER STRUCTURE</v>
          </cell>
        </row>
        <row r="48">
          <cell r="A48">
            <v>5.12</v>
          </cell>
          <cell r="B48" t="str">
            <v xml:space="preserve">Providing and laying cement concrete for reinforced cement concrete in super structure including centering &amp; form work complete as per drawing and specification as per section 1500, 1700 and 2300 in:  </v>
          </cell>
        </row>
        <row r="49">
          <cell r="B49" t="str">
            <v>I)  For solid slab superstrucutre</v>
          </cell>
          <cell r="C49" t="str">
            <v>Cum</v>
          </cell>
          <cell r="D49">
            <v>97.5</v>
          </cell>
        </row>
        <row r="50">
          <cell r="A50">
            <v>5.13</v>
          </cell>
          <cell r="B50" t="str">
            <v>Providing and laying HYSD bar reinforcement in sub-structure complete as per drawing and specification as per section 1600</v>
          </cell>
          <cell r="C50" t="str">
            <v>MT</v>
          </cell>
          <cell r="D50">
            <v>12.5</v>
          </cell>
        </row>
        <row r="51">
          <cell r="A51">
            <v>5.14</v>
          </cell>
          <cell r="B51" t="str">
            <v>Providing and laying mastric wearing coat of 6 mm thick mastic asphalt with a prime coat over the top of deck as per MOST drawings No. SD/101, 201 &amp; 301 and specification as per clause 2702.</v>
          </cell>
          <cell r="C51" t="str">
            <v>Sqm</v>
          </cell>
          <cell r="D51">
            <v>236</v>
          </cell>
        </row>
        <row r="52">
          <cell r="A52">
            <v>5.15</v>
          </cell>
          <cell r="B52" t="str">
            <v>Providing and laying asphaltic concrete inlayers of 25 mm compacted thickness complete excluding tack coat as per drawings and specifications as per clause 2702.</v>
          </cell>
          <cell r="C52" t="str">
            <v>Cum</v>
          </cell>
          <cell r="D52">
            <v>11.7</v>
          </cell>
        </row>
      </sheetData>
      <sheetData sheetId="11">
        <row r="1">
          <cell r="B1" t="str">
            <v>BOQ of Burhur - Amarkantak</v>
          </cell>
        </row>
      </sheetData>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LEPHONE DEPOSIT"/>
      <sheetName val="TENDERDEPOSIT"/>
      <sheetName val="IMPREST"/>
      <sheetName val="OTHERDEPOSIT"/>
      <sheetName val="RETMONEY"/>
      <sheetName val="SALARY "/>
      <sheetName val="OSL"/>
      <sheetName val="INCREASE-DECREASE"/>
      <sheetName val="PF "/>
      <sheetName val="DRE"/>
      <sheetName val="SALES TAX"/>
      <sheetName val="FCNR"/>
      <sheetName val="REFUND"/>
      <sheetName val="DEPB"/>
      <sheetName val="ADVANCES"/>
      <sheetName val="prof"/>
      <sheetName val="BILLS DISCOUNTING"/>
      <sheetName val="dep2002"/>
      <sheetName val="HOUSE RENT DEPO."/>
      <sheetName val="debt schedule"/>
      <sheetName val="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Financials"/>
      <sheetName val="Anupam"/>
      <sheetName val="comp rev exp"/>
      <sheetName val="AnuPriyaCapex"/>
      <sheetName val="Excise on RM"/>
      <sheetName val="HOUSE RENT DEPO."/>
      <sheetName val="Validation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Crate"/>
      <sheetName val="Sump_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
      <sheetName val="Summary Schedule of Prices"/>
      <sheetName val="Priceschedules A,B"/>
      <sheetName val="Priceschedules C,I"/>
      <sheetName val="Priceschedules J,P"/>
      <sheetName val="Priceschedules Q,W"/>
      <sheetName val="Priceschedules X,AD"/>
      <sheetName val="Dayworks1"/>
      <sheetName val="Daywork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한계원가"/>
      <sheetName val="총손익분석"/>
      <sheetName val="표준견적"/>
      <sheetName val="표준견적 (2)"/>
      <sheetName val="표준견적 (3)"/>
      <sheetName val="표제"/>
      <sheetName val="제품별판매계획"/>
      <sheetName val="영업전략CA(1)"/>
      <sheetName val="영업전략PPC(2)"/>
      <sheetName val="경쟁사동향및대응전략(카)"/>
      <sheetName val="경쟁사동향(OA)"/>
      <sheetName val="시장점유계획"/>
      <sheetName val="표지 "/>
      <sheetName val="IS112003-ytd"/>
      <sheetName val="BS122003"/>
      <sheetName val="CGM112003-ytd"/>
      <sheetName val="Invoice"/>
      <sheetName val="????"/>
      <sheetName val="?????"/>
      <sheetName val="1-10"/>
      <sheetName val="F&amp;B"/>
      <sheetName val="#REF"/>
      <sheetName val="Maint"/>
      <sheetName val="Kitchen"/>
      <sheetName val="Housek"/>
      <sheetName val="Expenses"/>
      <sheetName val="99판매상세"/>
      <sheetName val="품의예산"/>
      <sheetName val="alc code"/>
      <sheetName val="12월보조2"/>
      <sheetName val="상세(독일)"/>
      <sheetName val="OPT손익 내수"/>
      <sheetName val="OPT손익 수출"/>
      <sheetName val="계정별실적"/>
      <sheetName val="외화금융(97-03)"/>
      <sheetName val="SpQ"/>
      <sheetName val="EFD 2020"/>
      <sheetName val="EFD 2025"/>
      <sheetName val="EPC 1920"/>
      <sheetName val="EQ 2620"/>
      <sheetName val="EQ 2625(PM5)"/>
      <sheetName val="EQ 3231"/>
      <sheetName val="ESQ 2424"/>
      <sheetName val="ESQ 2525"/>
      <sheetName val="ESQ 2828"/>
      <sheetName val="ESQ 2930"/>
      <sheetName val="ESQ 3535"/>
      <sheetName val="ETD 3435"/>
      <sheetName val="ETD 3940"/>
      <sheetName val="ETD 4445"/>
      <sheetName val="T 0803(HM1)"/>
      <sheetName val="T 12.7"/>
      <sheetName val="T 1308"/>
      <sheetName val="T 2512"/>
      <sheetName val="T 4916"/>
      <sheetName val="USQ 1914"/>
      <sheetName val="USQ 2014"/>
      <sheetName val="UU 1014"/>
      <sheetName val="UU 1116(HM1)"/>
      <sheetName val="UU 1116(HM3)"/>
      <sheetName val="UU 1522"/>
      <sheetName val="UU 1620(HM3)"/>
      <sheetName val="UU 1620(HM2)"/>
      <sheetName val="SALE&amp;COST"/>
      <sheetName val="2.대외공문"/>
      <sheetName val="Sheet2"/>
      <sheetName val="CHANDL"/>
      <sheetName val="재무제표3년"/>
      <sheetName val="1_當期시산표"/>
      <sheetName val="생산직"/>
      <sheetName val="Checklist"/>
      <sheetName val="Intaccrual"/>
      <sheetName val="SBU"/>
      <sheetName val="tdint"/>
      <sheetName val="판매4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C"/>
      <sheetName val="01"/>
      <sheetName val="02"/>
      <sheetName val="03"/>
      <sheetName val="04"/>
      <sheetName val="05"/>
      <sheetName val="06"/>
      <sheetName val="07"/>
      <sheetName val="08"/>
      <sheetName val="09"/>
      <sheetName val="10"/>
      <sheetName val="11"/>
      <sheetName val="12"/>
      <sheetName val="starter"/>
    </sheetNames>
    <sheetDataSet>
      <sheetData sheetId="0" refreshError="1"/>
      <sheetData sheetId="1"/>
      <sheetData sheetId="2"/>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ZSU"/>
      <sheetName val="LLEGADA"/>
      <sheetName val="DESBASTE"/>
    </sheetNames>
    <sheetDataSet>
      <sheetData sheetId="0" refreshError="1"/>
      <sheetData sheetId="1" refreshError="1"/>
      <sheetData sheetId="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EGADA"/>
    </sheetNames>
    <sheetDataSet>
      <sheetData sheetId="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ent wise Totalrev for Jan 05"/>
      <sheetName val="fot tallying with rev"/>
      <sheetName val="Summary"/>
      <sheetName val="ASDC"/>
      <sheetName val="AP Online"/>
      <sheetName val="WTI"/>
      <sheetName val="AFSL"/>
      <sheetName val="TCS-BTS"/>
      <sheetName val="Pivot"/>
      <sheetName val="Invoicewise rev for P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id exp"/>
      <sheetName val="prepaid insurance"/>
      <sheetName val="os liabilities analysis"/>
      <sheetName val="outstanding liabilities"/>
      <sheetName val="DCFValuation"/>
      <sheetName val="HI-TARGE"/>
      <sheetName val="expense investigation-sameer"/>
      <sheetName val="SCH-3"/>
    </sheetNames>
    <sheetDataSet>
      <sheetData sheetId="0" refreshError="1"/>
      <sheetData sheetId="1" refreshError="1"/>
      <sheetData sheetId="2" refreshError="1">
        <row r="2">
          <cell r="D2">
            <v>9519543.9800000004</v>
          </cell>
        </row>
        <row r="3">
          <cell r="D3" t="str">
            <v>Amount</v>
          </cell>
          <cell r="G3" t="str">
            <v>Expense Item</v>
          </cell>
        </row>
        <row r="4">
          <cell r="D4">
            <v>3871</v>
          </cell>
          <cell r="G4" t="str">
            <v>Shraddha Korde - F/F Settlement</v>
          </cell>
        </row>
        <row r="5">
          <cell r="D5">
            <v>1696</v>
          </cell>
          <cell r="G5" t="str">
            <v>Education Cess Short Paid - Oct'04</v>
          </cell>
        </row>
        <row r="6">
          <cell r="D6">
            <v>305</v>
          </cell>
          <cell r="G6" t="str">
            <v>Mandap Keeper - Mar'05</v>
          </cell>
        </row>
        <row r="7">
          <cell r="D7">
            <v>1417</v>
          </cell>
          <cell r="G7" t="str">
            <v>Yogesh Kashid - F/F Settlement</v>
          </cell>
        </row>
        <row r="8">
          <cell r="D8">
            <v>2679</v>
          </cell>
          <cell r="G8" t="str">
            <v>Yogesh Kashid - F/F Settlement</v>
          </cell>
        </row>
        <row r="9">
          <cell r="D9">
            <v>129628</v>
          </cell>
        </row>
        <row r="10">
          <cell r="D10">
            <v>135520</v>
          </cell>
        </row>
        <row r="11">
          <cell r="D11">
            <v>193433</v>
          </cell>
        </row>
        <row r="12">
          <cell r="D12">
            <v>-974682.35</v>
          </cell>
        </row>
        <row r="13">
          <cell r="D13">
            <v>-125236.67</v>
          </cell>
        </row>
        <row r="14">
          <cell r="D14">
            <v>-115801.33</v>
          </cell>
        </row>
        <row r="15">
          <cell r="D15">
            <v>-666892.5</v>
          </cell>
        </row>
        <row r="16">
          <cell r="D16">
            <v>-8318.14</v>
          </cell>
        </row>
        <row r="17">
          <cell r="D17">
            <v>8863.9699999999993</v>
          </cell>
        </row>
        <row r="18">
          <cell r="D18">
            <v>960</v>
          </cell>
        </row>
        <row r="19">
          <cell r="D19">
            <v>1551</v>
          </cell>
        </row>
        <row r="20">
          <cell r="D20">
            <v>2738</v>
          </cell>
        </row>
        <row r="21">
          <cell r="D21">
            <v>6404</v>
          </cell>
        </row>
        <row r="22">
          <cell r="D22">
            <v>55944</v>
          </cell>
        </row>
        <row r="23">
          <cell r="D23">
            <v>192240</v>
          </cell>
        </row>
        <row r="24">
          <cell r="D24">
            <v>99622</v>
          </cell>
        </row>
        <row r="25">
          <cell r="D25">
            <v>94560</v>
          </cell>
        </row>
        <row r="26">
          <cell r="D26">
            <v>5024</v>
          </cell>
        </row>
        <row r="27">
          <cell r="D27">
            <v>-2673372</v>
          </cell>
          <cell r="G27" t="str">
            <v>Reverse Entry</v>
          </cell>
        </row>
        <row r="28">
          <cell r="D28">
            <v>-16559</v>
          </cell>
          <cell r="G28" t="str">
            <v>President Staff</v>
          </cell>
        </row>
        <row r="29">
          <cell r="D29">
            <v>-4324</v>
          </cell>
          <cell r="G29" t="str">
            <v>Reverse Entry</v>
          </cell>
        </row>
        <row r="30">
          <cell r="D30">
            <v>-1664</v>
          </cell>
          <cell r="G30" t="str">
            <v>Reverse Entry</v>
          </cell>
        </row>
        <row r="31">
          <cell r="D31">
            <v>4900</v>
          </cell>
        </row>
        <row r="32">
          <cell r="D32">
            <v>2745</v>
          </cell>
        </row>
        <row r="33">
          <cell r="D33">
            <v>7735</v>
          </cell>
        </row>
        <row r="34">
          <cell r="D34">
            <v>4387</v>
          </cell>
        </row>
        <row r="35">
          <cell r="D35">
            <v>244778</v>
          </cell>
          <cell r="G35" t="str">
            <v>Adjusted against other excess provision</v>
          </cell>
        </row>
        <row r="36">
          <cell r="D36">
            <v>45166</v>
          </cell>
        </row>
        <row r="37">
          <cell r="D37">
            <v>7766</v>
          </cell>
        </row>
        <row r="38">
          <cell r="D38">
            <v>62271</v>
          </cell>
        </row>
        <row r="39">
          <cell r="D39">
            <v>7241</v>
          </cell>
        </row>
        <row r="40">
          <cell r="D40">
            <v>201155</v>
          </cell>
        </row>
        <row r="41">
          <cell r="D41">
            <v>6188</v>
          </cell>
        </row>
        <row r="42">
          <cell r="D42">
            <v>227</v>
          </cell>
          <cell r="G42" t="str">
            <v>Bonus 2004-05</v>
          </cell>
        </row>
        <row r="43">
          <cell r="D43">
            <v>2360097</v>
          </cell>
          <cell r="G43" t="str">
            <v>Salaries &amp; Wages (Ex-Gratia)</v>
          </cell>
        </row>
        <row r="44">
          <cell r="D44">
            <v>9676</v>
          </cell>
          <cell r="G44" t="str">
            <v>Bonus 2004-05</v>
          </cell>
        </row>
        <row r="45">
          <cell r="D45">
            <v>1746122</v>
          </cell>
          <cell r="G45" t="str">
            <v>Salaries &amp; Wages (Ex-Gratia)</v>
          </cell>
        </row>
        <row r="46">
          <cell r="D46">
            <v>4324</v>
          </cell>
          <cell r="G46" t="str">
            <v>Reverse Entry</v>
          </cell>
        </row>
        <row r="47">
          <cell r="D47">
            <v>1664</v>
          </cell>
          <cell r="G47" t="str">
            <v>Adjusted against other excess provision</v>
          </cell>
        </row>
        <row r="48">
          <cell r="D48">
            <v>10988</v>
          </cell>
          <cell r="G48" t="str">
            <v>Adjusted against other excess provision</v>
          </cell>
        </row>
        <row r="49">
          <cell r="D49">
            <v>82972</v>
          </cell>
          <cell r="G49" t="str">
            <v>Adjusted against other excess provision</v>
          </cell>
        </row>
        <row r="50">
          <cell r="D50">
            <v>2410</v>
          </cell>
          <cell r="G50" t="str">
            <v>Adjusted against other excess provision</v>
          </cell>
        </row>
        <row r="51">
          <cell r="D51">
            <v>20423</v>
          </cell>
          <cell r="G51" t="str">
            <v>Adjusted against other excess provision</v>
          </cell>
        </row>
        <row r="52">
          <cell r="D52">
            <v>69431</v>
          </cell>
          <cell r="G52" t="str">
            <v>Adjusted against other excess provision</v>
          </cell>
        </row>
        <row r="53">
          <cell r="D53">
            <v>3000</v>
          </cell>
          <cell r="G53" t="str">
            <v>Adjusted against other excess provision</v>
          </cell>
        </row>
        <row r="54">
          <cell r="D54">
            <v>69017</v>
          </cell>
          <cell r="G54" t="str">
            <v>Adjusted against other excess provision</v>
          </cell>
        </row>
        <row r="55">
          <cell r="D55">
            <v>2704</v>
          </cell>
          <cell r="G55" t="str">
            <v>Adjusted against other excess provision</v>
          </cell>
        </row>
        <row r="56">
          <cell r="D56">
            <v>19373</v>
          </cell>
          <cell r="G56" t="str">
            <v>Adjusted against other excess provision</v>
          </cell>
        </row>
        <row r="57">
          <cell r="D57">
            <v>61320</v>
          </cell>
          <cell r="G57" t="str">
            <v>Adjusted against other excess provision</v>
          </cell>
        </row>
        <row r="58">
          <cell r="D58">
            <v>4241</v>
          </cell>
          <cell r="G58" t="str">
            <v>Adjusted against other excess provision</v>
          </cell>
        </row>
        <row r="59">
          <cell r="D59">
            <v>25461</v>
          </cell>
          <cell r="G59" t="str">
            <v>Adjusted against other excess provision</v>
          </cell>
        </row>
        <row r="60">
          <cell r="D60">
            <v>6633</v>
          </cell>
          <cell r="G60" t="str">
            <v>Adjusted against other excess provision</v>
          </cell>
        </row>
        <row r="61">
          <cell r="D61">
            <v>4324</v>
          </cell>
          <cell r="G61" t="str">
            <v>Adjusted against other excess provision</v>
          </cell>
        </row>
        <row r="62">
          <cell r="D62">
            <v>1664</v>
          </cell>
          <cell r="G62" t="str">
            <v>Reverse Entry</v>
          </cell>
        </row>
        <row r="63">
          <cell r="D63">
            <v>2756</v>
          </cell>
          <cell r="G63" t="str">
            <v>Adjusted against other excess provision</v>
          </cell>
        </row>
        <row r="64">
          <cell r="D64">
            <v>1556527</v>
          </cell>
        </row>
        <row r="65">
          <cell r="D65">
            <v>19787</v>
          </cell>
          <cell r="G65" t="str">
            <v>Performance</v>
          </cell>
        </row>
        <row r="66">
          <cell r="D66">
            <v>1008627</v>
          </cell>
        </row>
        <row r="67">
          <cell r="D67">
            <v>1664745</v>
          </cell>
        </row>
        <row r="68">
          <cell r="D68">
            <v>2673372</v>
          </cell>
          <cell r="G68" t="str">
            <v>Reverse Entry</v>
          </cell>
        </row>
        <row r="69">
          <cell r="D69">
            <v>14345</v>
          </cell>
          <cell r="G69" t="str">
            <v>Salaries &amp; Wages (Ex-Gratia)</v>
          </cell>
        </row>
        <row r="70">
          <cell r="D70">
            <v>12955</v>
          </cell>
          <cell r="G70" t="str">
            <v>Salaries &amp; Wages (Ex-Gratia)</v>
          </cell>
        </row>
        <row r="71">
          <cell r="D71">
            <v>19392</v>
          </cell>
          <cell r="G71" t="str">
            <v>Salaries &amp; Wages (Ex-Gratia)</v>
          </cell>
        </row>
        <row r="72">
          <cell r="D72">
            <v>11339</v>
          </cell>
          <cell r="G72" t="str">
            <v>Salaries &amp; Wages (Ex-Gratia)</v>
          </cell>
        </row>
        <row r="73">
          <cell r="D73">
            <v>1018662</v>
          </cell>
        </row>
        <row r="74">
          <cell r="D74">
            <v>15600</v>
          </cell>
          <cell r="G74" t="str">
            <v>Salaries &amp; Wages (Ex-Gratia)</v>
          </cell>
        </row>
        <row r="75">
          <cell r="D75">
            <v>3239</v>
          </cell>
          <cell r="G75" t="str">
            <v>Salaries &amp; Wages (Ex-Gratia)</v>
          </cell>
        </row>
        <row r="76">
          <cell r="D76">
            <v>2473</v>
          </cell>
          <cell r="G76" t="str">
            <v>Salaries &amp; Wages (Ex-Gratia)</v>
          </cell>
        </row>
        <row r="77">
          <cell r="D77">
            <v>17408</v>
          </cell>
          <cell r="G77" t="str">
            <v>Salaries &amp; Wages (Ex-Gratia)</v>
          </cell>
        </row>
        <row r="78">
          <cell r="D78">
            <v>16367</v>
          </cell>
          <cell r="G78" t="str">
            <v>Salaries &amp; Wages (Ex-Gratia)</v>
          </cell>
        </row>
        <row r="79">
          <cell r="D79">
            <v>11941</v>
          </cell>
          <cell r="G79" t="str">
            <v>Salaries &amp; Wages (Ex-Gratia)</v>
          </cell>
        </row>
      </sheetData>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 &amp; M pricing "/>
      <sheetName val="fixed cost1"/>
      <sheetName val="VARIABLE COST"/>
      <sheetName val="MAN POWER COST"/>
      <sheetName val="chemical storage for RO (2)"/>
      <sheetName val="CHEMICAL COST"/>
      <sheetName val="SUMMARY"/>
      <sheetName val="power cost per month"/>
      <sheetName val="PUMP load list final (2)"/>
      <sheetName val="power cost yearly"/>
      <sheetName val="STP Rec spares 3 years in stock"/>
      <sheetName val="STP Rec spares not in stock"/>
      <sheetName val="water ring spares not in stock"/>
      <sheetName val="FINAL MASS BALANCE"/>
      <sheetName val="chemical storage for RO"/>
      <sheetName val="O&amp;Ml-1ST YEAR"/>
      <sheetName val="price bid"/>
      <sheetName val="civil WORK"/>
      <sheetName val="CIVIL SN"/>
      <sheetName val="PIPING FOR HVA HORT (2)"/>
      <sheetName val=" VALVE FOR HVA HORT SEWERAG (2)"/>
      <sheetName val="INSTRU FOR HVA HORT (2)"/>
      <sheetName val="SUMMARY (2)"/>
      <sheetName val="SYSTEM COST"/>
      <sheetName val="bank"/>
      <sheetName val="OVERHEAD"/>
      <sheetName val="imported"/>
      <sheetName val="MECHNICAL"/>
      <sheetName val="mbr"/>
      <sheetName val="MBR COST"/>
      <sheetName val=" ELECTRICAL"/>
      <sheetName val="LPB,LDB,PDB"/>
      <sheetName val="PIPING  "/>
      <sheetName val="VALVES "/>
      <sheetName val="INSTRUMENT DOMESTIC (2)"/>
      <sheetName val="CABLE ALUMINIUM"/>
      <sheetName val="CABLE COPPER (2)"/>
      <sheetName val="CABLE COPPER"/>
      <sheetName val="CABLE (OPTIONAL)"/>
      <sheetName val="MCC"/>
      <sheetName val="PLC"/>
      <sheetName val="venti &amp; Air cond AND FIRE DETEC"/>
      <sheetName val="SAFETY FACILITY "/>
      <sheetName val="LAB EQUIP"/>
      <sheetName val="TRUCKS"/>
      <sheetName val="lighting "/>
      <sheetName val="UPS Power Calculation1"/>
      <sheetName val="MCF RO"/>
      <sheetName val="MCF CCT"/>
      <sheetName val="MCF RO1"/>
      <sheetName val="MCF CCT1"/>
      <sheetName val="MCF"/>
      <sheetName val="ACID DOSING TANK"/>
      <sheetName val="BASE - IS 28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debts"/>
      <sheetName val="DEbt (2)"/>
      <sheetName val="DEbt"/>
      <sheetName val="Debt -profile - all rest. (2)"/>
      <sheetName val="JVSL- Books"/>
      <sheetName val="Sanctioned"/>
      <sheetName val="Debt -profile - all rest. "/>
      <sheetName val="Debt -profile - all rest.  (2)"/>
      <sheetName val="Sheet1"/>
      <sheetName val="Sheet2"/>
      <sheetName val="UBI 30.6.2009"/>
      <sheetName val="Syndicate Bank 30.6.2009"/>
      <sheetName val="Sheet3"/>
      <sheetName val="Dena Bank 30.6.2009"/>
      <sheetName val="ORIENTAL BANK OF COMME30.6.2009"/>
      <sheetName val="VIJAYA BANK 30.6.2009"/>
      <sheetName val="UBI 30.6.2009 (Revised Rate)"/>
      <sheetName val="CANARA BANK 30.6.09"/>
      <sheetName val="PNB 30.6.2009"/>
      <sheetName val="Sheet1 (2)"/>
      <sheetName val="IDBI 30.6.2009"/>
      <sheetName val="#REF"/>
      <sheetName val="os liabilities analysis"/>
      <sheetName val="Pricelist"/>
      <sheetName val="DCFValuation"/>
      <sheetName val="Parameters"/>
      <sheetName val="Masters"/>
      <sheetName val="Debt -Profile300902"/>
      <sheetName val="Detailed_debts"/>
      <sheetName val="DEbt_(2)"/>
      <sheetName val="Debt_-profile_-_all_rest__(2)"/>
      <sheetName val="JVSL-_Books"/>
      <sheetName val="Debt_-profile_-_all_rest__"/>
      <sheetName val="Debt_-profile_-_all_rest___(2)"/>
      <sheetName val="UBI_30_6_2009"/>
      <sheetName val="Syndicate_Bank_30_6_2009"/>
      <sheetName val="Dena_Bank_30_6_2009"/>
      <sheetName val="ORIENTAL_BANK_OF_COMME30_6_2009"/>
      <sheetName val="VIJAYA_BANK_30_6_2009"/>
      <sheetName val="UBI_30_6_2009_(Revised_Rate)"/>
      <sheetName val="CANARA_BANK_30_6_09"/>
      <sheetName val="PNB_30_6_2009"/>
      <sheetName val="Sheet1_(2)"/>
      <sheetName val="IDBI_30_6_2009"/>
      <sheetName val="os_liabilities_analysis"/>
      <sheetName val="Debt_-Profile300902"/>
      <sheetName val="Detailed_debts1"/>
      <sheetName val="DEbt_(2)1"/>
      <sheetName val="Debt_-profile_-_all_rest__(2)1"/>
      <sheetName val="JVSL-_Books1"/>
      <sheetName val="Debt_-profile_-_all_rest__1"/>
      <sheetName val="Debt_-profile_-_all_rest___(2)1"/>
      <sheetName val="UBI_30_6_20091"/>
      <sheetName val="Syndicate_Bank_30_6_20091"/>
      <sheetName val="Dena_Bank_30_6_20091"/>
      <sheetName val="ORIENTAL_BANK_OF_COMME30_6_2001"/>
      <sheetName val="VIJAYA_BANK_30_6_20091"/>
      <sheetName val="UBI_30_6_2009_(Revised_Rate)1"/>
      <sheetName val="CANARA_BANK_30_6_091"/>
      <sheetName val="PNB_30_6_20091"/>
      <sheetName val="Sheet1_(2)1"/>
      <sheetName val="IDBI_30_6_20091"/>
      <sheetName val="os_liabilities_analysis1"/>
      <sheetName val="Debt_-Profile3009021"/>
      <sheetName val="Detailed_debts2"/>
      <sheetName val="DEbt_(2)2"/>
      <sheetName val="Debt_-profile_-_all_rest__(2)2"/>
      <sheetName val="JVSL-_Books2"/>
      <sheetName val="Debt_-profile_-_all_rest__2"/>
      <sheetName val="Debt_-profile_-_all_rest___(2)2"/>
      <sheetName val="UBI_30_6_20092"/>
      <sheetName val="Syndicate_Bank_30_6_20092"/>
      <sheetName val="Dena_Bank_30_6_20092"/>
      <sheetName val="ORIENTAL_BANK_OF_COMME30_6_2002"/>
      <sheetName val="VIJAYA_BANK_30_6_20092"/>
      <sheetName val="UBI_30_6_2009_(Revised_Rate)2"/>
      <sheetName val="CANARA_BANK_30_6_092"/>
      <sheetName val="PNB_30_6_20092"/>
      <sheetName val="Sheet1_(2)2"/>
      <sheetName val="IDBI_30_6_20092"/>
      <sheetName val="os_liabilities_analysis2"/>
      <sheetName val="CSD1"/>
      <sheetName val="CSD2"/>
      <sheetName val="CSD3"/>
    </sheetNames>
    <sheetDataSet>
      <sheetData sheetId="0" refreshError="1"/>
      <sheetData sheetId="1" refreshError="1">
        <row r="5">
          <cell r="A5" t="str">
            <v>JINDAL VIJAYANAGAR STEEL LIMITED.</v>
          </cell>
        </row>
        <row r="7">
          <cell r="A7" t="str">
            <v>Debt Profile - Principal Amount as on:</v>
          </cell>
          <cell r="B7">
            <v>37529</v>
          </cell>
        </row>
        <row r="9">
          <cell r="A9" t="str">
            <v>Domestic Lenders</v>
          </cell>
          <cell r="B9" t="str">
            <v xml:space="preserve">FC </v>
          </cell>
          <cell r="C9" t="str">
            <v>MIO</v>
          </cell>
          <cell r="D9" t="str">
            <v>FX</v>
          </cell>
          <cell r="E9" t="str">
            <v>FX- Rate</v>
          </cell>
          <cell r="F9" t="str">
            <v>INR</v>
          </cell>
        </row>
        <row r="11">
          <cell r="A11" t="str">
            <v xml:space="preserve">ICICI    </v>
          </cell>
          <cell r="B11">
            <v>22997887.510000002</v>
          </cell>
          <cell r="C11">
            <v>22.997887510000002</v>
          </cell>
          <cell r="D11" t="str">
            <v>USD</v>
          </cell>
          <cell r="E11">
            <v>48.54</v>
          </cell>
          <cell r="F11">
            <v>1116.3174597354</v>
          </cell>
        </row>
        <row r="12">
          <cell r="A12" t="str">
            <v xml:space="preserve">IDBI   </v>
          </cell>
          <cell r="B12">
            <v>61399076.520000003</v>
          </cell>
          <cell r="C12">
            <v>61.399076520000001</v>
          </cell>
          <cell r="D12" t="str">
            <v>USD</v>
          </cell>
          <cell r="E12">
            <v>48.54</v>
          </cell>
          <cell r="F12">
            <v>2980.3111742808001</v>
          </cell>
        </row>
        <row r="13">
          <cell r="A13" t="str">
            <v>IFCI</v>
          </cell>
          <cell r="B13">
            <v>38679777.799999997</v>
          </cell>
          <cell r="C13">
            <v>38.679777799999997</v>
          </cell>
          <cell r="D13" t="str">
            <v>USD</v>
          </cell>
          <cell r="E13">
            <v>48.54</v>
          </cell>
          <cell r="F13">
            <v>1877.5164144119999</v>
          </cell>
        </row>
        <row r="15">
          <cell r="A15" t="str">
            <v>TOTAL</v>
          </cell>
          <cell r="B15">
            <v>123076741.83</v>
          </cell>
          <cell r="C15">
            <v>123.07674183</v>
          </cell>
          <cell r="F15">
            <v>5974.1450484282004</v>
          </cell>
        </row>
        <row r="16">
          <cell r="A16" t="str">
            <v>ECB - Guaranteed:</v>
          </cell>
        </row>
        <row r="17">
          <cell r="A17" t="str">
            <v xml:space="preserve">RZB-CFA - I </v>
          </cell>
          <cell r="B17">
            <v>600146038.10623562</v>
          </cell>
          <cell r="C17">
            <v>600.14603810623566</v>
          </cell>
          <cell r="D17" t="str">
            <v>ATS</v>
          </cell>
          <cell r="E17">
            <v>3.464</v>
          </cell>
          <cell r="F17">
            <v>2078.9058760000003</v>
          </cell>
        </row>
        <row r="18">
          <cell r="A18" t="str">
            <v>RZB-CFA - III</v>
          </cell>
          <cell r="B18">
            <v>157535859.98845264</v>
          </cell>
          <cell r="C18">
            <v>157.53585998845264</v>
          </cell>
          <cell r="D18" t="str">
            <v>ATS</v>
          </cell>
          <cell r="E18">
            <v>3.464</v>
          </cell>
          <cell r="F18">
            <v>545.70421899999997</v>
          </cell>
        </row>
        <row r="19">
          <cell r="A19" t="str">
            <v>US - EXIM</v>
          </cell>
          <cell r="B19">
            <v>28794763.123197362</v>
          </cell>
          <cell r="C19">
            <v>28.794763123197363</v>
          </cell>
          <cell r="D19" t="str">
            <v>USD</v>
          </cell>
          <cell r="E19">
            <v>48.54</v>
          </cell>
          <cell r="F19">
            <v>1397.6978019999999</v>
          </cell>
        </row>
        <row r="20">
          <cell r="A20" t="str">
            <v>COMMERZ-BANK</v>
          </cell>
          <cell r="B20">
            <v>9792253.0902348589</v>
          </cell>
          <cell r="C20">
            <v>9.7922530902348583</v>
          </cell>
          <cell r="D20" t="str">
            <v>USD</v>
          </cell>
          <cell r="E20">
            <v>48.54</v>
          </cell>
          <cell r="F20">
            <v>475.31596500000001</v>
          </cell>
        </row>
        <row r="21">
          <cell r="A21" t="str">
            <v>SBI-FRANKFURT</v>
          </cell>
          <cell r="B21">
            <v>62296011.147811726</v>
          </cell>
          <cell r="C21">
            <v>62.296011147811726</v>
          </cell>
          <cell r="D21" t="str">
            <v>FRF</v>
          </cell>
          <cell r="E21">
            <v>7.266</v>
          </cell>
          <cell r="F21">
            <v>452.64281699999998</v>
          </cell>
        </row>
        <row r="22">
          <cell r="A22" t="str">
            <v>SBI-LONDON</v>
          </cell>
          <cell r="B22">
            <v>25000000</v>
          </cell>
          <cell r="C22">
            <v>25</v>
          </cell>
          <cell r="D22" t="str">
            <v>USD</v>
          </cell>
          <cell r="E22">
            <v>48.54</v>
          </cell>
          <cell r="F22">
            <v>1213.5</v>
          </cell>
        </row>
        <row r="24">
          <cell r="A24" t="str">
            <v>TOTAL</v>
          </cell>
          <cell r="B24">
            <v>883564925.45593226</v>
          </cell>
          <cell r="C24">
            <v>883.56492545593233</v>
          </cell>
          <cell r="F24">
            <v>6163.7666789999994</v>
          </cell>
        </row>
        <row r="26">
          <cell r="A26" t="str">
            <v>ECB- Unguaranteed:</v>
          </cell>
        </row>
        <row r="27">
          <cell r="A27" t="str">
            <v>RZB-CFA - III</v>
          </cell>
          <cell r="B27">
            <v>464914077.07852197</v>
          </cell>
          <cell r="C27">
            <v>464.91407707852198</v>
          </cell>
          <cell r="D27" t="str">
            <v>ATS</v>
          </cell>
          <cell r="E27">
            <v>3.464</v>
          </cell>
          <cell r="F27">
            <v>1610.4623630000001</v>
          </cell>
        </row>
        <row r="28">
          <cell r="A28" t="str">
            <v>BARCLAYS-DREDGNER</v>
          </cell>
          <cell r="B28">
            <v>24003145.797280595</v>
          </cell>
          <cell r="C28">
            <v>24.003145797280595</v>
          </cell>
          <cell r="D28" t="str">
            <v>USD</v>
          </cell>
          <cell r="E28">
            <v>48.54</v>
          </cell>
          <cell r="F28">
            <v>1165.112697</v>
          </cell>
        </row>
        <row r="29">
          <cell r="A29" t="str">
            <v>BARCLAYS- NEWYORK</v>
          </cell>
          <cell r="B29">
            <v>29782423.815409973</v>
          </cell>
          <cell r="C29">
            <v>29.782423815409974</v>
          </cell>
          <cell r="D29" t="str">
            <v>USD</v>
          </cell>
          <cell r="E29">
            <v>48.54</v>
          </cell>
          <cell r="F29">
            <v>1445.638852</v>
          </cell>
        </row>
        <row r="30">
          <cell r="A30" t="str">
            <v>EDC- CANADA</v>
          </cell>
          <cell r="B30">
            <v>5816241.7387721464</v>
          </cell>
          <cell r="C30">
            <v>5.8162417387721463</v>
          </cell>
          <cell r="D30" t="str">
            <v>USD</v>
          </cell>
          <cell r="E30">
            <v>48.54</v>
          </cell>
          <cell r="F30">
            <v>282.32037399999996</v>
          </cell>
        </row>
        <row r="32">
          <cell r="A32" t="str">
            <v>TOTAL</v>
          </cell>
          <cell r="B32">
            <v>524515888.42998469</v>
          </cell>
          <cell r="C32">
            <v>524.51588842998478</v>
          </cell>
          <cell r="F32">
            <v>4503.5342860000001</v>
          </cell>
        </row>
        <row r="33">
          <cell r="A33" t="str">
            <v>Grand Total</v>
          </cell>
          <cell r="B33">
            <v>1531157555.7159169</v>
          </cell>
          <cell r="C33">
            <v>1531.1575557159169</v>
          </cell>
          <cell r="F33">
            <v>16641.446013428198</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5">
          <cell r="A5" t="str">
            <v>JINDAL VIJAYANAGAR STEEL LIMITED.</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
      <sheetName val="OH- Summery"/>
      <sheetName val="OH Calculations"/>
      <sheetName val="Fin. Charges"/>
      <sheetName val="Backup CC"/>
      <sheetName val="Abst"/>
      <sheetName val="PBQ"/>
      <sheetName val="Materials Reqd"/>
      <sheetName val="LOCAL RATES"/>
      <sheetName val="Rate anly as per site sink data"/>
      <sheetName val="BoQ"/>
      <sheetName val="ANALYSIS"/>
      <sheetName val="KL Bridge BoQ"/>
      <sheetName val="Mech Details"/>
      <sheetName val="Electrical BoQ"/>
      <sheetName val="Analysis (2)"/>
      <sheetName val="BP"/>
      <sheetName val="MAJ Qtys "/>
      <sheetName val="earth work RA"/>
      <sheetName val="DATA SHEET"/>
      <sheetName val="MECH-PROG"/>
      <sheetName val="MECH-ANLYS"/>
      <sheetName val="BoQ Bld"/>
      <sheetName val="Top Sheet"/>
      <sheetName val="Loading"/>
      <sheetName val="Crushing n screening"/>
      <sheetName val="SHUTTERING (NS-40)"/>
      <sheetName val="Elect- Naidu designs"/>
      <sheetName val="Pile-1000mm dia"/>
      <sheetName val="Pile-1200mm dia "/>
      <sheetName val="Traffic sign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A Data"/>
      <sheetName val="SH Equity"/>
      <sheetName val="COR"/>
      <sheetName val="S&amp;A"/>
      <sheetName val="Cash Flow Statement in millions"/>
      <sheetName val="Cash Flow Workings"/>
      <sheetName val="Related Party Statement"/>
      <sheetName val="Segment Report"/>
      <sheetName val="Tickmarks"/>
      <sheetName val="NOA_Data"/>
      <sheetName val="SH_Equity"/>
      <sheetName val="Cash_Flow_Statement_in_millions"/>
      <sheetName val="Cash_Flow_Workings"/>
      <sheetName val="Related_Party_Statement"/>
      <sheetName val="Segment_Report"/>
      <sheetName val="EXRATE"/>
    </sheetNames>
    <sheetDataSet>
      <sheetData sheetId="0" refreshError="1">
        <row r="4">
          <cell r="AM4" t="str">
            <v>&lt;Select Local Company&gt;</v>
          </cell>
          <cell r="AN4">
            <v>1</v>
          </cell>
        </row>
        <row r="5">
          <cell r="AM5" t="str">
            <v>TCS</v>
          </cell>
        </row>
        <row r="6">
          <cell r="AM6" t="str">
            <v>CMC</v>
          </cell>
        </row>
        <row r="7">
          <cell r="AM7" t="str">
            <v>ORCHID</v>
          </cell>
        </row>
        <row r="8">
          <cell r="AM8" t="str">
            <v>AP Online</v>
          </cell>
        </row>
        <row r="9">
          <cell r="AM9" t="str">
            <v>TCS America</v>
          </cell>
        </row>
        <row r="10">
          <cell r="AM10" t="str">
            <v>TCS Belgium</v>
          </cell>
        </row>
        <row r="11">
          <cell r="AM11" t="str">
            <v>TCS Germany</v>
          </cell>
        </row>
        <row r="12">
          <cell r="AM12" t="str">
            <v>TCS Netherlands</v>
          </cell>
        </row>
        <row r="13">
          <cell r="AM13" t="str">
            <v>TCS Sweden</v>
          </cell>
        </row>
        <row r="14">
          <cell r="AM14" t="str">
            <v>TCS France</v>
          </cell>
        </row>
        <row r="15">
          <cell r="AM15" t="str">
            <v>TCS Iberoamerica</v>
          </cell>
        </row>
        <row r="16">
          <cell r="AM16" t="str">
            <v>Phoenix Global Services</v>
          </cell>
        </row>
        <row r="17">
          <cell r="AM17" t="str">
            <v>TCS APAC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유통망계획"/>
      <sheetName val="표제"/>
      <sheetName val="목차"/>
      <sheetName val="운영방침"/>
      <sheetName val="판매총괄"/>
      <sheetName val="제품별판매계획"/>
      <sheetName val="환율변동"/>
      <sheetName val="지점별판매계획"/>
      <sheetName val="영업전략CA(1)"/>
      <sheetName val="영업전략PPC(2)"/>
      <sheetName val="경쟁사동향및대응전략(카)"/>
      <sheetName val="경쟁사동향(OA)"/>
      <sheetName val="시장점유계획"/>
      <sheetName val="가격운영계획"/>
      <sheetName val="표지 "/>
      <sheetName val="표준견적 (2)"/>
      <sheetName val="표준견적 (3)"/>
      <sheetName val="IS112003-ytd"/>
      <sheetName val="BS122003"/>
      <sheetName val="CGM112003-ytd"/>
      <sheetName val="sch"/>
      <sheetName val="한계원가"/>
      <sheetName val="????"/>
      <sheetName val="?????"/>
      <sheetName val="VIR CG"/>
      <sheetName val="차수"/>
      <sheetName val="품-(주)코①"/>
      <sheetName val="abs회장보고1"/>
      <sheetName val="상반기손익차2총괄"/>
      <sheetName val="학교기부"/>
      <sheetName val="매출"/>
      <sheetName val="협조전"/>
      <sheetName val="지점회의"/>
      <sheetName val="외화금융(97-03)"/>
      <sheetName val="일위대가목차"/>
      <sheetName val="2월"/>
      <sheetName val="SALE&amp;COST"/>
      <sheetName val="RG-A"/>
      <sheetName val="Data"/>
      <sheetName val="WORKINGS"/>
      <sheetName val="Hoja2"/>
      <sheetName val="X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Flow"/>
      <sheetName val="Cash flow working"/>
      <sheetName val="mat"/>
      <sheetName val="wealth tax"/>
      <sheetName val="deferred tax"/>
      <sheetName val="computation"/>
      <sheetName val="sch 1,2 &amp; 3"/>
      <sheetName val="Sch 4 30.06.08"/>
      <sheetName val="Sheet2"/>
      <sheetName val="SCH 4 "/>
      <sheetName val="INV."/>
      <sheetName val="Sch 5&amp; 6"/>
      <sheetName val="PROV FOR EXP30.06.08"/>
      <sheetName val="TB30.06.08"/>
      <sheetName val="INT ON ICD30.06.08"/>
      <sheetName val="Sch 7 &amp; 8"/>
      <sheetName val="GROUPINGS"/>
      <sheetName val="TB 31.03.11"/>
      <sheetName val="TB"/>
      <sheetName val="Sheet1 (2)"/>
      <sheetName val="Sheet1"/>
      <sheetName val="entries"/>
      <sheetName val="interest capitalisation"/>
      <sheetName val="SH HOLDING PATTERN"/>
      <sheetName val="PROVISION FOR EXP"/>
      <sheetName val="Prov for travel"/>
      <sheetName val="CIF IMPORTS"/>
      <sheetName val="EXP IN FC"/>
      <sheetName val="Foreign travel"/>
      <sheetName val="Related Parties"/>
      <sheetName val="CAP COMMITMENT"/>
      <sheetName val="CONTINGENT LIAB"/>
      <sheetName val="ICD"/>
      <sheetName val="Sheet3"/>
      <sheetName val="capitalisation of interest"/>
      <sheetName val="reinstatement"/>
      <sheetName val="prepaid"/>
      <sheetName val="cap wip notes"/>
      <sheetName val="directors"/>
      <sheetName val="prov0910"/>
    </sheetNames>
    <sheetDataSet>
      <sheetData sheetId="0"/>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 empl"/>
      <sheetName val="P&amp;L_incl TSG 3rd inst"/>
      <sheetName val="P&amp;L_TSG"/>
      <sheetName val="P&amp;L_excl TSG"/>
      <sheetName val="P&amp;L_incl TSG"/>
      <sheetName val="Exp.Summary"/>
      <sheetName val="Personnel"/>
      <sheetName val="Kdv"/>
      <sheetName val="Nsk"/>
      <sheetName val="Igt"/>
      <sheetName val="Zhb"/>
      <sheetName val="Mfg-Variable"/>
      <sheetName val="Mfg-Fixed"/>
      <sheetName val="R&amp;D-Total"/>
      <sheetName val="Mkt-Variable"/>
      <sheetName val="Mkt-Fixed"/>
      <sheetName val="Ovs-Variable"/>
      <sheetName val="Ovs-Fixed"/>
      <sheetName val="TSG-Variable"/>
      <sheetName val="TSG-Fixed"/>
      <sheetName val="TSG P&amp;L"/>
      <sheetName val="MFG_EXP_incl tsg"/>
      <sheetName val="MKT_EXP_incl t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t="str">
            <v>Rs.lacs</v>
          </cell>
          <cell r="O3" t="str">
            <v>Rs.lacs</v>
          </cell>
        </row>
        <row r="4">
          <cell r="J4" t="str">
            <v>Cum Nov</v>
          </cell>
          <cell r="K4" t="str">
            <v>Bal. To</v>
          </cell>
          <cell r="L4" t="str">
            <v>Cum Nov</v>
          </cell>
          <cell r="M4" t="str">
            <v>Cum Nov</v>
          </cell>
        </row>
        <row r="5">
          <cell r="J5" t="str">
            <v>F2002</v>
          </cell>
          <cell r="K5" t="str">
            <v>Achieve</v>
          </cell>
          <cell r="L5" t="str">
            <v>F2002</v>
          </cell>
          <cell r="M5" t="str">
            <v>Rev. Bud.</v>
          </cell>
          <cell r="N5" t="str">
            <v>Var.</v>
          </cell>
          <cell r="O5" t="str">
            <v>%</v>
          </cell>
        </row>
        <row r="7">
          <cell r="J7">
            <v>80.03</v>
          </cell>
          <cell r="K7">
            <v>5.4404758999999814</v>
          </cell>
          <cell r="L7">
            <v>80.03</v>
          </cell>
          <cell r="M7">
            <v>59.515475900000006</v>
          </cell>
          <cell r="N7">
            <v>-20.514524099999996</v>
          </cell>
          <cell r="O7">
            <v>-0.34469226347898518</v>
          </cell>
        </row>
        <row r="8">
          <cell r="J8">
            <v>9.92</v>
          </cell>
          <cell r="K8">
            <v>-3.3070162999999972</v>
          </cell>
          <cell r="L8">
            <v>9.92</v>
          </cell>
          <cell r="M8">
            <v>5.4429837000000001</v>
          </cell>
          <cell r="N8">
            <v>-4.4770162999999998</v>
          </cell>
          <cell r="O8">
            <v>-0.82252980107215823</v>
          </cell>
        </row>
        <row r="9">
          <cell r="J9">
            <v>40.018793360000004</v>
          </cell>
          <cell r="K9">
            <v>16.341206639999996</v>
          </cell>
          <cell r="L9">
            <v>40.018793360000004</v>
          </cell>
          <cell r="M9">
            <v>38.305000000000007</v>
          </cell>
          <cell r="N9">
            <v>-1.7137933599999968</v>
          </cell>
          <cell r="O9">
            <v>-4.4740722098942608E-2</v>
          </cell>
        </row>
        <row r="10">
          <cell r="J10">
            <v>129.96879336000001</v>
          </cell>
          <cell r="K10">
            <v>18.47466623999998</v>
          </cell>
          <cell r="L10">
            <v>129.96879336000001</v>
          </cell>
          <cell r="M10">
            <v>103.26345960000002</v>
          </cell>
          <cell r="N10">
            <v>-26.705333759999988</v>
          </cell>
          <cell r="O10">
            <v>-0.25861358764702846</v>
          </cell>
        </row>
        <row r="12">
          <cell r="J12">
            <v>94.610000000000014</v>
          </cell>
          <cell r="K12">
            <v>88.591656</v>
          </cell>
          <cell r="L12">
            <v>94.610000000000014</v>
          </cell>
          <cell r="M12">
            <v>119.98632800000001</v>
          </cell>
          <cell r="N12">
            <v>25.376328000000001</v>
          </cell>
          <cell r="O12">
            <v>0.21149349615899571</v>
          </cell>
        </row>
        <row r="13">
          <cell r="J13">
            <v>12.95</v>
          </cell>
          <cell r="K13">
            <v>7.7255300000000027</v>
          </cell>
          <cell r="L13">
            <v>12.95</v>
          </cell>
          <cell r="M13">
            <v>14.070529999999998</v>
          </cell>
          <cell r="N13">
            <v>1.1205299999999987</v>
          </cell>
          <cell r="O13">
            <v>7.9636659031322832E-2</v>
          </cell>
        </row>
        <row r="14">
          <cell r="J14">
            <v>6.51</v>
          </cell>
          <cell r="K14">
            <v>2.5116700000000005</v>
          </cell>
          <cell r="L14">
            <v>6.51</v>
          </cell>
          <cell r="M14">
            <v>5.8316700000000008</v>
          </cell>
          <cell r="N14">
            <v>-0.67832999999999899</v>
          </cell>
          <cell r="O14">
            <v>-0.11631831019244897</v>
          </cell>
        </row>
        <row r="15">
          <cell r="J15">
            <v>12.59</v>
          </cell>
          <cell r="K15">
            <v>32.409999999999997</v>
          </cell>
          <cell r="L15">
            <v>12.59</v>
          </cell>
          <cell r="M15">
            <v>31.785920000000004</v>
          </cell>
          <cell r="N15">
            <v>19.195920000000005</v>
          </cell>
          <cell r="O15">
            <v>0.60391267580110952</v>
          </cell>
        </row>
        <row r="16">
          <cell r="J16">
            <v>44.089860000000002</v>
          </cell>
          <cell r="K16">
            <v>32.215609999999984</v>
          </cell>
          <cell r="L16">
            <v>44.089860000000002</v>
          </cell>
          <cell r="M16">
            <v>44.814989999999995</v>
          </cell>
          <cell r="N16">
            <v>0.72512999999999295</v>
          </cell>
          <cell r="O16">
            <v>1.618052352572193E-2</v>
          </cell>
        </row>
        <row r="17">
          <cell r="J17">
            <v>16.762309999999999</v>
          </cell>
          <cell r="K17">
            <v>8.9748759999999947</v>
          </cell>
          <cell r="L17">
            <v>16.762309999999999</v>
          </cell>
          <cell r="M17">
            <v>18.160437999999999</v>
          </cell>
          <cell r="N17">
            <v>1.3981279999999998</v>
          </cell>
          <cell r="O17">
            <v>7.6987570453972518E-2</v>
          </cell>
        </row>
        <row r="18">
          <cell r="J18">
            <v>16.545929899999997</v>
          </cell>
          <cell r="K18">
            <v>4.9132701000000054</v>
          </cell>
          <cell r="L18">
            <v>16.545929899999997</v>
          </cell>
          <cell r="M18">
            <v>15.199599999999998</v>
          </cell>
          <cell r="N18">
            <v>-1.3463298999999989</v>
          </cell>
          <cell r="O18">
            <v>-8.8576666491223394E-2</v>
          </cell>
        </row>
        <row r="19">
          <cell r="J19">
            <v>69.758389999999991</v>
          </cell>
          <cell r="K19">
            <v>8.9186800000000233</v>
          </cell>
          <cell r="L19">
            <v>69.758389999999991</v>
          </cell>
          <cell r="M19">
            <v>55.282070000000004</v>
          </cell>
          <cell r="N19">
            <v>-14.476319999999987</v>
          </cell>
          <cell r="O19">
            <v>-0.26186284269022464</v>
          </cell>
        </row>
        <row r="20">
          <cell r="J20">
            <v>2.33</v>
          </cell>
          <cell r="K20">
            <v>7.67</v>
          </cell>
          <cell r="L20">
            <v>2.33</v>
          </cell>
          <cell r="M20">
            <v>5.45</v>
          </cell>
          <cell r="N20">
            <v>3.12</v>
          </cell>
          <cell r="O20">
            <v>0.57247706422018352</v>
          </cell>
        </row>
        <row r="21">
          <cell r="J21">
            <v>391.15101666666669</v>
          </cell>
          <cell r="K21">
            <v>220.62898333333328</v>
          </cell>
          <cell r="L21">
            <v>391.15101666666669</v>
          </cell>
          <cell r="M21">
            <v>429.39999999999986</v>
          </cell>
          <cell r="N21">
            <v>38.248983333333172</v>
          </cell>
          <cell r="O21">
            <v>8.907541530818161E-2</v>
          </cell>
        </row>
        <row r="22">
          <cell r="J22">
            <v>14.6462936</v>
          </cell>
          <cell r="K22">
            <v>7.2953363999999965</v>
          </cell>
          <cell r="L22">
            <v>14.6462936</v>
          </cell>
          <cell r="M22">
            <v>13.58663</v>
          </cell>
          <cell r="N22">
            <v>-1.0596636000000004</v>
          </cell>
          <cell r="O22">
            <v>-7.7993115290546686E-2</v>
          </cell>
        </row>
        <row r="23">
          <cell r="J23">
            <v>681.94380016666673</v>
          </cell>
          <cell r="K23">
            <v>421.85561183333323</v>
          </cell>
          <cell r="L23">
            <v>681.94380016666673</v>
          </cell>
          <cell r="M23">
            <v>753.56817599999988</v>
          </cell>
          <cell r="N23">
            <v>71.624375833333175</v>
          </cell>
          <cell r="O23">
            <v>9.5046975329453387E-2</v>
          </cell>
        </row>
        <row r="25">
          <cell r="J25">
            <v>811.9125935266668</v>
          </cell>
          <cell r="K25">
            <v>440.3302780733332</v>
          </cell>
          <cell r="L25">
            <v>811.9125935266668</v>
          </cell>
          <cell r="M25">
            <v>856.83163559999991</v>
          </cell>
          <cell r="N25">
            <v>44.919042073333188</v>
          </cell>
          <cell r="O25">
            <v>5.2424584022132237E-2</v>
          </cell>
        </row>
        <row r="26">
          <cell r="J26">
            <v>0.64836671219320263</v>
          </cell>
          <cell r="K26">
            <v>0.35163328780679737</v>
          </cell>
          <cell r="L26">
            <v>0.94757541597786787</v>
          </cell>
        </row>
        <row r="28">
          <cell r="J28">
            <v>134.27333333333331</v>
          </cell>
          <cell r="K28">
            <v>602.07666666666671</v>
          </cell>
          <cell r="L28">
            <v>134.27333333333331</v>
          </cell>
          <cell r="M28">
            <v>134.07333333333335</v>
          </cell>
          <cell r="N28">
            <v>-0.19999999999996021</v>
          </cell>
          <cell r="O28">
            <v>-1.4917209487342264E-3</v>
          </cell>
        </row>
        <row r="30">
          <cell r="J30">
            <v>946.18592686000011</v>
          </cell>
          <cell r="K30">
            <v>1042.40694474</v>
          </cell>
          <cell r="L30">
            <v>946.18592686000011</v>
          </cell>
          <cell r="M30">
            <v>990.90496893333329</v>
          </cell>
          <cell r="N30">
            <v>44.719042073333227</v>
          </cell>
          <cell r="O30">
            <v>4.5129496243692634E-2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beschreibung"/>
      <sheetName val="Projektinformation"/>
      <sheetName val="Kalkulationsbogen"/>
      <sheetName val="Calc-values"/>
      <sheetName val="Zuschläge"/>
      <sheetName val="Kapa-Planung"/>
      <sheetName val="VA TECH-Risikoanalyse"/>
      <sheetName val="Beiblatt zur RA"/>
      <sheetName val="Input FRK"/>
      <sheetName val="FRK"/>
      <sheetName val="Rechtsrisikoanalyse"/>
      <sheetName val="Minimum Requ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entrada"/>
      <sheetName val="Proced Adjudic"/>
      <sheetName val="Check-list Aut.NOC"/>
      <sheetName val="Hoja Cierre"/>
      <sheetName val="Valorac Economica"/>
      <sheetName val="Valorac Técnica"/>
      <sheetName val="Revis Costes"/>
      <sheetName val="Antecedentes"/>
    </sheetNames>
    <sheetDataSet>
      <sheetData sheetId="0">
        <row r="7">
          <cell r="E7">
            <v>0.19</v>
          </cell>
        </row>
      </sheetData>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p3000"/>
      <sheetName val="Sheet1"/>
      <sheetName val="DEpRev1105 total"/>
      <sheetName val="redn Q1"/>
    </sheetNames>
    <sheetDataSet>
      <sheetData sheetId="0"/>
      <sheetData sheetId="1"/>
      <sheetData sheetId="2"/>
      <sheetData sheetId="3"/>
      <sheetData sheetId="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 CAPEXP"/>
      <sheetName val="Sector"/>
      <sheetName val="Knd"/>
      <sheetName val="Nsk"/>
      <sheetName val="Igt"/>
      <sheetName val="Zbd"/>
    </sheetNames>
    <sheetDataSet>
      <sheetData sheetId="0"/>
      <sheetData sheetId="1"/>
      <sheetData sheetId="2">
        <row r="12">
          <cell r="G12">
            <v>579743</v>
          </cell>
        </row>
      </sheetData>
      <sheetData sheetId="3"/>
      <sheetData sheetId="4"/>
      <sheetData sheetId="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P&amp;L"/>
      <sheetName val="Balance Sheet"/>
      <sheetName val="NOA Data"/>
      <sheetName val="COR"/>
      <sheetName val="S&amp;A"/>
      <sheetName val="FA"/>
      <sheetName val="SH Equity"/>
      <sheetName val="Cash Flow Statement in millions"/>
      <sheetName val="Cash Flow Workings"/>
      <sheetName val="Related Party Statement"/>
      <sheetName val="Segment Report"/>
      <sheetName val="Sub Schedule P&amp;L- BS"/>
      <sheetName val="TB"/>
      <sheetName val="Revenue TB"/>
      <sheetName val="Project-TB"/>
      <sheetName val="ITES-TB"/>
      <sheetName val="Selling-TB"/>
      <sheetName val="A&amp;G-TB"/>
      <sheetName val="Trial Balance"/>
      <sheetName val="Income Statement-PGSI"/>
      <sheetName val="Balance Sheet PGSI"/>
      <sheetName val="Loan Details"/>
      <sheetName val="Staffing"/>
      <sheetName val="IS Reprojected"/>
      <sheetName val="Cash Flow"/>
      <sheetName val="PGSPA0604"/>
      <sheetName val="PGSIndCons IS"/>
      <sheetName val="ITSInd IS"/>
      <sheetName val="ITESInd IS"/>
      <sheetName val="Projectwise-mthly"/>
      <sheetName val="Projectwise-CUM-Apr-June04"/>
      <sheetName val="Projectwise-CUM-Jan-June04"/>
      <sheetName val="Other MIS"/>
      <sheetName val="Costing P&amp;L"/>
      <sheetName val="Margin st"/>
      <sheetName val="Clientwise Margin"/>
      <sheetName val="costing"/>
      <sheetName val="Bud Vs Act Staff Financials"/>
      <sheetName val="Bud Vs Act PHL Proj"/>
      <sheetName val="Bud Vs Act Mony"/>
      <sheetName val="Bud Vs Act Prospects"/>
      <sheetName val="Bud Vs Act CSC"/>
      <sheetName val="Bud Vs Act National Life"/>
      <sheetName val="Bud Vs Act MetLifeASP"/>
      <sheetName val="Bud Vs Act MetLife Internationa"/>
      <sheetName val="Bud Vs Act MetLife Domestic"/>
      <sheetName val="Bud Vs Act Inv Mgt"/>
      <sheetName val="Bud Vs Act GOC"/>
      <sheetName val="Bud Vs Act Domestic&amp; internal"/>
      <sheetName val="Bud Vs Act Mass Mutual"/>
      <sheetName val="Bud Vs Act Regence"/>
      <sheetName val="Bud Vs Act Call center"/>
      <sheetName val="Bud Vs Act Sys Software"/>
      <sheetName val="Bud Vs Act Swiss &amp; Neth"/>
      <sheetName val="Bud Vs Act HealthCareIT"/>
      <sheetName val="Bud Vs Act HealthCare"/>
      <sheetName val="Bud Vs Act Academy"/>
      <sheetName val="Bud Vs Act MetLife Fac"/>
      <sheetName val="Bud Vs Act Quality"/>
      <sheetName val="Bud Vs Act Fac&amp;Admn"/>
      <sheetName val="Bud Vs Act Management"/>
      <sheetName val="Bud Vs Act HR"/>
      <sheetName val="Bud Vs Act Finance"/>
      <sheetName val="Bud Vs Act- Admn overheads"/>
      <sheetName val="Bud Vs Act Marketing"/>
      <sheetName val="Bud Vs Act Corp Affairs"/>
      <sheetName val="Bud Vs Act Sales O.H"/>
      <sheetName val="BUD Vs Act Proj Mgt"/>
      <sheetName val="Bud Vs ActTechnology"/>
      <sheetName val="Bud Vs Act net works"/>
      <sheetName val="Bud Vs Act CONSOLIDATED"/>
      <sheetName val="Index"/>
      <sheetName val="I.S.summary"/>
      <sheetName val="Tickmarks"/>
      <sheetName val="Sub Schedule P&amp;L&amp; B Sheet"/>
      <sheetName val="Balance_Sheet"/>
      <sheetName val="NOA_Data"/>
      <sheetName val="SH_Equity"/>
      <sheetName val="Cash_Flow_Statement_in_millions"/>
      <sheetName val="Cash_Flow_Workings"/>
      <sheetName val="Related_Party_Statement"/>
      <sheetName val="Segment_Report"/>
      <sheetName val="Sub_Schedule_P&amp;L-_BS"/>
      <sheetName val="Revenue_TB"/>
      <sheetName val="Trial_Balance"/>
      <sheetName val="Income_Statement-PGSI"/>
      <sheetName val="Balance_Sheet_PGSI"/>
      <sheetName val="Loan_Details"/>
      <sheetName val="IS_Reprojected"/>
      <sheetName val="Cash_Flow"/>
      <sheetName val="PGSIndCons_IS"/>
      <sheetName val="ITSInd_IS"/>
      <sheetName val="ITESInd_IS"/>
      <sheetName val="Other_MIS"/>
      <sheetName val="Costing_P&amp;L"/>
      <sheetName val="Margin_st"/>
      <sheetName val="Clientwise_Margin"/>
      <sheetName val="Bud_Vs_Act_Staff_Financials"/>
      <sheetName val="Bud_Vs_Act_PHL_Proj"/>
      <sheetName val="Bud_Vs_Act_Mony"/>
      <sheetName val="Bud_Vs_Act_Prospects"/>
      <sheetName val="Bud_Vs_Act_CSC"/>
      <sheetName val="Bud_Vs_Act_National_Life"/>
      <sheetName val="Bud_Vs_Act_MetLifeASP"/>
      <sheetName val="Bud_Vs_Act_MetLife_Internationa"/>
      <sheetName val="Bud_Vs_Act_MetLife_Domestic"/>
      <sheetName val="Bud_Vs_Act_Inv_Mgt"/>
      <sheetName val="Bud_Vs_Act_GOC"/>
      <sheetName val="Bud_Vs_Act_Domestic&amp;_internal"/>
      <sheetName val="Bud_Vs_Act_Mass_Mutual"/>
      <sheetName val="Bud_Vs_Act_Regence"/>
      <sheetName val="Bud_Vs_Act_Call_center"/>
      <sheetName val="Bud_Vs_Act_Sys_Software"/>
      <sheetName val="Bud_Vs_Act_Swiss_&amp;_Neth"/>
      <sheetName val="Bud_Vs_Act_HealthCareIT"/>
      <sheetName val="Bud_Vs_Act_HealthCare"/>
      <sheetName val="Bud_Vs_Act_Academy"/>
      <sheetName val="Bud_Vs_Act_MetLife_Fac"/>
      <sheetName val="Bud_Vs_Act_Quality"/>
      <sheetName val="Bud_Vs_Act_Fac&amp;Admn"/>
      <sheetName val="Bud_Vs_Act_Management"/>
      <sheetName val="Bud_Vs_Act_HR"/>
      <sheetName val="Bud_Vs_Act_Finance"/>
      <sheetName val="Bud_Vs_Act-_Admn_overheads"/>
      <sheetName val="Bud_Vs_Act_Marketing"/>
      <sheetName val="Bud_Vs_Act_Corp_Affairs"/>
      <sheetName val="Bud_Vs_Act_Sales_O_H"/>
      <sheetName val="BUD_Vs_Act_Proj_Mgt"/>
      <sheetName val="Bud_Vs_ActTechnology"/>
      <sheetName val="Bud_Vs_Act_net_works"/>
      <sheetName val="Bud_Vs_Act_CONSOLIDATED"/>
      <sheetName val="I_S_summary"/>
      <sheetName val="Sub_Schedule_P&amp;L&amp;_B_Sheet"/>
      <sheetName val="한계원가"/>
    </sheetNames>
    <sheetDataSet>
      <sheetData sheetId="0" refreshError="1"/>
      <sheetData sheetId="1" refreshError="1"/>
      <sheetData sheetId="2" refreshError="1"/>
      <sheetData sheetId="3" refreshError="1"/>
      <sheetData sheetId="4" refreshError="1">
        <row r="4">
          <cell r="D4" t="str">
            <v>INR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_Dtl"/>
      <sheetName val="Full_data"/>
      <sheetName val="Report"/>
      <sheetName val="DEbt (2)"/>
      <sheetName val="Plan"/>
    </sheetNames>
    <sheetDataSet>
      <sheetData sheetId="0" refreshError="1">
        <row r="1">
          <cell r="A1" t="str">
            <v>date</v>
          </cell>
          <cell r="B1" t="str">
            <v>order_no</v>
          </cell>
          <cell r="C1" t="str">
            <v>size</v>
          </cell>
          <cell r="D1" t="str">
            <v>Offer_qty</v>
          </cell>
          <cell r="E1" t="str">
            <v>Clear_qty</v>
          </cell>
        </row>
      </sheetData>
      <sheetData sheetId="1"/>
      <sheetData sheetId="2"/>
      <sheetData sheetId="3" refreshError="1"/>
      <sheetData sheetId="4"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INT SCH"/>
      <sheetName val="NOTES"/>
    </sheetNames>
    <sheetDataSet>
      <sheetData sheetId="0" refreshError="1">
        <row r="1">
          <cell r="A1" t="str">
            <v>MAHINDRA &amp; MAHINDRA LIMITED</v>
          </cell>
        </row>
        <row r="2">
          <cell r="A2" t="str">
            <v>FARM EQUIPMENT SECTOR</v>
          </cell>
        </row>
        <row r="3">
          <cell r="A3" t="str">
            <v>ESTIMATE FOR THE PERIOD ENDED 31ST JULY 2000</v>
          </cell>
        </row>
        <row r="7">
          <cell r="C7" t="str">
            <v>QUICK EST</v>
          </cell>
          <cell r="G7" t="str">
            <v>BUDGET</v>
          </cell>
        </row>
        <row r="8">
          <cell r="C8" t="str">
            <v>FOR THE</v>
          </cell>
          <cell r="G8" t="str">
            <v>FOR THE</v>
          </cell>
        </row>
        <row r="9">
          <cell r="C9" t="str">
            <v xml:space="preserve"> P.E.</v>
          </cell>
          <cell r="G9" t="str">
            <v xml:space="preserve"> P.E.</v>
          </cell>
        </row>
        <row r="10">
          <cell r="C10" t="str">
            <v>31.07.2000</v>
          </cell>
          <cell r="G10" t="str">
            <v>31.07.2000</v>
          </cell>
        </row>
        <row r="11">
          <cell r="A11" t="str">
            <v>TRACTORS: (Nos.)</v>
          </cell>
        </row>
        <row r="12">
          <cell r="A12" t="str">
            <v xml:space="preserve">  Production </v>
          </cell>
          <cell r="C12">
            <v>23301</v>
          </cell>
          <cell r="G12">
            <v>6585</v>
          </cell>
        </row>
        <row r="13">
          <cell r="A13" t="str">
            <v xml:space="preserve">  Sales  Local</v>
          </cell>
          <cell r="C13">
            <v>25320</v>
          </cell>
          <cell r="G13">
            <v>6300</v>
          </cell>
        </row>
        <row r="14">
          <cell r="A14" t="str">
            <v xml:space="preserve">  Sales  Export</v>
          </cell>
          <cell r="C14">
            <v>576</v>
          </cell>
          <cell r="G14">
            <v>100</v>
          </cell>
        </row>
        <row r="16">
          <cell r="C16" t="str">
            <v>RS LACS</v>
          </cell>
          <cell r="E16" t="str">
            <v>%</v>
          </cell>
          <cell r="G16" t="str">
            <v>RS LACS</v>
          </cell>
          <cell r="I16" t="str">
            <v>%</v>
          </cell>
        </row>
        <row r="18">
          <cell r="A18" t="str">
            <v>Sales, Services Etc.</v>
          </cell>
          <cell r="C18">
            <v>64053.672149999868</v>
          </cell>
          <cell r="E18">
            <v>114.7177271602235</v>
          </cell>
          <cell r="G18">
            <v>16219.601350875002</v>
          </cell>
          <cell r="I18">
            <v>114.88370756918449</v>
          </cell>
        </row>
        <row r="19">
          <cell r="A19" t="str">
            <v>Other Income</v>
          </cell>
          <cell r="C19">
            <v>146.62</v>
          </cell>
          <cell r="E19">
            <v>0.26259092713440929</v>
          </cell>
          <cell r="G19">
            <v>32.916666666666664</v>
          </cell>
          <cell r="I19">
            <v>0.23314930038534207</v>
          </cell>
        </row>
        <row r="20">
          <cell r="A20" t="str">
            <v>Income From Surplus Funds</v>
          </cell>
          <cell r="C20">
            <v>0</v>
          </cell>
          <cell r="E20">
            <v>0</v>
          </cell>
          <cell r="G20">
            <v>0</v>
          </cell>
          <cell r="I20">
            <v>0</v>
          </cell>
        </row>
        <row r="21">
          <cell r="C21" t="str">
            <v>-</v>
          </cell>
          <cell r="E21" t="str">
            <v>-</v>
          </cell>
          <cell r="G21" t="str">
            <v>-</v>
          </cell>
          <cell r="I21" t="str">
            <v>-</v>
          </cell>
        </row>
        <row r="22">
          <cell r="C22">
            <v>64200.29214999987</v>
          </cell>
          <cell r="E22">
            <v>114.98031808735792</v>
          </cell>
          <cell r="G22">
            <v>16252.518017541668</v>
          </cell>
          <cell r="I22">
            <v>115.11685686956983</v>
          </cell>
        </row>
        <row r="23">
          <cell r="A23" t="str">
            <v>Excise Duty on Sales</v>
          </cell>
          <cell r="C23">
            <v>8375.3950000000004</v>
          </cell>
          <cell r="E23">
            <v>15.000018675261886</v>
          </cell>
          <cell r="G23">
            <v>2134.239896070575</v>
          </cell>
          <cell r="I23">
            <v>15.116856869569814</v>
          </cell>
        </row>
        <row r="24">
          <cell r="C24" t="str">
            <v>-</v>
          </cell>
          <cell r="E24" t="str">
            <v>-</v>
          </cell>
          <cell r="G24" t="str">
            <v>-</v>
          </cell>
          <cell r="I24" t="str">
            <v>-</v>
          </cell>
        </row>
        <row r="25">
          <cell r="C25">
            <v>55824.897149999873</v>
          </cell>
          <cell r="E25">
            <v>99.980299412096031</v>
          </cell>
          <cell r="G25">
            <v>14118.278121471092</v>
          </cell>
          <cell r="I25">
            <v>100</v>
          </cell>
        </row>
        <row r="26">
          <cell r="A26" t="str">
            <v>Inter Divisional Transfers</v>
          </cell>
          <cell r="C26">
            <v>11</v>
          </cell>
          <cell r="E26">
            <v>1.9700587903959246E-2</v>
          </cell>
          <cell r="G26">
            <v>0</v>
          </cell>
          <cell r="I26">
            <v>0</v>
          </cell>
        </row>
        <row r="27">
          <cell r="C27" t="str">
            <v>-</v>
          </cell>
          <cell r="E27" t="str">
            <v>-</v>
          </cell>
          <cell r="G27" t="str">
            <v>-</v>
          </cell>
          <cell r="I27" t="str">
            <v>-</v>
          </cell>
        </row>
        <row r="28">
          <cell r="A28" t="str">
            <v>SALES (NET OF EXCISE) &amp; OTHER INCOME</v>
          </cell>
          <cell r="C28">
            <v>55835.897149999873</v>
          </cell>
          <cell r="E28">
            <v>100</v>
          </cell>
          <cell r="G28">
            <v>14118.278121471092</v>
          </cell>
          <cell r="I28">
            <v>100</v>
          </cell>
        </row>
        <row r="30">
          <cell r="A30" t="str">
            <v>EXPENDITURE:</v>
          </cell>
        </row>
        <row r="32">
          <cell r="A32" t="str">
            <v>Materials</v>
          </cell>
          <cell r="C32">
            <v>37764</v>
          </cell>
          <cell r="E32">
            <v>67.633909236828814</v>
          </cell>
          <cell r="G32">
            <v>9211.7755789917792</v>
          </cell>
          <cell r="I32">
            <v>65.247160452112794</v>
          </cell>
        </row>
        <row r="33">
          <cell r="A33" t="str">
            <v>Personnel</v>
          </cell>
          <cell r="C33">
            <v>6273.7069999999994</v>
          </cell>
          <cell r="E33">
            <v>11.235974203380403</v>
          </cell>
          <cell r="G33">
            <v>1508.3330952380948</v>
          </cell>
          <cell r="I33">
            <v>10.683548533756536</v>
          </cell>
        </row>
        <row r="34">
          <cell r="A34" t="str">
            <v>Others</v>
          </cell>
          <cell r="C34">
            <v>6498.3009898734117</v>
          </cell>
          <cell r="E34">
            <v>11.638213625216958</v>
          </cell>
          <cell r="G34">
            <v>1765</v>
          </cell>
          <cell r="I34">
            <v>12.50152451180138</v>
          </cell>
        </row>
        <row r="35">
          <cell r="A35" t="str">
            <v>Inc/(Dec) Excise Duty</v>
          </cell>
          <cell r="C35">
            <v>-915</v>
          </cell>
          <cell r="E35">
            <v>-1.6387307211020645</v>
          </cell>
          <cell r="G35">
            <v>13.401508062500398</v>
          </cell>
          <cell r="I35">
            <v>9.4923105687508516E-2</v>
          </cell>
        </row>
        <row r="36">
          <cell r="C36" t="str">
            <v>-</v>
          </cell>
          <cell r="E36" t="str">
            <v>-</v>
          </cell>
          <cell r="G36" t="str">
            <v>-</v>
          </cell>
          <cell r="I36" t="str">
            <v>-</v>
          </cell>
        </row>
        <row r="37">
          <cell r="A37" t="str">
            <v xml:space="preserve">Profit before Depn, Int, contingencies, </v>
          </cell>
        </row>
        <row r="38">
          <cell r="A38" t="str">
            <v>Extra-ordinary Items &amp; Tax</v>
          </cell>
          <cell r="C38">
            <v>6214.8891601264622</v>
          </cell>
          <cell r="E38">
            <v>11.130633655675865</v>
          </cell>
          <cell r="G38">
            <v>1619.7679391787169</v>
          </cell>
          <cell r="I38">
            <v>11.472843396641792</v>
          </cell>
        </row>
        <row r="39">
          <cell r="A39" t="str">
            <v>Depreciation</v>
          </cell>
          <cell r="C39">
            <v>1184.06</v>
          </cell>
          <cell r="E39">
            <v>2.1206071012329075</v>
          </cell>
          <cell r="G39">
            <v>297.2</v>
          </cell>
          <cell r="I39">
            <v>2.1050725693526178</v>
          </cell>
        </row>
        <row r="40">
          <cell r="C40" t="str">
            <v>-</v>
          </cell>
          <cell r="E40" t="str">
            <v>-</v>
          </cell>
          <cell r="G40" t="str">
            <v>-</v>
          </cell>
          <cell r="I40" t="str">
            <v>-</v>
          </cell>
        </row>
        <row r="41">
          <cell r="A41" t="str">
            <v xml:space="preserve">Profit before Interest, contingencies, </v>
          </cell>
        </row>
        <row r="42">
          <cell r="A42" t="str">
            <v>Extra-ordinary Items &amp; Tax</v>
          </cell>
          <cell r="C42">
            <v>5030.8291601264627</v>
          </cell>
          <cell r="E42">
            <v>9.0100265544429572</v>
          </cell>
          <cell r="G42">
            <v>1322.5679391787169</v>
          </cell>
          <cell r="I42">
            <v>9.3677708272891742</v>
          </cell>
        </row>
        <row r="43">
          <cell r="A43" t="str">
            <v>Interest (Refer Annexure I)</v>
          </cell>
          <cell r="C43">
            <v>11.51</v>
          </cell>
          <cell r="E43">
            <v>2.0613978797688264E-2</v>
          </cell>
          <cell r="G43">
            <v>3.5</v>
          </cell>
          <cell r="I43">
            <v>2.479055852198574E-2</v>
          </cell>
        </row>
        <row r="44">
          <cell r="C44" t="str">
            <v>-</v>
          </cell>
          <cell r="E44" t="str">
            <v>-</v>
          </cell>
          <cell r="G44" t="str">
            <v>-</v>
          </cell>
          <cell r="I44" t="str">
            <v>-</v>
          </cell>
        </row>
        <row r="45">
          <cell r="A45" t="str">
            <v xml:space="preserve">Profit before contingencies, </v>
          </cell>
        </row>
        <row r="46">
          <cell r="A46" t="str">
            <v>Extra-ordinary Items &amp; Tax</v>
          </cell>
          <cell r="C46">
            <v>5019.3191601264625</v>
          </cell>
          <cell r="E46">
            <v>8.9894125756452681</v>
          </cell>
          <cell r="G46">
            <v>1319.0679391787169</v>
          </cell>
          <cell r="I46">
            <v>9.3429802687671888</v>
          </cell>
        </row>
        <row r="48">
          <cell r="A48" t="str">
            <v>Provision for Contingencies</v>
          </cell>
          <cell r="C48">
            <v>0</v>
          </cell>
          <cell r="E48">
            <v>0</v>
          </cell>
          <cell r="G48">
            <v>0</v>
          </cell>
          <cell r="I48">
            <v>0</v>
          </cell>
        </row>
        <row r="49">
          <cell r="A49" t="str">
            <v>Extra-Ordinary Items</v>
          </cell>
          <cell r="C49">
            <v>0</v>
          </cell>
          <cell r="E49">
            <v>0</v>
          </cell>
          <cell r="G49">
            <v>0</v>
          </cell>
          <cell r="I49">
            <v>0</v>
          </cell>
        </row>
        <row r="50">
          <cell r="C50" t="str">
            <v>-</v>
          </cell>
          <cell r="E50" t="str">
            <v>-</v>
          </cell>
          <cell r="G50" t="str">
            <v>-</v>
          </cell>
          <cell r="I50" t="str">
            <v>-</v>
          </cell>
        </row>
        <row r="51">
          <cell r="A51" t="str">
            <v>Profit before Tax</v>
          </cell>
          <cell r="C51">
            <v>5019.3191601264625</v>
          </cell>
          <cell r="E51">
            <v>8.9894125756452681</v>
          </cell>
          <cell r="G51">
            <v>1319.0679391787169</v>
          </cell>
          <cell r="I51">
            <v>9.3429802687671888</v>
          </cell>
        </row>
        <row r="53">
          <cell r="A53" t="str">
            <v>Provision for Tax</v>
          </cell>
          <cell r="C53">
            <v>0</v>
          </cell>
          <cell r="E53">
            <v>0</v>
          </cell>
          <cell r="G53">
            <v>0</v>
          </cell>
          <cell r="I53">
            <v>0</v>
          </cell>
        </row>
        <row r="54">
          <cell r="C54" t="str">
            <v>-</v>
          </cell>
          <cell r="E54" t="str">
            <v>-</v>
          </cell>
          <cell r="G54" t="str">
            <v>-</v>
          </cell>
          <cell r="I54" t="str">
            <v>-</v>
          </cell>
        </row>
        <row r="55">
          <cell r="A55" t="str">
            <v>Profit after Tax</v>
          </cell>
          <cell r="C55">
            <v>5019.3191601264625</v>
          </cell>
          <cell r="E55">
            <v>8.9894125756452681</v>
          </cell>
          <cell r="G55">
            <v>1319.0679391787169</v>
          </cell>
          <cell r="I55">
            <v>9.3429802687671888</v>
          </cell>
        </row>
        <row r="56">
          <cell r="C56" t="str">
            <v>=</v>
          </cell>
          <cell r="E56" t="str">
            <v>=</v>
          </cell>
          <cell r="G56" t="str">
            <v>=</v>
          </cell>
          <cell r="I56" t="str">
            <v>=</v>
          </cell>
        </row>
      </sheetData>
      <sheetData sheetId="1" refreshError="1">
        <row r="1">
          <cell r="A1" t="str">
            <v>MAHINDRA &amp; MAHINDRA LIMITED</v>
          </cell>
        </row>
        <row r="2">
          <cell r="A2" t="str">
            <v>FARM EQUIPMENT SECTOR</v>
          </cell>
        </row>
        <row r="4">
          <cell r="A4" t="str">
            <v>ESTIMATE FOR THE PERIOD ENDED 31ST JULY 2000</v>
          </cell>
        </row>
        <row r="6">
          <cell r="A6" t="str">
            <v>INTEREST SCHEDULE</v>
          </cell>
        </row>
        <row r="9">
          <cell r="F9" t="str">
            <v>RS  LACS</v>
          </cell>
        </row>
        <row r="11">
          <cell r="A11" t="str">
            <v>Long Term Borrowings</v>
          </cell>
          <cell r="F11">
            <v>0</v>
          </cell>
        </row>
        <row r="12">
          <cell r="A12" t="str">
            <v>Fixed Deposits</v>
          </cell>
          <cell r="F12">
            <v>0</v>
          </cell>
        </row>
        <row r="13">
          <cell r="A13" t="str">
            <v>ICD'S</v>
          </cell>
          <cell r="F13">
            <v>0</v>
          </cell>
        </row>
        <row r="14">
          <cell r="A14" t="str">
            <v>Export Packing Credit</v>
          </cell>
          <cell r="F14">
            <v>0</v>
          </cell>
        </row>
        <row r="15">
          <cell r="A15" t="str">
            <v>Hundies</v>
          </cell>
          <cell r="F15">
            <v>0</v>
          </cell>
        </row>
        <row r="16">
          <cell r="A16" t="str">
            <v>Others</v>
          </cell>
          <cell r="F16">
            <v>0</v>
          </cell>
        </row>
        <row r="17">
          <cell r="A17" t="str">
            <v>Armada Deposits</v>
          </cell>
          <cell r="F17">
            <v>0</v>
          </cell>
        </row>
        <row r="18">
          <cell r="A18" t="str">
            <v>Commercial Paper</v>
          </cell>
          <cell r="F18">
            <v>0</v>
          </cell>
        </row>
        <row r="19">
          <cell r="A19" t="str">
            <v>Bank Overdraft</v>
          </cell>
          <cell r="F19">
            <v>11.51</v>
          </cell>
        </row>
        <row r="21">
          <cell r="F21">
            <v>11.51</v>
          </cell>
        </row>
        <row r="22">
          <cell r="A22" t="str">
            <v>Less:Interest capitalisation</v>
          </cell>
          <cell r="F22">
            <v>0</v>
          </cell>
        </row>
        <row r="24">
          <cell r="A24" t="str">
            <v>Net Interest</v>
          </cell>
          <cell r="F24">
            <v>11.51</v>
          </cell>
        </row>
      </sheetData>
      <sheetData sheetId="2" refreshError="1">
        <row r="1">
          <cell r="A1" t="str">
            <v>MAHINDRA &amp; MAHINDRA LIMITED</v>
          </cell>
        </row>
        <row r="2">
          <cell r="A2" t="str">
            <v>FARM EQUIPMENT SECTOR</v>
          </cell>
        </row>
        <row r="3">
          <cell r="I3">
            <v>36746.620308796293</v>
          </cell>
        </row>
        <row r="4">
          <cell r="A4" t="str">
            <v>NOTES  TO  QUICK  ESTIMATES - JULY 2000</v>
          </cell>
        </row>
        <row r="7">
          <cell r="A7" t="str">
            <v>Estimates  upto  the  month  of  July 2000  have  been prepared  on  the following basis</v>
          </cell>
        </row>
        <row r="10">
          <cell r="A10" t="str">
            <v>(a)</v>
          </cell>
          <cell r="B10" t="str">
            <v>Sales  value  of  Tractors  are at  applicable  selling  prices and  on  the  basis  of volumes</v>
          </cell>
        </row>
        <row r="11">
          <cell r="B11" t="str">
            <v>as  indicated  by  Marketing  Department.</v>
          </cell>
        </row>
        <row r="13">
          <cell r="A13" t="str">
            <v>(b)</v>
          </cell>
          <cell r="B13" t="str">
            <v>The  material  cost  of  sales  has  been  worked  out  on the basis of actual opening cost</v>
          </cell>
        </row>
        <row r="14">
          <cell r="B14" t="str">
            <v>of F 2001 with adjustment for actual ECN,Price Increase / Decrease, Freight &amp; Octroi etc..</v>
          </cell>
        </row>
        <row r="16">
          <cell r="A16" t="str">
            <v>(c)</v>
          </cell>
          <cell r="B16" t="str">
            <v>(i)</v>
          </cell>
          <cell r="C16" t="str">
            <v>Expenses are considered based on actual booking and provisions.</v>
          </cell>
        </row>
        <row r="18">
          <cell r="B18" t="str">
            <v>(ii)</v>
          </cell>
          <cell r="C18" t="str">
            <v>Amortisation of deferred expenditure-</v>
          </cell>
        </row>
        <row r="19">
          <cell r="C19" t="str">
            <v>SAP</v>
          </cell>
          <cell r="D19">
            <v>48.32</v>
          </cell>
        </row>
        <row r="20">
          <cell r="C20" t="str">
            <v>AVL</v>
          </cell>
          <cell r="D20">
            <v>141.33000000000001</v>
          </cell>
        </row>
        <row r="21">
          <cell r="C21" t="str">
            <v>Org. Change</v>
          </cell>
          <cell r="D21">
            <v>164</v>
          </cell>
        </row>
        <row r="22">
          <cell r="C22" t="str">
            <v>Total</v>
          </cell>
          <cell r="D22">
            <v>353.65</v>
          </cell>
        </row>
        <row r="24">
          <cell r="B24" t="str">
            <v>(iii)</v>
          </cell>
          <cell r="C24" t="str">
            <v xml:space="preserve">Leave encashment considered is to the extent of Rs. 86 lacs. </v>
          </cell>
        </row>
        <row r="26">
          <cell r="B26" t="str">
            <v>(iv)</v>
          </cell>
          <cell r="C26" t="str">
            <v>Gratuity Rs.130 Lacs is as per budget.</v>
          </cell>
        </row>
        <row r="28">
          <cell r="B28" t="str">
            <v>(v)</v>
          </cell>
          <cell r="C28" t="str">
            <v>Horizon 3 expenses considered for deferral upto July 2000</v>
          </cell>
        </row>
        <row r="29">
          <cell r="D29" t="str">
            <v>Personnel</v>
          </cell>
          <cell r="E29">
            <v>66</v>
          </cell>
        </row>
        <row r="30">
          <cell r="D30" t="str">
            <v>Other exp.</v>
          </cell>
          <cell r="E30">
            <v>28</v>
          </cell>
        </row>
        <row r="32">
          <cell r="B32" t="str">
            <v>(vi)</v>
          </cell>
          <cell r="C32" t="str">
            <v>Personnel cost includes:</v>
          </cell>
        </row>
        <row r="33">
          <cell r="D33" t="str">
            <v xml:space="preserve">a) Provision for labour demand at Nagpur Rs. 37 Lacs </v>
          </cell>
        </row>
        <row r="34">
          <cell r="D34" t="str">
            <v>b) Provision for Sp. Pay Rs. 546 Lacs as per budget</v>
          </cell>
        </row>
        <row r="36">
          <cell r="B36" t="str">
            <v>(vii)</v>
          </cell>
          <cell r="C36" t="str">
            <v>Tractor incentive considered upto July 2000 is Rs.426 Lacs.</v>
          </cell>
        </row>
        <row r="38">
          <cell r="B38" t="str">
            <v>(viii)</v>
          </cell>
          <cell r="C38" t="str">
            <v>Reimbursement to MUSA is considered at Rs. 195 Lacs upto July 2000.</v>
          </cell>
        </row>
        <row r="40">
          <cell r="B40" t="str">
            <v>(ix)</v>
          </cell>
          <cell r="C40" t="str">
            <v xml:space="preserve">Spares income- Domestic </v>
          </cell>
          <cell r="E40">
            <v>2547.9399999999887</v>
          </cell>
        </row>
        <row r="41">
          <cell r="C41" t="str">
            <v>Rs. Lacs</v>
          </cell>
          <cell r="D41" t="str">
            <v xml:space="preserve">         Export     </v>
          </cell>
          <cell r="E41">
            <v>134.72</v>
          </cell>
        </row>
        <row r="43">
          <cell r="C43" t="str">
            <v>Implements    -  Domestic</v>
          </cell>
          <cell r="E43">
            <v>143.25</v>
          </cell>
        </row>
        <row r="44">
          <cell r="C44" t="str">
            <v>Rs. Lacs</v>
          </cell>
          <cell r="D44" t="str">
            <v xml:space="preserve">         Export    </v>
          </cell>
          <cell r="E44">
            <v>6.8399999999999901</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Notes"/>
      <sheetName val="IFRS adj entry"/>
      <sheetName val="HFM sheet"/>
      <sheetName val="IFRS adj"/>
      <sheetName val="US TB"/>
      <sheetName val="IGAAP reclass"/>
      <sheetName val="USGAAP reclass"/>
      <sheetName val="TB"/>
      <sheetName val="Equity Reco"/>
      <sheetName val="Pivot"/>
      <sheetName val="COR_SGA"/>
      <sheetName val="BS - P&amp;L"/>
      <sheetName val="1 Cash and Cash equivalent"/>
      <sheetName val="2 Trade receivable"/>
      <sheetName val="3 Other financial asset"/>
      <sheetName val="4 Inventories"/>
      <sheetName val="5 Other assets"/>
      <sheetName val="6 PPE"/>
      <sheetName val="7 Investment property"/>
      <sheetName val="8 Goodwill"/>
      <sheetName val="9 Intangible assets"/>
      <sheetName val="10 Investment in associate"/>
      <sheetName val="11 Deferred Tax"/>
      <sheetName val="12 Trade payables"/>
      <sheetName val="13 Provisions"/>
      <sheetName val="14 Borrowings"/>
      <sheetName val="15 Financial liabilities"/>
      <sheetName val="16 Other liability"/>
      <sheetName val="17 Retirement benefits"/>
      <sheetName val="18 Share Capital"/>
      <sheetName val="19 Reserves"/>
      <sheetName val="20 Retained Earnings"/>
      <sheetName val="NCI"/>
      <sheetName val="Cash Flow"/>
      <sheetName val="Share Holders' Equity"/>
      <sheetName val="Segments"/>
      <sheetName val="P&amp;L Sch"/>
      <sheetName val="EPS"/>
      <sheetName val="Revenue"/>
      <sheetName val="Gains and losses"/>
      <sheetName val="Investment revenue"/>
      <sheetName val="Finance cost"/>
      <sheetName val="Income Tax"/>
      <sheetName val="Finance lease receivble"/>
      <sheetName val="NOA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O2" t="str">
            <v>&lt;Investment in Subsidiaries&gt;</v>
          </cell>
        </row>
        <row r="3">
          <cell r="O3" t="str">
            <v>CMC</v>
          </cell>
        </row>
        <row r="4">
          <cell r="O4" t="str">
            <v xml:space="preserve"> C-Edge Technologies Limited</v>
          </cell>
        </row>
        <row r="5">
          <cell r="O5" t="str">
            <v xml:space="preserve"> TCS Iberoamerica S.A.</v>
          </cell>
        </row>
        <row r="6">
          <cell r="O6" t="str">
            <v xml:space="preserve"> AP Online Limited</v>
          </cell>
        </row>
        <row r="7">
          <cell r="O7" t="str">
            <v xml:space="preserve"> Tata Consultancy Services  Belgium S.A.</v>
          </cell>
        </row>
        <row r="8">
          <cell r="O8" t="str">
            <v xml:space="preserve"> Tata Consultancy Services  Netherlands B.V.</v>
          </cell>
        </row>
        <row r="9">
          <cell r="O9" t="str">
            <v xml:space="preserve"> Tata Consultancy Services  Sverige AB</v>
          </cell>
        </row>
        <row r="10">
          <cell r="O10" t="str">
            <v xml:space="preserve"> Tata Consultancy Services  Deutschland GmbH</v>
          </cell>
        </row>
        <row r="11">
          <cell r="O11" t="str">
            <v xml:space="preserve"> Tata America International Corporation</v>
          </cell>
        </row>
        <row r="12">
          <cell r="O12" t="str">
            <v xml:space="preserve"> Tata Consultancy Services  Asia Pacific Pte. Limited</v>
          </cell>
        </row>
        <row r="13">
          <cell r="O13" t="str">
            <v xml:space="preserve"> WTI Advanced Technology Limited</v>
          </cell>
        </row>
        <row r="14">
          <cell r="O14" t="str">
            <v xml:space="preserve"> TCS FNS Pty Limited</v>
          </cell>
        </row>
        <row r="15">
          <cell r="O15" t="str">
            <v xml:space="preserve"> Tata Information Technology (Shanghai) Co Ltd</v>
          </cell>
        </row>
        <row r="16">
          <cell r="O16" t="str">
            <v xml:space="preserve"> Tata Consultancy Services Malaysia Sdn Bhd</v>
          </cell>
        </row>
        <row r="17">
          <cell r="O17" t="str">
            <v xml:space="preserve"> Tata Consultancy Services Japan Limited</v>
          </cell>
        </row>
        <row r="18">
          <cell r="O18" t="str">
            <v>CMC Americas</v>
          </cell>
        </row>
        <row r="19">
          <cell r="O19" t="str">
            <v xml:space="preserve"> Tata Consultancy Services Luxembourg S.A.</v>
          </cell>
        </row>
        <row r="20">
          <cell r="O20" t="str">
            <v xml:space="preserve"> Tata Info - Singapore PTE Ltd</v>
          </cell>
        </row>
        <row r="21">
          <cell r="O21" t="str">
            <v xml:space="preserve"> Diligenta Limited</v>
          </cell>
        </row>
        <row r="22">
          <cell r="O22" t="str">
            <v xml:space="preserve"> Tata Consultancy Services Italia srl</v>
          </cell>
        </row>
        <row r="23">
          <cell r="O23" t="str">
            <v xml:space="preserve"> EXEGENIX CANADA INC</v>
          </cell>
        </row>
        <row r="24">
          <cell r="O24" t="str">
            <v>MP Online</v>
          </cell>
        </row>
        <row r="25">
          <cell r="O25" t="str">
            <v>TCS Indonesia</v>
          </cell>
        </row>
        <row r="26">
          <cell r="O26" t="str">
            <v xml:space="preserve"> TCSChina( Jv)</v>
          </cell>
        </row>
        <row r="27">
          <cell r="O27" t="str">
            <v>TCS Thailand</v>
          </cell>
        </row>
        <row r="28">
          <cell r="O28" t="str">
            <v xml:space="preserve"> TCS Philipinnes Inc</v>
          </cell>
        </row>
        <row r="29">
          <cell r="O29" t="str">
            <v xml:space="preserve"> TCS Switzerland</v>
          </cell>
        </row>
        <row r="30">
          <cell r="O30" t="str">
            <v xml:space="preserve"> TCS Morocco</v>
          </cell>
        </row>
        <row r="31">
          <cell r="O31" t="str">
            <v xml:space="preserve"> TCS Africa</v>
          </cell>
        </row>
        <row r="32">
          <cell r="O32" t="str">
            <v xml:space="preserve"> TCS South Africa</v>
          </cell>
        </row>
        <row r="33">
          <cell r="O33" t="str">
            <v xml:space="preserve"> TCS e-Serve Limited (CGSL)</v>
          </cell>
        </row>
        <row r="34">
          <cell r="O34" t="str">
            <v xml:space="preserve"> TCS e-Serve International Limited</v>
          </cell>
        </row>
        <row r="35">
          <cell r="O35" t="str">
            <v xml:space="preserve"> TCS e-Serve America, Inc.</v>
          </cell>
        </row>
        <row r="36">
          <cell r="O36" t="str">
            <v xml:space="preserve"> TCS Exegenix Research  Inc Holdings</v>
          </cell>
        </row>
        <row r="37">
          <cell r="O37" t="str">
            <v xml:space="preserve"> TCS Exegenix Research  Inc.</v>
          </cell>
        </row>
        <row r="38">
          <cell r="O38" t="str">
            <v>Pref shares in TCS Diligenta</v>
          </cell>
        </row>
        <row r="39">
          <cell r="O39" t="str">
            <v>Pref shares in Exegenix Research</v>
          </cell>
        </row>
        <row r="40">
          <cell r="O40" t="str">
            <v>Pref shares in AP Online</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Insp_Dtl"/>
      <sheetName val="Opinion"/>
      <sheetName val="List of Vendors"/>
    </sheetNames>
    <sheetDataSet>
      <sheetData sheetId="0" refreshError="1">
        <row r="1">
          <cell r="A1" t="str">
            <v>ORISSA State Electricity Board, - GRIDCO</v>
          </cell>
        </row>
      </sheetData>
      <sheetData sheetId="1" refreshError="1"/>
      <sheetData sheetId="2" refreshError="1"/>
      <sheetData sheetId="3" refreshError="1"/>
      <sheetData sheetId="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6"/>
      <sheetName val="FORM7"/>
      <sheetName val="Analy_7-10"/>
      <sheetName val="LOCAL RATES"/>
      <sheetName val="Voucher"/>
      <sheetName val="Basement Budget"/>
    </sheetNames>
    <sheetDataSet>
      <sheetData sheetId="0" refreshError="1"/>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hoto"/>
      <sheetName val="INDEX"/>
      <sheetName val="Cost Abstract"/>
      <sheetName val="Annex to Abstract"/>
      <sheetName val="Brief Des&amp;Area Cal"/>
      <sheetName val="Pie Chart"/>
      <sheetName val="Tentative Struc"/>
      <sheetName val="Assumptions"/>
      <sheetName val="Breakup OH"/>
      <sheetName val="Rate Analysis"/>
      <sheetName val="civil boq-summary"/>
      <sheetName val="civil boq"/>
      <sheetName val="Serv-Summary"/>
      <sheetName val="DG SEt"/>
      <sheetName val="Elevator"/>
      <sheetName val="Fire fighting"/>
      <sheetName val="Pump &amp; Allied"/>
      <sheetName val="Ventilation"/>
      <sheetName val="HVAC&amp;BMS"/>
      <sheetName val="Electri no cctv"/>
      <sheetName val="Plumbing"/>
      <sheetName val="Project cost Abstract"/>
      <sheetName val="Annex to Cost Abstract"/>
      <sheetName val="Constrution Schedule"/>
      <sheetName val="Abstract-Major quan"/>
      <sheetName val="Major Quantities"/>
      <sheetName val="BP"/>
      <sheetName val="Operation Cost Summary"/>
      <sheetName val="RMC Calculations"/>
      <sheetName val="P&amp;M"/>
      <sheetName val="P&amp;M Calculations"/>
      <sheetName val="Shutering"/>
      <sheetName val="Shuttering"/>
      <sheetName val="Org Chart"/>
      <sheetName val="Cashflow"/>
      <sheetName val="Cash flow Notes"/>
      <sheetName val="Cashflow Graph"/>
      <sheetName val="Schedule 1"/>
      <sheetName val=" Schedule 2"/>
      <sheetName val="Schedule 3"/>
      <sheetName val="Schedule 4"/>
      <sheetName val="Schedule 5"/>
      <sheetName val="Schedule 6"/>
      <sheetName val="Schedule 7"/>
      <sheetName val="Schedule 8"/>
      <sheetName val="Consultant Fee"/>
      <sheetName val="PMC"/>
      <sheetName val="work plan"/>
      <sheetName val="work plan graph"/>
      <sheetName val="Mobilisation Advance Interest"/>
      <sheetName val="INPUT"/>
      <sheetName val="3"/>
      <sheetName val="FORM7"/>
      <sheetName val="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77">
          <cell r="D77">
            <v>7.6</v>
          </cell>
        </row>
        <row r="435">
          <cell r="D435">
            <v>0.44500000000000001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ing Design 1"/>
      <sheetName val="Listing Design 2"/>
      <sheetName val="Rechtsrisikoanalyse"/>
      <sheetName val=" Tank"/>
    </sheetNames>
    <sheetDataSet>
      <sheetData sheetId="0"/>
      <sheetData sheetId="1" refreshError="1"/>
      <sheetData sheetId="2" refreshError="1"/>
      <sheetData sheetId="3"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row r="11">
          <cell r="G11">
            <v>188</v>
          </cell>
        </row>
      </sheetData>
      <sheetData sheetId="3" refreshError="1">
        <row r="3">
          <cell r="D3">
            <v>90</v>
          </cell>
        </row>
        <row r="14">
          <cell r="D14">
            <v>160</v>
          </cell>
        </row>
      </sheetData>
      <sheetData sheetId="4" refreshError="1">
        <row r="17">
          <cell r="D17">
            <v>553.54999999999995</v>
          </cell>
        </row>
        <row r="18">
          <cell r="D18">
            <v>773.55</v>
          </cell>
        </row>
        <row r="19">
          <cell r="D19">
            <v>578.54999999999995</v>
          </cell>
        </row>
        <row r="51">
          <cell r="D51">
            <v>4300</v>
          </cell>
        </row>
        <row r="113">
          <cell r="D113">
            <v>1700</v>
          </cell>
        </row>
        <row r="125">
          <cell r="D125">
            <v>462.5</v>
          </cell>
        </row>
        <row r="144">
          <cell r="D144">
            <v>143.55000000000001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sheetData sheetId="1"/>
      <sheetData sheetId="2" refreshError="1">
        <row r="4">
          <cell r="G4">
            <v>258</v>
          </cell>
        </row>
        <row r="8">
          <cell r="G8">
            <v>25</v>
          </cell>
        </row>
        <row r="9">
          <cell r="G9">
            <v>160</v>
          </cell>
        </row>
        <row r="10">
          <cell r="G10">
            <v>645</v>
          </cell>
        </row>
        <row r="12">
          <cell r="G12">
            <v>688</v>
          </cell>
        </row>
        <row r="13">
          <cell r="G13">
            <v>1779</v>
          </cell>
        </row>
        <row r="17">
          <cell r="G17">
            <v>650</v>
          </cell>
        </row>
        <row r="19">
          <cell r="G19">
            <v>288</v>
          </cell>
        </row>
        <row r="20">
          <cell r="G20">
            <v>1050</v>
          </cell>
        </row>
        <row r="24">
          <cell r="G24">
            <v>8938</v>
          </cell>
        </row>
        <row r="33">
          <cell r="G33">
            <v>14700</v>
          </cell>
        </row>
        <row r="45">
          <cell r="G45">
            <v>250</v>
          </cell>
        </row>
        <row r="48">
          <cell r="G48">
            <v>293</v>
          </cell>
        </row>
        <row r="50">
          <cell r="G50">
            <v>270</v>
          </cell>
        </row>
      </sheetData>
      <sheetData sheetId="3" refreshError="1">
        <row r="4">
          <cell r="D4">
            <v>113</v>
          </cell>
        </row>
        <row r="5">
          <cell r="D5">
            <v>115</v>
          </cell>
        </row>
        <row r="18">
          <cell r="D18">
            <v>113</v>
          </cell>
        </row>
      </sheetData>
      <sheetData sheetId="4" refreshError="1">
        <row r="21">
          <cell r="D21">
            <v>43</v>
          </cell>
        </row>
        <row r="24">
          <cell r="D24">
            <v>239</v>
          </cell>
        </row>
        <row r="38">
          <cell r="D38">
            <v>33</v>
          </cell>
        </row>
        <row r="42">
          <cell r="D42">
            <v>23293.31</v>
          </cell>
        </row>
        <row r="44">
          <cell r="D44">
            <v>22540.86</v>
          </cell>
        </row>
        <row r="45">
          <cell r="D45">
            <v>22540.86</v>
          </cell>
        </row>
        <row r="54">
          <cell r="D54">
            <v>50</v>
          </cell>
        </row>
        <row r="60">
          <cell r="D60">
            <v>25</v>
          </cell>
        </row>
        <row r="64">
          <cell r="D64">
            <v>648</v>
          </cell>
        </row>
        <row r="65">
          <cell r="D65">
            <v>503</v>
          </cell>
        </row>
        <row r="88">
          <cell r="D88">
            <v>327.64999999999998</v>
          </cell>
        </row>
        <row r="112">
          <cell r="D112">
            <v>200</v>
          </cell>
        </row>
        <row r="126">
          <cell r="D126">
            <v>95</v>
          </cell>
        </row>
        <row r="129">
          <cell r="D129">
            <v>32025</v>
          </cell>
        </row>
        <row r="132">
          <cell r="D132">
            <v>150</v>
          </cell>
        </row>
        <row r="163">
          <cell r="D163">
            <v>100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C-10"/>
      <sheetName val="Proj. View "/>
      <sheetName val="Loading "/>
      <sheetName val="MAJ Qtys"/>
      <sheetName val="Abstract"/>
      <sheetName val="BoQ C- 10"/>
      <sheetName val="ANALYSIS"/>
      <sheetName val="LOCAL RATES"/>
      <sheetName val="MECH-PROG"/>
      <sheetName val="DATA SHEET"/>
      <sheetName val="TSP-CRUSHER"/>
      <sheetName val="MECH-ANLYS"/>
      <sheetName val="SHUTTERING "/>
      <sheetName val="END"/>
      <sheetName val="Brief"/>
      <sheetName val="Shuttering Cost NS 40"/>
    </sheetNames>
    <sheetDataSet>
      <sheetData sheetId="0"/>
      <sheetData sheetId="1"/>
      <sheetData sheetId="2"/>
      <sheetData sheetId="3"/>
      <sheetData sheetId="4"/>
      <sheetData sheetId="5"/>
      <sheetData sheetId="6"/>
      <sheetData sheetId="7" refreshError="1">
        <row r="57">
          <cell r="I57">
            <v>150</v>
          </cell>
        </row>
      </sheetData>
      <sheetData sheetId="8"/>
      <sheetData sheetId="9"/>
      <sheetData sheetId="10"/>
      <sheetData sheetId="11"/>
      <sheetData sheetId="12"/>
      <sheetData sheetId="13"/>
      <sheetData sheetId="14"/>
      <sheetData sheetId="15"/>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Plant _  Machinery"/>
    </sheetNames>
    <sheetDataSet>
      <sheetData sheetId="0" refreshError="1"/>
      <sheetData sheetId="1" refreshError="1"/>
      <sheetData sheetId="2" refreshError="1">
        <row r="25">
          <cell r="G25" t="str">
            <v>Input Rate</v>
          </cell>
        </row>
        <row r="34">
          <cell r="G34" t="str">
            <v>Input Rate</v>
          </cell>
        </row>
        <row r="49">
          <cell r="G49" t="str">
            <v>Input Rate</v>
          </cell>
        </row>
        <row r="53">
          <cell r="G53" t="str">
            <v>Input Rate</v>
          </cell>
        </row>
      </sheetData>
      <sheetData sheetId="3" refreshError="1">
        <row r="16">
          <cell r="D16" t="str">
            <v>Input Rate</v>
          </cell>
        </row>
        <row r="17">
          <cell r="D17" t="str">
            <v>Input Rate</v>
          </cell>
        </row>
        <row r="19">
          <cell r="D19" t="str">
            <v>Input Rate</v>
          </cell>
        </row>
      </sheetData>
      <sheetData sheetId="4" refreshError="1">
        <row r="146">
          <cell r="D146" t="str">
            <v>Input Rate</v>
          </cell>
        </row>
        <row r="147">
          <cell r="D147" t="str">
            <v>Input Rate</v>
          </cell>
        </row>
        <row r="148">
          <cell r="D148" t="str">
            <v>Input Rate</v>
          </cell>
        </row>
        <row r="149">
          <cell r="D149" t="str">
            <v>Input Rate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s>
    <sheetDataSet>
      <sheetData sheetId="0" refreshError="1"/>
      <sheetData sheetId="1" refreshError="1"/>
      <sheetData sheetId="2" refreshError="1"/>
      <sheetData sheetId="3" refreshError="1"/>
      <sheetData sheetId="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
      <sheetName val="coln.sys"/>
      <sheetName val="PH"/>
      <sheetName val="Analy"/>
      <sheetName val="shut"/>
      <sheetName val="pipe"/>
      <sheetName val="flnge"/>
      <sheetName val="rate"/>
      <sheetName val="L&amp;J"/>
      <sheetName val="MH"/>
      <sheetName val="MH-abs"/>
      <sheetName val="gas"/>
      <sheetName val="pip"/>
      <sheetName val="PM"/>
      <sheetName val="Bill-1"/>
      <sheetName val="Bill-2&amp;4"/>
      <sheetName val="tan-abs"/>
      <sheetName val="tb"/>
      <sheetName val="tanjore"/>
      <sheetName val="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OCAL RATES"/>
    </sheetNames>
    <sheetDataSet>
      <sheetData sheetId="0"/>
      <sheetData sheetId="1" refreshError="1">
        <row r="11">
          <cell r="S11">
            <v>53.900000000000006</v>
          </cell>
        </row>
      </sheetData>
      <sheetData sheetId="2"/>
      <sheetData sheetId="3"/>
      <sheetData sheetId="4"/>
      <sheetData sheetId="5"/>
      <sheetData sheetId="6"/>
      <sheetData sheetId="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Summary"/>
      <sheetName val="options"/>
      <sheetName val="Debts(Non-ECB)"/>
      <sheetName val="Sheet3"/>
      <sheetName val="businrssplan2002-03-abnd"/>
      <sheetName val="ECB"/>
      <sheetName val="Sheet1"/>
      <sheetName val="DETAILED  BOQ"/>
      <sheetName val="proposallinked"/>
      <sheetName val="Links"/>
      <sheetName val="TranslationData"/>
      <sheetName val="PlantStatusData"/>
      <sheetName val="Opinion"/>
      <sheetName val="List of Vendors"/>
      <sheetName val="Interest-Businessplan-2002-afte"/>
      <sheetName val="DETAILED__BOQ"/>
      <sheetName val="DETAILED__BOQ1"/>
      <sheetName val="List_of_Vendors"/>
      <sheetName val="DETAILED__BOQ2"/>
      <sheetName val="List_of_Vendors1"/>
      <sheetName val="DETAILED__BOQ3"/>
      <sheetName val="List_of_Vendors2"/>
      <sheetName val="DETAILED__BOQ4"/>
      <sheetName val="List_of_Vendors3"/>
      <sheetName val="Insp_Dtl"/>
    </sheetNames>
    <sheetDataSet>
      <sheetData sheetId="0" refreshError="1"/>
      <sheetData sheetId="1"/>
      <sheetData sheetId="2" refreshError="1">
        <row r="26">
          <cell r="B26">
            <v>48.8</v>
          </cell>
        </row>
        <row r="31">
          <cell r="B31">
            <v>2.5000000000000001E-2</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westRate"/>
      <sheetName val="ElectricalSSR"/>
      <sheetName val="NonSSR"/>
      <sheetName val="Lead"/>
      <sheetName val="Data"/>
      <sheetName val="HDPE"/>
      <sheetName val="CI"/>
      <sheetName val="137-140"/>
      <sheetName val="141-142"/>
      <sheetName val="PLAN_FEB97"/>
    </sheetNames>
    <sheetDataSet>
      <sheetData sheetId="0"/>
      <sheetData sheetId="1"/>
      <sheetData sheetId="2" refreshError="1">
        <row r="125">
          <cell r="C125" t="e">
            <v>#REF!</v>
          </cell>
        </row>
        <row r="126">
          <cell r="C126" t="e">
            <v>#REF!</v>
          </cell>
        </row>
      </sheetData>
      <sheetData sheetId="3" refreshError="1">
        <row r="7">
          <cell r="P7">
            <v>2424</v>
          </cell>
        </row>
        <row r="8">
          <cell r="P8">
            <v>2929</v>
          </cell>
        </row>
        <row r="9">
          <cell r="P9">
            <v>196.41</v>
          </cell>
        </row>
        <row r="11">
          <cell r="P11" t="e">
            <v>#REF!</v>
          </cell>
        </row>
        <row r="12">
          <cell r="P12" t="e">
            <v>#REF!</v>
          </cell>
        </row>
        <row r="14">
          <cell r="P14" t="e">
            <v>#REF!</v>
          </cell>
        </row>
        <row r="16">
          <cell r="P16" t="e">
            <v>#REF!</v>
          </cell>
        </row>
        <row r="19">
          <cell r="P19">
            <v>805.59</v>
          </cell>
        </row>
        <row r="20">
          <cell r="P20">
            <v>568.09</v>
          </cell>
        </row>
        <row r="25">
          <cell r="P25">
            <v>250.84</v>
          </cell>
        </row>
        <row r="28">
          <cell r="P28">
            <v>155.01</v>
          </cell>
        </row>
        <row r="43">
          <cell r="P43">
            <v>240</v>
          </cell>
        </row>
        <row r="50">
          <cell r="P50">
            <v>32.700000000000003</v>
          </cell>
        </row>
        <row r="51">
          <cell r="P51">
            <v>23</v>
          </cell>
        </row>
        <row r="56">
          <cell r="P56" t="e">
            <v>#REF!</v>
          </cell>
        </row>
        <row r="62">
          <cell r="P62">
            <v>116</v>
          </cell>
        </row>
        <row r="63">
          <cell r="P63">
            <v>152</v>
          </cell>
        </row>
        <row r="64">
          <cell r="P64">
            <v>13</v>
          </cell>
        </row>
        <row r="89">
          <cell r="P89">
            <v>47.200000762939453</v>
          </cell>
        </row>
        <row r="209">
          <cell r="P209">
            <v>129</v>
          </cell>
        </row>
        <row r="210">
          <cell r="P210">
            <v>106</v>
          </cell>
        </row>
        <row r="215">
          <cell r="P215">
            <v>83</v>
          </cell>
        </row>
        <row r="216">
          <cell r="P216">
            <v>83</v>
          </cell>
        </row>
        <row r="220">
          <cell r="P220">
            <v>522</v>
          </cell>
        </row>
      </sheetData>
      <sheetData sheetId="4"/>
      <sheetData sheetId="5"/>
      <sheetData sheetId="6"/>
      <sheetData sheetId="7"/>
      <sheetData sheetId="8"/>
      <sheetData sheetId="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westRate"/>
      <sheetName val="ElectricalSSR"/>
      <sheetName val="NonSSR"/>
      <sheetName val="Lead"/>
      <sheetName val="Data"/>
      <sheetName val="HDPE"/>
      <sheetName val="CI"/>
      <sheetName val="137-140"/>
      <sheetName val="141-142"/>
    </sheetNames>
    <sheetDataSet>
      <sheetData sheetId="0"/>
      <sheetData sheetId="1"/>
      <sheetData sheetId="2"/>
      <sheetData sheetId="3" refreshError="1">
        <row r="29">
          <cell r="P29">
            <v>159.01</v>
          </cell>
        </row>
        <row r="44">
          <cell r="P44">
            <v>261</v>
          </cell>
        </row>
        <row r="47">
          <cell r="P47">
            <v>91</v>
          </cell>
        </row>
        <row r="58">
          <cell r="P58">
            <v>91</v>
          </cell>
        </row>
        <row r="91">
          <cell r="P91">
            <v>3.4000000953674316</v>
          </cell>
        </row>
        <row r="219">
          <cell r="P219">
            <v>48.799999237060547</v>
          </cell>
        </row>
      </sheetData>
      <sheetData sheetId="4"/>
      <sheetData sheetId="5"/>
      <sheetData sheetId="6"/>
      <sheetData sheetId="7"/>
      <sheetData sheetId="8"/>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UM-UPTO DATE"/>
      <sheetName val="CSUM-MW"/>
      <sheetName val="P&amp;B-UW"/>
      <sheetName val="P&amp;B-MW"/>
      <sheetName val="Fibre"/>
      <sheetName val="Pulp"/>
      <sheetName val="Mavoor"/>
      <sheetName val="Cement"/>
      <sheetName val="Textiles"/>
      <sheetName val="Spong Iron"/>
      <sheetName val="Chemical"/>
      <sheetName val="Others"/>
      <sheetName val="Sheet2"/>
    </sheetNames>
    <sheetDataSet>
      <sheetData sheetId="0" refreshError="1"/>
      <sheetData sheetId="1" refreshError="1"/>
      <sheetData sheetId="2" refreshError="1"/>
      <sheetData sheetId="3" refreshError="1">
        <row r="3">
          <cell r="B3" t="str">
            <v>2000-01</v>
          </cell>
          <cell r="Z3">
            <v>36708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sheetData sheetId="1"/>
      <sheetData sheetId="2"/>
      <sheetData sheetId="3"/>
      <sheetData sheetId="4" refreshError="1">
        <row r="28">
          <cell r="D28">
            <v>4200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s>
    <sheetDataSet>
      <sheetData sheetId="0" refreshError="1"/>
      <sheetData sheetId="1" refreshError="1"/>
      <sheetData sheetId="2" refreshError="1"/>
      <sheetData sheetId="3" refreshError="1"/>
      <sheetData sheetId="4" refreshError="1">
        <row r="136">
          <cell r="D136">
            <v>318.55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
      <sheetName val="Syn"/>
      <sheetName val="Top Sheet"/>
      <sheetName val="Top sheet (2)"/>
      <sheetName val="Loading (2)"/>
      <sheetName val="SUMMARY"/>
      <sheetName val="Railway Deposit"/>
      <sheetName val="Loading"/>
      <sheetName val="BOQ Thum"/>
      <sheetName val="PMC mach "/>
      <sheetName val="INPUT"/>
      <sheetName val="PMC BP"/>
      <sheetName val="ANALYSIS"/>
      <sheetName val="Machinery Costing"/>
      <sheetName val="Crusher-PMC"/>
      <sheetName val="MAJOR QTYS"/>
      <sheetName val="Crusher"/>
      <sheetName val="Site overheads"/>
      <sheetName val="L.map"/>
      <sheetName val="Ele. workable Rates"/>
      <sheetName val="Drain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11">
          <cell r="H211">
            <v>488.25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s>
    <sheetDataSet>
      <sheetData sheetId="0"/>
      <sheetData sheetId="1"/>
      <sheetData sheetId="2"/>
      <sheetData sheetId="3"/>
      <sheetData sheetId="4"/>
      <sheetData sheetId="5"/>
      <sheetData sheetId="6"/>
      <sheetData sheetId="7"/>
      <sheetData sheetId="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s>
    <sheetDataSet>
      <sheetData sheetId="0"/>
      <sheetData sheetId="1"/>
      <sheetData sheetId="2"/>
      <sheetData sheetId="3"/>
      <sheetData sheetId="4"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ments"/>
      <sheetName val="LOCAL RATES"/>
    </sheetNames>
    <sheetDataSet>
      <sheetData sheetId="0"/>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YS"/>
      <sheetName val="BS"/>
      <sheetName val="GW"/>
      <sheetName val="Head office"/>
      <sheetName val="consolidated"/>
      <sheetName val="Consolidated excl pz&amp;gw"/>
      <sheetName val="Financials"/>
      <sheetName val="U-4_Investments &amp; FD"/>
    </sheetNames>
    <sheetDataSet>
      <sheetData sheetId="0" refreshError="1">
        <row r="7">
          <cell r="D7">
            <v>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p deposits"/>
      <sheetName val="osl ac"/>
      <sheetName val="os liabilities"/>
      <sheetName val="os gl ac"/>
      <sheetName val="Sheet2"/>
      <sheetName val="Sheet1"/>
      <sheetName val="Unpresented"/>
      <sheetName val="Unpresented cheques"/>
      <sheetName val="Sheet3"/>
      <sheetName val="options"/>
      <sheetName val="7.6 Inputs"/>
      <sheetName val="ord-lost_98&amp;99"/>
    </sheetNames>
    <sheetDataSet>
      <sheetData sheetId="0" refreshError="1"/>
      <sheetData sheetId="1" refreshError="1"/>
      <sheetData sheetId="2" refreshError="1"/>
      <sheetData sheetId="3" refreshError="1">
        <row r="3">
          <cell r="M3">
            <v>-4211822.0199999996</v>
          </cell>
        </row>
        <row r="4">
          <cell r="H4" t="str">
            <v>OS Head</v>
          </cell>
          <cell r="M4" t="str">
            <v>Net</v>
          </cell>
        </row>
        <row r="5">
          <cell r="H5" t="str">
            <v>Shraddha Korde - F/F Settlement</v>
          </cell>
          <cell r="M5">
            <v>3871</v>
          </cell>
        </row>
        <row r="6">
          <cell r="H6" t="str">
            <v>Education Cess Short Paid - Oct'04</v>
          </cell>
          <cell r="M6">
            <v>11</v>
          </cell>
        </row>
        <row r="7">
          <cell r="H7" t="str">
            <v>Education Cess Short Paid - Oct'04</v>
          </cell>
          <cell r="M7">
            <v>16</v>
          </cell>
        </row>
        <row r="8">
          <cell r="H8" t="str">
            <v>Education Cess Short Paid - Oct'04</v>
          </cell>
          <cell r="M8">
            <v>146</v>
          </cell>
        </row>
        <row r="9">
          <cell r="H9" t="str">
            <v>Education Cess Short Paid - Oct'04</v>
          </cell>
          <cell r="M9">
            <v>305</v>
          </cell>
        </row>
        <row r="10">
          <cell r="H10" t="str">
            <v>Education Cess Short Paid - Oct'04</v>
          </cell>
          <cell r="M10">
            <v>1523</v>
          </cell>
        </row>
        <row r="11">
          <cell r="H11" t="str">
            <v>Yogesh Kashid - F/F Settlement</v>
          </cell>
          <cell r="M11">
            <v>1417</v>
          </cell>
        </row>
        <row r="12">
          <cell r="H12" t="str">
            <v>Yogesh Kashid - F/F Settlement</v>
          </cell>
          <cell r="M12">
            <v>2679</v>
          </cell>
        </row>
        <row r="13">
          <cell r="H13" t="str">
            <v>Furniture Repairs &amp; Maintenance</v>
          </cell>
          <cell r="M13">
            <v>128994</v>
          </cell>
        </row>
        <row r="14">
          <cell r="H14" t="str">
            <v>Indian Hotels Co. Ltd.</v>
          </cell>
          <cell r="M14">
            <v>634</v>
          </cell>
        </row>
        <row r="15">
          <cell r="H15" t="str">
            <v>Furniture &amp; Equipment Hire Charges</v>
          </cell>
          <cell r="M15">
            <v>133830</v>
          </cell>
        </row>
        <row r="16">
          <cell r="H16" t="str">
            <v>Indian Hotels Co. Ltd.</v>
          </cell>
          <cell r="M16">
            <v>634</v>
          </cell>
        </row>
        <row r="17">
          <cell r="H17" t="str">
            <v>Taj West End</v>
          </cell>
          <cell r="M17">
            <v>1056</v>
          </cell>
        </row>
        <row r="18">
          <cell r="H18" t="str">
            <v>Furniture &amp; Equipment Hire Charges</v>
          </cell>
          <cell r="M18">
            <v>192364</v>
          </cell>
        </row>
        <row r="19">
          <cell r="H19" t="str">
            <v>Taj Mahal Hotel</v>
          </cell>
          <cell r="M19">
            <v>1069</v>
          </cell>
        </row>
        <row r="20">
          <cell r="H20" t="str">
            <v>Commission to Travel Agents</v>
          </cell>
          <cell r="M20">
            <v>8863.9699999999993</v>
          </cell>
        </row>
        <row r="21">
          <cell r="H21" t="str">
            <v>Commission to Travel Agents</v>
          </cell>
          <cell r="M21">
            <v>960</v>
          </cell>
        </row>
        <row r="22">
          <cell r="H22" t="str">
            <v>Commission to Travel Agents</v>
          </cell>
          <cell r="M22">
            <v>1551</v>
          </cell>
        </row>
        <row r="23">
          <cell r="H23" t="str">
            <v>Commission to Travel Agents</v>
          </cell>
          <cell r="M23">
            <v>2738</v>
          </cell>
        </row>
        <row r="24">
          <cell r="H24" t="str">
            <v>Commission to Travel Agents</v>
          </cell>
          <cell r="M24">
            <v>6404</v>
          </cell>
        </row>
        <row r="25">
          <cell r="H25" t="str">
            <v xml:space="preserve">Excess Credited to o/s -CWIP </v>
          </cell>
          <cell r="M25">
            <v>-974682.35</v>
          </cell>
        </row>
        <row r="26">
          <cell r="H26" t="str">
            <v xml:space="preserve">Excess Credited to o/s -CWIP </v>
          </cell>
          <cell r="M26">
            <v>-125236.67</v>
          </cell>
        </row>
        <row r="27">
          <cell r="H27" t="str">
            <v xml:space="preserve">Excess Credited to o/s -CWIP </v>
          </cell>
          <cell r="M27">
            <v>-115801.33</v>
          </cell>
        </row>
        <row r="28">
          <cell r="H28" t="str">
            <v xml:space="preserve">Excess Credited to o/s -CWIP </v>
          </cell>
          <cell r="M28">
            <v>-666892.5</v>
          </cell>
        </row>
        <row r="29">
          <cell r="H29" t="str">
            <v xml:space="preserve">Excess Credited to o/s -CWIP </v>
          </cell>
          <cell r="M29">
            <v>-8318.14</v>
          </cell>
        </row>
        <row r="30">
          <cell r="H30" t="str">
            <v>Airport Transfer Charges Indi travels</v>
          </cell>
          <cell r="M30">
            <v>55944</v>
          </cell>
        </row>
        <row r="31">
          <cell r="H31" t="str">
            <v>Airport Transfer Charges Indi travels</v>
          </cell>
          <cell r="M31">
            <v>192240</v>
          </cell>
        </row>
        <row r="32">
          <cell r="H32" t="str">
            <v>Airport Transfer Charges Indi travels</v>
          </cell>
          <cell r="M32">
            <v>99622</v>
          </cell>
        </row>
        <row r="33">
          <cell r="H33" t="str">
            <v>Airport Transfer Charges Indi travels</v>
          </cell>
          <cell r="M33">
            <v>94560</v>
          </cell>
        </row>
        <row r="34">
          <cell r="H34" t="str">
            <v>Salaries &amp; Wages (Performance Bonus)</v>
          </cell>
          <cell r="M34">
            <v>5024</v>
          </cell>
        </row>
        <row r="35">
          <cell r="H35" t="str">
            <v>Electrical Repairs &amp; Maintenance</v>
          </cell>
          <cell r="M35">
            <v>270239</v>
          </cell>
        </row>
        <row r="36">
          <cell r="H36" t="str">
            <v>Furniture Repairs &amp; Maintenance</v>
          </cell>
          <cell r="M36">
            <v>154243</v>
          </cell>
        </row>
        <row r="37">
          <cell r="H37" t="str">
            <v>Bonus 2004-05</v>
          </cell>
          <cell r="M37">
            <v>227</v>
          </cell>
        </row>
        <row r="38">
          <cell r="H38" t="str">
            <v>Salaries &amp; Wages (Ex-Gratia)</v>
          </cell>
          <cell r="M38">
            <v>2360097</v>
          </cell>
        </row>
        <row r="39">
          <cell r="H39" t="str">
            <v>Salaries &amp; Wages (Performance Bonus)</v>
          </cell>
          <cell r="M39">
            <v>7735</v>
          </cell>
        </row>
        <row r="40">
          <cell r="H40" t="str">
            <v>Furniture Repairs &amp; Maintenance</v>
          </cell>
          <cell r="M40">
            <v>2410</v>
          </cell>
        </row>
        <row r="41">
          <cell r="H41" t="str">
            <v>Bonus 2004-05</v>
          </cell>
          <cell r="M41">
            <v>9676</v>
          </cell>
        </row>
        <row r="42">
          <cell r="H42" t="str">
            <v>Salaries &amp; Wages (Ex-Gratia)</v>
          </cell>
          <cell r="M42">
            <v>1746122</v>
          </cell>
        </row>
        <row r="43">
          <cell r="H43" t="str">
            <v>Airport Transfer Charges Indi travels</v>
          </cell>
          <cell r="M43">
            <v>323609</v>
          </cell>
        </row>
        <row r="44">
          <cell r="H44" t="str">
            <v>Salaries &amp; Wages (Performance Bonus)</v>
          </cell>
          <cell r="M44">
            <v>4900</v>
          </cell>
        </row>
        <row r="45">
          <cell r="H45" t="str">
            <v>Furniture Repairs &amp; Maintenance</v>
          </cell>
          <cell r="M45">
            <v>20423</v>
          </cell>
        </row>
        <row r="46">
          <cell r="H46" t="str">
            <v>Other Equipment Repairs &amp; Maintenance</v>
          </cell>
          <cell r="M46">
            <v>69431</v>
          </cell>
        </row>
        <row r="47">
          <cell r="H47" t="str">
            <v>Salaries &amp; Wages (Performance Bonus)</v>
          </cell>
          <cell r="M47">
            <v>4387</v>
          </cell>
        </row>
        <row r="48">
          <cell r="H48" t="str">
            <v>Household Supplies</v>
          </cell>
          <cell r="M48">
            <v>3000</v>
          </cell>
        </row>
        <row r="49">
          <cell r="H49" t="str">
            <v>Kitchen Equipment Repairs &amp; Maint.</v>
          </cell>
          <cell r="M49">
            <v>19636</v>
          </cell>
        </row>
        <row r="50">
          <cell r="H50" t="str">
            <v>Salaries &amp; Wages (Performance Bonus)</v>
          </cell>
          <cell r="M50">
            <v>6188</v>
          </cell>
        </row>
        <row r="51">
          <cell r="H51" t="str">
            <v>Furniture Repairs &amp; Maintenance</v>
          </cell>
          <cell r="M51">
            <v>73258</v>
          </cell>
        </row>
        <row r="52">
          <cell r="H52" t="str">
            <v>Furniture Repairs &amp; Maintenance</v>
          </cell>
          <cell r="M52">
            <v>2704</v>
          </cell>
        </row>
        <row r="53">
          <cell r="H53" t="str">
            <v>Maintenance of Guest Rooms</v>
          </cell>
          <cell r="M53">
            <v>22129</v>
          </cell>
        </row>
        <row r="54">
          <cell r="H54" t="str">
            <v>Salaries &amp; Wages (Performance Bonus)</v>
          </cell>
          <cell r="M54">
            <v>2745</v>
          </cell>
        </row>
        <row r="55">
          <cell r="H55" t="str">
            <v>Kitchen Equipment Repairs &amp; Maint.</v>
          </cell>
          <cell r="M55">
            <v>-4324</v>
          </cell>
        </row>
        <row r="56">
          <cell r="H56" t="str">
            <v>Furniture Repairs &amp; Maintenance</v>
          </cell>
          <cell r="M56">
            <v>-1664</v>
          </cell>
        </row>
        <row r="57">
          <cell r="H57" t="str">
            <v>Salaries &amp; Wages (Performance Bonus)</v>
          </cell>
          <cell r="M57">
            <v>-16559</v>
          </cell>
        </row>
        <row r="58">
          <cell r="H58" t="str">
            <v>Salaries &amp; Wages (Performance Bonus)</v>
          </cell>
          <cell r="M58">
            <v>-1008627</v>
          </cell>
        </row>
        <row r="59">
          <cell r="H59" t="str">
            <v>Salaries &amp; Wages (Performance Bonus)</v>
          </cell>
          <cell r="M59">
            <v>-1664745</v>
          </cell>
        </row>
        <row r="60">
          <cell r="H60" t="str">
            <v>Salaries &amp; Wages (Performance Bonus)</v>
          </cell>
          <cell r="M60">
            <v>1556527</v>
          </cell>
        </row>
        <row r="61">
          <cell r="H61" t="str">
            <v>Salaries &amp; Wages (Performance Bonus)</v>
          </cell>
          <cell r="M61">
            <v>19787</v>
          </cell>
        </row>
        <row r="62">
          <cell r="H62" t="str">
            <v>Salaries &amp; Wages (Performance Bonus)</v>
          </cell>
          <cell r="M62">
            <v>1008627</v>
          </cell>
        </row>
        <row r="63">
          <cell r="H63" t="str">
            <v>Salaries &amp; Wages (Performance Bonus)</v>
          </cell>
          <cell r="M63">
            <v>1664745</v>
          </cell>
        </row>
        <row r="64">
          <cell r="H64" t="str">
            <v>Salaries &amp; Wages (Performance Bonus)</v>
          </cell>
          <cell r="M64">
            <v>2673372</v>
          </cell>
        </row>
        <row r="65">
          <cell r="H65" t="str">
            <v>Salaries &amp; Wages (Ex-Gratia)</v>
          </cell>
          <cell r="M65">
            <v>14345</v>
          </cell>
        </row>
        <row r="66">
          <cell r="H66" t="str">
            <v>Salaries &amp; Wages (Ex-Gratia)</v>
          </cell>
          <cell r="M66">
            <v>12955</v>
          </cell>
        </row>
        <row r="67">
          <cell r="H67" t="str">
            <v>Salaries &amp; Wages (Ex-Gratia)</v>
          </cell>
          <cell r="M67">
            <v>19392</v>
          </cell>
        </row>
        <row r="68">
          <cell r="H68" t="str">
            <v>Salaries &amp; Wages (Ex-Gratia)</v>
          </cell>
          <cell r="M68">
            <v>11339</v>
          </cell>
        </row>
        <row r="69">
          <cell r="H69" t="str">
            <v>Salaries &amp; Wages (Performance Bonus)</v>
          </cell>
          <cell r="M69">
            <v>1018662</v>
          </cell>
        </row>
        <row r="70">
          <cell r="H70" t="str">
            <v>Salaries &amp; Wages (Ex-Gratia)</v>
          </cell>
          <cell r="M70">
            <v>15600</v>
          </cell>
        </row>
        <row r="71">
          <cell r="H71" t="str">
            <v>Salaries &amp; Wages (Ex-Gratia)</v>
          </cell>
          <cell r="M71">
            <v>3239</v>
          </cell>
        </row>
        <row r="72">
          <cell r="H72" t="str">
            <v>Salaries &amp; Wages (Ex-Gratia)</v>
          </cell>
          <cell r="M72">
            <v>2473</v>
          </cell>
        </row>
        <row r="73">
          <cell r="H73" t="str">
            <v>Salaries &amp; Wages (Ex-Gratia)</v>
          </cell>
          <cell r="M73">
            <v>17408</v>
          </cell>
        </row>
        <row r="74">
          <cell r="H74" t="str">
            <v>Salaries &amp; Wages (Ex-Gratia)</v>
          </cell>
          <cell r="M74">
            <v>16367</v>
          </cell>
        </row>
        <row r="75">
          <cell r="H75" t="str">
            <v>Salaries &amp; Wages (Ex-Gratia)</v>
          </cell>
          <cell r="M75">
            <v>11941</v>
          </cell>
        </row>
        <row r="76">
          <cell r="H76" t="str">
            <v>Salaries &amp; Wages (Performance Bonus)</v>
          </cell>
          <cell r="M76">
            <v>3308</v>
          </cell>
        </row>
        <row r="77">
          <cell r="H77" t="str">
            <v>Staff Accommodations - Rent</v>
          </cell>
          <cell r="M77">
            <v>129000</v>
          </cell>
        </row>
        <row r="78">
          <cell r="H78" t="str">
            <v>RENT PUSHPA BHAVAN FEB05</v>
          </cell>
          <cell r="M78">
            <v>56250</v>
          </cell>
        </row>
        <row r="79">
          <cell r="H79" t="str">
            <v>PROJECT SUPERVISION CHGS 04-05</v>
          </cell>
          <cell r="M79">
            <v>167398</v>
          </cell>
        </row>
        <row r="80">
          <cell r="H80" t="str">
            <v>Salaries &amp; Wages (Ex-Gratia)</v>
          </cell>
          <cell r="M80">
            <v>17431</v>
          </cell>
        </row>
        <row r="81">
          <cell r="H81" t="str">
            <v>Salaries &amp; Wages (Ex-Gratia)</v>
          </cell>
          <cell r="M81">
            <v>49486</v>
          </cell>
        </row>
        <row r="82">
          <cell r="H82" t="str">
            <v>Provisions Dec 05</v>
          </cell>
          <cell r="M82">
            <v>-7976205</v>
          </cell>
        </row>
        <row r="83">
          <cell r="H83" t="str">
            <v>TMM STAFF SALARY</v>
          </cell>
          <cell r="M83">
            <v>88451</v>
          </cell>
        </row>
        <row r="84">
          <cell r="H84" t="str">
            <v>TMM STAFF LTA</v>
          </cell>
          <cell r="M84">
            <v>61040</v>
          </cell>
        </row>
        <row r="85">
          <cell r="H85" t="str">
            <v>Provisions Dec 05</v>
          </cell>
          <cell r="M85">
            <v>-692298</v>
          </cell>
        </row>
        <row r="86">
          <cell r="H86" t="str">
            <v>Provisions Dec 05</v>
          </cell>
          <cell r="M86">
            <v>-12115424</v>
          </cell>
        </row>
        <row r="87">
          <cell r="H87" t="str">
            <v>Provisions Dec 05</v>
          </cell>
          <cell r="M87">
            <v>73708</v>
          </cell>
        </row>
        <row r="88">
          <cell r="H88" t="str">
            <v>Provisions Dec 05</v>
          </cell>
          <cell r="M88">
            <v>-13631</v>
          </cell>
        </row>
        <row r="89">
          <cell r="H89" t="str">
            <v>Provisions Dec 05</v>
          </cell>
          <cell r="M89">
            <v>-105058.9</v>
          </cell>
        </row>
        <row r="90">
          <cell r="H90" t="str">
            <v>Provisions Dec 05</v>
          </cell>
          <cell r="M90">
            <v>71713</v>
          </cell>
        </row>
        <row r="91">
          <cell r="H91" t="str">
            <v>Provisions Dec 05</v>
          </cell>
          <cell r="M91">
            <v>-47380</v>
          </cell>
        </row>
        <row r="92">
          <cell r="H92" t="str">
            <v>Provisions Dec 05</v>
          </cell>
          <cell r="M92">
            <v>-604426</v>
          </cell>
        </row>
        <row r="93">
          <cell r="H93" t="str">
            <v>Provisions Dec 05</v>
          </cell>
          <cell r="M93">
            <v>-1116101</v>
          </cell>
        </row>
        <row r="94">
          <cell r="H94" t="str">
            <v>Provisions Dec 05</v>
          </cell>
          <cell r="M94">
            <v>7976205</v>
          </cell>
        </row>
        <row r="95">
          <cell r="H95" t="str">
            <v>Provisions Dec 05</v>
          </cell>
          <cell r="M95">
            <v>692298</v>
          </cell>
        </row>
        <row r="96">
          <cell r="H96" t="str">
            <v>Provisions Dec 05</v>
          </cell>
          <cell r="M96">
            <v>12115424</v>
          </cell>
        </row>
        <row r="97">
          <cell r="H97" t="str">
            <v>Provisions Dec 05</v>
          </cell>
          <cell r="M97">
            <v>13631</v>
          </cell>
        </row>
        <row r="98">
          <cell r="H98" t="str">
            <v>Provisions Dec 05</v>
          </cell>
          <cell r="M98">
            <v>105058.9</v>
          </cell>
        </row>
        <row r="99">
          <cell r="H99" t="str">
            <v>Provisions Dec 05</v>
          </cell>
          <cell r="M99">
            <v>-71713</v>
          </cell>
        </row>
        <row r="100">
          <cell r="H100" t="str">
            <v>Provisions Dec 05</v>
          </cell>
          <cell r="M100">
            <v>47380</v>
          </cell>
        </row>
        <row r="101">
          <cell r="H101" t="str">
            <v>Provisions Dec 05</v>
          </cell>
          <cell r="M101">
            <v>604426</v>
          </cell>
        </row>
        <row r="102">
          <cell r="H102" t="str">
            <v>Provisions Dec 05</v>
          </cell>
          <cell r="M102">
            <v>1116101</v>
          </cell>
        </row>
        <row r="103">
          <cell r="H103" t="str">
            <v>INDORE BALANCE REVERSAL</v>
          </cell>
          <cell r="M103">
            <v>30503</v>
          </cell>
        </row>
        <row r="104">
          <cell r="H104" t="str">
            <v>SALARIES &amp; WAGES</v>
          </cell>
          <cell r="M104">
            <v>-220</v>
          </cell>
        </row>
        <row r="105">
          <cell r="H105" t="str">
            <v>EXGRATIA &amp; BONUS 05-06</v>
          </cell>
          <cell r="M105">
            <v>-4920469</v>
          </cell>
        </row>
        <row r="106">
          <cell r="H106" t="str">
            <v>Wink DJ Salary March 06</v>
          </cell>
          <cell r="M106">
            <v>-134484</v>
          </cell>
        </row>
        <row r="107">
          <cell r="H107" t="str">
            <v>Wink Chef Salary March 06</v>
          </cell>
          <cell r="M107">
            <v>-37700</v>
          </cell>
        </row>
        <row r="108">
          <cell r="H108" t="str">
            <v>Newspapers bills (HT &amp; Asianage)</v>
          </cell>
          <cell r="M108">
            <v>-2690</v>
          </cell>
        </row>
        <row r="109">
          <cell r="H109" t="str">
            <v>Performance Bonus FTC 05-06</v>
          </cell>
          <cell r="M109">
            <v>-1200000</v>
          </cell>
        </row>
        <row r="110">
          <cell r="H110" t="str">
            <v>Performance Bonus Executive 05-06</v>
          </cell>
          <cell r="M110">
            <v>-1900000</v>
          </cell>
        </row>
        <row r="111">
          <cell r="H111" t="str">
            <v>Performance Bonus Staff 05-06</v>
          </cell>
          <cell r="M111">
            <v>-1300000</v>
          </cell>
        </row>
        <row r="112">
          <cell r="H112" t="str">
            <v>Performance Bonus Deputed Staff 05-06</v>
          </cell>
          <cell r="M112">
            <v>-3900000</v>
          </cell>
        </row>
        <row r="113">
          <cell r="H113" t="str">
            <v>Provisions Dec 05</v>
          </cell>
          <cell r="M113">
            <v>-73708</v>
          </cell>
        </row>
        <row r="114">
          <cell r="H114" t="str">
            <v>Provision Bills to be recd</v>
          </cell>
          <cell r="M114">
            <v>-938670</v>
          </cell>
        </row>
        <row r="115">
          <cell r="H115" t="str">
            <v>Kitchen Equipment Repairs &amp; Maint.</v>
          </cell>
          <cell r="M115">
            <v>-6505</v>
          </cell>
        </row>
        <row r="116">
          <cell r="H116" t="str">
            <v xml:space="preserve">Excess Credited to o/s -CWIP </v>
          </cell>
          <cell r="M116">
            <v>6505</v>
          </cell>
        </row>
        <row r="117">
          <cell r="H117" t="str">
            <v>Furniture Repairs &amp; Maintenance</v>
          </cell>
          <cell r="M117">
            <v>-189806</v>
          </cell>
        </row>
        <row r="118">
          <cell r="H118" t="str">
            <v xml:space="preserve">Excess Credited to o/s -CWIP </v>
          </cell>
          <cell r="M118">
            <v>189806</v>
          </cell>
        </row>
        <row r="119">
          <cell r="H119" t="str">
            <v>Staff Accommodations - Rent</v>
          </cell>
          <cell r="M119">
            <v>-127752</v>
          </cell>
        </row>
        <row r="120">
          <cell r="H120" t="str">
            <v xml:space="preserve">Excess Credited to o/s -CWIP </v>
          </cell>
          <cell r="M120">
            <v>17613</v>
          </cell>
        </row>
        <row r="121">
          <cell r="H121" t="str">
            <v xml:space="preserve">Excess Credited to o/s -CWIP </v>
          </cell>
          <cell r="M121">
            <v>25000</v>
          </cell>
        </row>
        <row r="122">
          <cell r="H122" t="str">
            <v xml:space="preserve">Excess Credited to o/s -CWIP </v>
          </cell>
          <cell r="M122">
            <v>85139</v>
          </cell>
        </row>
        <row r="123">
          <cell r="H123" t="str">
            <v>Electrical Repairs &amp; Maintenance</v>
          </cell>
          <cell r="M123">
            <v>-254409</v>
          </cell>
        </row>
        <row r="124">
          <cell r="H124" t="str">
            <v xml:space="preserve">Excess Credited to o/s -CWIP </v>
          </cell>
          <cell r="M124">
            <v>72006</v>
          </cell>
        </row>
        <row r="125">
          <cell r="H125" t="str">
            <v xml:space="preserve">Excess Credited to o/s -CWIP </v>
          </cell>
          <cell r="M125">
            <v>66768</v>
          </cell>
        </row>
        <row r="126">
          <cell r="H126" t="str">
            <v>Commission to Travel Agents 2002-03</v>
          </cell>
          <cell r="M126">
            <v>7004.88</v>
          </cell>
        </row>
        <row r="127">
          <cell r="H127" t="str">
            <v>Furniture &amp; Equipment Hire 2002-03</v>
          </cell>
          <cell r="M127">
            <v>108630.12</v>
          </cell>
        </row>
        <row r="128">
          <cell r="H128" t="str">
            <v>Other Equipment Repairs &amp; Maintenance</v>
          </cell>
          <cell r="M128">
            <v>-12588</v>
          </cell>
        </row>
        <row r="129">
          <cell r="H129" t="str">
            <v>Furniture &amp; Equipment Hire 2002-03</v>
          </cell>
          <cell r="M129">
            <v>12588</v>
          </cell>
        </row>
        <row r="130">
          <cell r="H130" t="str">
            <v>Maintenance of Guest Rooms</v>
          </cell>
          <cell r="M130">
            <v>-19979</v>
          </cell>
        </row>
        <row r="131">
          <cell r="H131" t="str">
            <v>Furniture &amp; Equipment Hire 2002-03</v>
          </cell>
          <cell r="M131">
            <v>19979</v>
          </cell>
        </row>
        <row r="132">
          <cell r="H132" t="str">
            <v>Airport Transfer Charges Indi travels</v>
          </cell>
          <cell r="M132">
            <v>-80325</v>
          </cell>
        </row>
        <row r="133">
          <cell r="H133" t="str">
            <v>Furniture &amp; Equipment Hire 2002-03</v>
          </cell>
          <cell r="M133">
            <v>23895.88</v>
          </cell>
        </row>
        <row r="134">
          <cell r="H134" t="str">
            <v>Building 2002-03</v>
          </cell>
          <cell r="M134">
            <v>43200</v>
          </cell>
        </row>
        <row r="135">
          <cell r="H135" t="str">
            <v>Catering Supplies 2002-03</v>
          </cell>
          <cell r="M135">
            <v>13229.12</v>
          </cell>
        </row>
        <row r="136">
          <cell r="H136" t="str">
            <v>Education Cess Short Paid - Oct'04</v>
          </cell>
          <cell r="M136">
            <v>-305</v>
          </cell>
        </row>
        <row r="137">
          <cell r="H137" t="str">
            <v>Mandap Keeper - Mar'05</v>
          </cell>
          <cell r="M137">
            <v>305</v>
          </cell>
        </row>
        <row r="138">
          <cell r="H138" t="str">
            <v>TMM STAFF SALARY</v>
          </cell>
          <cell r="M138">
            <v>-88451</v>
          </cell>
        </row>
        <row r="139">
          <cell r="H139" t="str">
            <v>Catering Supplies 2002-03</v>
          </cell>
          <cell r="M139">
            <v>12924.88</v>
          </cell>
        </row>
        <row r="140">
          <cell r="H140" t="str">
            <v>Printing &amp; Sationery 2002-03</v>
          </cell>
          <cell r="M140">
            <v>5590.6</v>
          </cell>
        </row>
        <row r="141">
          <cell r="H141" t="str">
            <v>Printing &amp; Sationery - Office 2002-03</v>
          </cell>
          <cell r="M141">
            <v>9095.84</v>
          </cell>
        </row>
        <row r="142">
          <cell r="H142" t="str">
            <v>Data Processors Repairs 2002-03</v>
          </cell>
          <cell r="M142">
            <v>1500</v>
          </cell>
        </row>
        <row r="143">
          <cell r="H143" t="str">
            <v>Cleaning Supplies 2002-03</v>
          </cell>
          <cell r="M143">
            <v>845</v>
          </cell>
        </row>
        <row r="144">
          <cell r="H144" t="str">
            <v>Household Supplies 2002-03</v>
          </cell>
          <cell r="M144">
            <v>9000</v>
          </cell>
        </row>
        <row r="145">
          <cell r="H145" t="str">
            <v>Printing &amp; Sationery  2002-03</v>
          </cell>
          <cell r="M145">
            <v>14300</v>
          </cell>
        </row>
        <row r="146">
          <cell r="H146" t="str">
            <v>Kitchen Equipment Repairs 2002-03</v>
          </cell>
          <cell r="M146">
            <v>35194.68</v>
          </cell>
        </row>
        <row r="147">
          <cell r="H147" t="str">
            <v>TMM STAFF LTA</v>
          </cell>
          <cell r="M147">
            <v>-61040</v>
          </cell>
        </row>
        <row r="148">
          <cell r="H148" t="str">
            <v>Kitchen Equipment Repairs 2002-03</v>
          </cell>
          <cell r="M148">
            <v>30606.32</v>
          </cell>
        </row>
        <row r="149">
          <cell r="H149" t="str">
            <v>RENT PUSHPA BHAVAN FEB05</v>
          </cell>
          <cell r="M149">
            <v>-56250</v>
          </cell>
        </row>
        <row r="150">
          <cell r="H150" t="str">
            <v>Stipend 2002-03</v>
          </cell>
          <cell r="M150">
            <v>4590</v>
          </cell>
        </row>
        <row r="151">
          <cell r="H151" t="str">
            <v>Other Perishable Supplies 2002-03</v>
          </cell>
          <cell r="M151">
            <v>5000</v>
          </cell>
        </row>
        <row r="152">
          <cell r="H152" t="str">
            <v>Uniforms - Rooms 2002-03</v>
          </cell>
          <cell r="M152">
            <v>180</v>
          </cell>
        </row>
        <row r="153">
          <cell r="H153" t="str">
            <v>Contracto's staff/Tem Staff 2002-03</v>
          </cell>
          <cell r="M153">
            <v>8036</v>
          </cell>
        </row>
        <row r="154">
          <cell r="H154" t="str">
            <v xml:space="preserve">Excess Credited to o/s -CWIP </v>
          </cell>
          <cell r="M154">
            <v>38444</v>
          </cell>
        </row>
        <row r="155">
          <cell r="H155" t="str">
            <v>PROJECT SUPERVISION CHGS 04-05</v>
          </cell>
          <cell r="M155">
            <v>-167398</v>
          </cell>
        </row>
        <row r="156">
          <cell r="H156" t="str">
            <v xml:space="preserve">Excess Credited to o/s -CWIP </v>
          </cell>
          <cell r="M156">
            <v>10788</v>
          </cell>
        </row>
        <row r="157">
          <cell r="H157" t="str">
            <v xml:space="preserve">Excess Credited to o/s -CWIP </v>
          </cell>
          <cell r="M157">
            <v>2074</v>
          </cell>
        </row>
        <row r="158">
          <cell r="H158" t="str">
            <v xml:space="preserve">Excess Credited to o/s -CWIP </v>
          </cell>
          <cell r="M158">
            <v>10379</v>
          </cell>
        </row>
        <row r="159">
          <cell r="H159" t="str">
            <v xml:space="preserve">Excess Credited to o/s -CWIP </v>
          </cell>
          <cell r="M159">
            <v>144157</v>
          </cell>
        </row>
        <row r="160">
          <cell r="H160" t="str">
            <v xml:space="preserve">Excess Credited to o/s -CWIP </v>
          </cell>
          <cell r="M160">
            <v>30433.68</v>
          </cell>
        </row>
        <row r="161">
          <cell r="H161" t="str">
            <v>INDORE BALANCE REVERSAL</v>
          </cell>
          <cell r="M161">
            <v>-30503</v>
          </cell>
        </row>
        <row r="162">
          <cell r="H162" t="str">
            <v xml:space="preserve">Excess Credited to o/s -CWIP </v>
          </cell>
          <cell r="M162">
            <v>30503</v>
          </cell>
        </row>
        <row r="163">
          <cell r="H163" t="str">
            <v>Contractor's Staff</v>
          </cell>
          <cell r="M163">
            <v>300000</v>
          </cell>
        </row>
        <row r="164">
          <cell r="H164" t="str">
            <v xml:space="preserve">Excess Credited to o/s -CWIP </v>
          </cell>
          <cell r="M164">
            <v>1029020</v>
          </cell>
        </row>
        <row r="165">
          <cell r="H165" t="str">
            <v>Commission to Travel Agents</v>
          </cell>
          <cell r="M165">
            <v>441150.03</v>
          </cell>
        </row>
        <row r="166">
          <cell r="H166" t="str">
            <v>Printing &amp; Stationery - Office</v>
          </cell>
          <cell r="M166">
            <v>36317.14</v>
          </cell>
        </row>
        <row r="167">
          <cell r="H167" t="str">
            <v>Christmas Decorations</v>
          </cell>
          <cell r="M167">
            <v>-75125</v>
          </cell>
        </row>
        <row r="168">
          <cell r="H168" t="str">
            <v>Yong Tong HP 6186</v>
          </cell>
          <cell r="M168">
            <v>-123316</v>
          </cell>
        </row>
        <row r="169">
          <cell r="H169" t="str">
            <v>Orion Cabling Work (Wink Bar)</v>
          </cell>
          <cell r="M169">
            <v>-500000</v>
          </cell>
        </row>
        <row r="170">
          <cell r="H170" t="str">
            <v>Orion Cabling Work (Old Massage Room)</v>
          </cell>
          <cell r="M170">
            <v>-500000</v>
          </cell>
        </row>
        <row r="171">
          <cell r="H171" t="str">
            <v>Spares for Guest Elevator</v>
          </cell>
          <cell r="M171">
            <v>-300000</v>
          </cell>
        </row>
        <row r="172">
          <cell r="H172" t="str">
            <v>ISO 14001 &amp; OHSAS 18001</v>
          </cell>
          <cell r="M172">
            <v>-900000</v>
          </cell>
        </row>
        <row r="173">
          <cell r="H173" t="str">
            <v>Richie International Audit</v>
          </cell>
          <cell r="M173">
            <v>-400000</v>
          </cell>
        </row>
        <row r="174">
          <cell r="H174" t="str">
            <v>Water charges (15/3/06 to 31/3/06)</v>
          </cell>
          <cell r="M174">
            <v>-200000</v>
          </cell>
        </row>
        <row r="175">
          <cell r="H175" t="str">
            <v>Staff Unused Domiciliary Medical Payable</v>
          </cell>
          <cell r="M175">
            <v>-365000</v>
          </cell>
        </row>
        <row r="176">
          <cell r="H176" t="str">
            <v>Torres Gran Coronas (31/03/06)</v>
          </cell>
          <cell r="M176">
            <v>-7764</v>
          </cell>
        </row>
        <row r="177">
          <cell r="H177" t="str">
            <v>Torres Fransola (31/03/06)</v>
          </cell>
          <cell r="M177">
            <v>-12000</v>
          </cell>
        </row>
        <row r="178">
          <cell r="H178" t="str">
            <v>William Grants (31/03/06)</v>
          </cell>
          <cell r="M178">
            <v>-28557</v>
          </cell>
        </row>
        <row r="179">
          <cell r="H179" t="str">
            <v>D.J.Entp (L.T.Panel Board)</v>
          </cell>
          <cell r="M179">
            <v>-436078</v>
          </cell>
        </row>
        <row r="180">
          <cell r="H180" t="str">
            <v>Freezomatic</v>
          </cell>
          <cell r="M180">
            <v>-300000</v>
          </cell>
        </row>
        <row r="181">
          <cell r="H181" t="str">
            <v>D.G.Set (Spares Trading Corp)</v>
          </cell>
          <cell r="M181">
            <v>-1000000</v>
          </cell>
        </row>
        <row r="182">
          <cell r="H182" t="str">
            <v>Mangalam (Bag Valet Jute)</v>
          </cell>
          <cell r="M182">
            <v>-7868</v>
          </cell>
        </row>
        <row r="183">
          <cell r="H183" t="str">
            <v>Global Foods (Sea Food Items)</v>
          </cell>
          <cell r="M183">
            <v>-160926</v>
          </cell>
        </row>
        <row r="184">
          <cell r="H184" t="str">
            <v>Rosen International (Provision Items)</v>
          </cell>
          <cell r="M184">
            <v>-104776</v>
          </cell>
        </row>
        <row r="185">
          <cell r="H185" t="str">
            <v>Mohd Vasi Khan (Bread)</v>
          </cell>
          <cell r="M185">
            <v>-456</v>
          </cell>
        </row>
        <row r="186">
          <cell r="H186" t="str">
            <v>Nimiken (Cleaner Chaffing Dish)</v>
          </cell>
          <cell r="M186">
            <v>-15188</v>
          </cell>
        </row>
        <row r="187">
          <cell r="H187" t="str">
            <v>Global Foods (Fish Fillet)</v>
          </cell>
          <cell r="M187">
            <v>-67548</v>
          </cell>
        </row>
        <row r="188">
          <cell r="H188" t="str">
            <v>Gourmet Logistics (Provision Items)</v>
          </cell>
          <cell r="M188">
            <v>-35886</v>
          </cell>
        </row>
        <row r="189">
          <cell r="H189" t="str">
            <v>Placement Charges (Mirko Chattini)</v>
          </cell>
          <cell r="M189">
            <v>-800000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ur &amp; Plant"/>
      <sheetName val="Material "/>
      <sheetName val=" Analysis"/>
      <sheetName val="BOQ "/>
      <sheetName val="Sheet1"/>
      <sheetName val="DWR"/>
      <sheetName val="Priced_DWR "/>
      <sheetName val="Labour _ Plant"/>
      <sheetName val="costing"/>
    </sheetNames>
    <sheetDataSet>
      <sheetData sheetId="0" refreshError="1">
        <row r="32">
          <cell r="C32">
            <v>120</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P&amp;L"/>
      <sheetName val="EXPENSES"/>
      <sheetName val="FIXED ASSETS SCHEDULE"/>
      <sheetName val="INTUNIT-DIV RECO"/>
      <sheetName val="ASSOCIATE &amp; SUBSIDARY BAL"/>
      <sheetName val="PERSONNEL"/>
      <sheetName val="PRESENTATION"/>
      <sheetName val="MATERIAL"/>
      <sheetName val="NOTESF"/>
      <sheetName val="P&amp;LIND"/>
      <sheetName val="SUMM"/>
      <sheetName val="Module1"/>
      <sheetName val="Module2"/>
      <sheetName val="Module3"/>
      <sheetName val="Module4"/>
      <sheetName val="Module5"/>
      <sheetName val="Module6"/>
      <sheetName val="Module7"/>
      <sheetName val="Module8"/>
      <sheetName val="Module9"/>
      <sheetName val="Module10"/>
      <sheetName val="Module11"/>
      <sheetName val="Module12"/>
      <sheetName val="NOTES"/>
      <sheetName val="Opening Balance"/>
      <sheetName val="R&amp;D-Total"/>
      <sheetName val="BAL_SHEET"/>
      <sheetName val="FIXED_ASSETS_SCHEDULE"/>
      <sheetName val="INTUNIT-DIV_RECO"/>
      <sheetName val="ASSOCIATE_&amp;_SUBSIDARY_BAL"/>
      <sheetName val="Opening_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perat_staff"/>
      <sheetName val="Rate Ana"/>
      <sheetName val="estimate"/>
      <sheetName val="summary"/>
      <sheetName val="Cul_detail"/>
    </sheetNames>
    <sheetDataSet>
      <sheetData sheetId="0"/>
      <sheetData sheetId="1"/>
      <sheetData sheetId="2"/>
      <sheetData sheetId="3"/>
      <sheetData sheetId="4"/>
      <sheetData sheetId="5"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Comparable Traded Companies "/>
      <sheetName val="Exchange Rates"/>
      <sheetName val="Translated Comparables Output"/>
      <sheetName val="COMPS"/>
      <sheetName val="TradingStats"/>
      <sheetName val="OperatingStats"/>
      <sheetName val="TradingStatsCharts"/>
      <sheetName val="Comparable M&amp;A Transactions"/>
      <sheetName val="TransactionsCharts"/>
      <sheetName val="WACC Calculation"/>
      <sheetName val="WACC II"/>
      <sheetName val="Valuation Summary"/>
      <sheetName val="Module1"/>
      <sheetName val="PopCache_Sheet1"/>
      <sheetName val="options"/>
      <sheetName val="mltc"/>
      <sheetName val="Macros"/>
      <sheetName val="Marh__Prfl_01"/>
      <sheetName val="Comparable_Traded_Companies_"/>
      <sheetName val="Exchange_Rates"/>
      <sheetName val="Translated_Comparables_Output"/>
      <sheetName val="Comparable_M&amp;A_Transactions"/>
      <sheetName val="WACC_Calculation"/>
      <sheetName val="WACC_II"/>
      <sheetName val="Valuation_Summary"/>
      <sheetName val="PACKING_LIST"/>
      <sheetName val="Comparable_Traded_Companies_1"/>
      <sheetName val="Exchange_Rates1"/>
      <sheetName val="Translated_Comparables_Output1"/>
      <sheetName val="Comparable_M&amp;A_Transactions1"/>
      <sheetName val="WACC_Calculation1"/>
      <sheetName val="WACC_II1"/>
      <sheetName val="Valuation_Summary1"/>
      <sheetName val="Comparable_Traded_Companies_2"/>
      <sheetName val="Exchange_Rates2"/>
      <sheetName val="Translated_Comparables_Output2"/>
      <sheetName val="Comparable_M&amp;A_Transactions2"/>
      <sheetName val="WACC_Calculation2"/>
      <sheetName val="WACC_II2"/>
      <sheetName val="Valuation_Summary2"/>
      <sheetName val="Comparable_Traded_Companies_3"/>
      <sheetName val="Exchange_Rates3"/>
      <sheetName val="Translated_Comparables_Output3"/>
      <sheetName val="Comparable_M&amp;A_Transactions3"/>
      <sheetName val="WACC_Calculation3"/>
      <sheetName val="WACC_II3"/>
      <sheetName val="Valuation_Summary3"/>
      <sheetName val="Comparable_Traded_Companies_4"/>
      <sheetName val="Exchange_Rates4"/>
      <sheetName val="Translated_Comparables_Output4"/>
      <sheetName val="Comparable_M&amp;A_Transactions4"/>
      <sheetName val="WACC_Calculation4"/>
      <sheetName val="WACC_II4"/>
      <sheetName val="Valuation_Summary4"/>
      <sheetName val="Plan"/>
      <sheetName val="CHECK"/>
    </sheetNames>
    <sheetDataSet>
      <sheetData sheetId="0" refreshError="1"/>
      <sheetData sheetId="1" refreshError="1"/>
      <sheetData sheetId="2" refreshError="1"/>
      <sheetData sheetId="3" refreshError="1"/>
      <sheetData sheetId="4" refreshError="1">
        <row r="1">
          <cell r="A1" t="str">
            <v xml:space="preserve"> </v>
          </cell>
          <cell r="B1" t="str">
            <v xml:space="preserve"> </v>
          </cell>
          <cell r="F1" t="str">
            <v xml:space="preserve"> </v>
          </cell>
        </row>
        <row r="2">
          <cell r="A2" t="str">
            <v>North American Regional Airline Comparable Analysis</v>
          </cell>
        </row>
        <row r="4">
          <cell r="B4" t="str">
            <v>REGIONAL CODESHARE</v>
          </cell>
          <cell r="N4" t="str">
            <v>NICHE CARRIERS</v>
          </cell>
        </row>
        <row r="5">
          <cell r="B5" t="str">
            <v>ACA</v>
          </cell>
          <cell r="D5" t="str">
            <v>Comair</v>
          </cell>
          <cell r="F5" t="str">
            <v>Mesa Air</v>
          </cell>
          <cell r="H5" t="str">
            <v>Mesaba</v>
          </cell>
          <cell r="J5" t="str">
            <v>Conti</v>
          </cell>
          <cell r="L5" t="str">
            <v>SkyWest</v>
          </cell>
          <cell r="N5" t="str">
            <v>Airtran</v>
          </cell>
          <cell r="P5" t="str">
            <v>Amtran</v>
          </cell>
          <cell r="R5" t="str">
            <v>Frontier</v>
          </cell>
          <cell r="T5" t="str">
            <v>Midway</v>
          </cell>
          <cell r="V5" t="str">
            <v>Midwest Express</v>
          </cell>
        </row>
        <row r="6">
          <cell r="A6" t="str">
            <v>FYE</v>
          </cell>
          <cell r="B6">
            <v>36160</v>
          </cell>
          <cell r="D6">
            <v>36250</v>
          </cell>
          <cell r="F6">
            <v>36068</v>
          </cell>
          <cell r="H6">
            <v>36250</v>
          </cell>
          <cell r="J6">
            <v>0</v>
          </cell>
          <cell r="L6">
            <v>36250</v>
          </cell>
          <cell r="N6">
            <v>36160</v>
          </cell>
          <cell r="P6">
            <v>36160</v>
          </cell>
          <cell r="R6">
            <v>36250</v>
          </cell>
          <cell r="T6">
            <v>36160</v>
          </cell>
          <cell r="V6">
            <v>36160</v>
          </cell>
        </row>
        <row r="7">
          <cell r="A7" t="str">
            <v>Last Interim Period</v>
          </cell>
          <cell r="B7">
            <v>36250</v>
          </cell>
          <cell r="D7">
            <v>36250</v>
          </cell>
          <cell r="F7">
            <v>36250</v>
          </cell>
          <cell r="H7">
            <v>36250</v>
          </cell>
          <cell r="J7">
            <v>0</v>
          </cell>
          <cell r="L7">
            <v>36250</v>
          </cell>
          <cell r="N7">
            <v>36250</v>
          </cell>
          <cell r="P7">
            <v>36250</v>
          </cell>
          <cell r="R7">
            <v>36250</v>
          </cell>
          <cell r="T7">
            <v>36250</v>
          </cell>
          <cell r="V7">
            <v>36250</v>
          </cell>
        </row>
        <row r="8">
          <cell r="A8" t="str">
            <v>Corporate Credit Ratings</v>
          </cell>
        </row>
        <row r="9">
          <cell r="A9" t="str">
            <v>Rating</v>
          </cell>
          <cell r="B9" t="str">
            <v>B</v>
          </cell>
          <cell r="D9" t="str">
            <v>NA</v>
          </cell>
          <cell r="F9" t="str">
            <v>NA</v>
          </cell>
          <cell r="H9" t="str">
            <v>NA</v>
          </cell>
          <cell r="J9" t="str">
            <v>NA</v>
          </cell>
          <cell r="L9" t="str">
            <v>NA</v>
          </cell>
          <cell r="N9" t="str">
            <v>B-</v>
          </cell>
          <cell r="P9" t="str">
            <v>B+</v>
          </cell>
          <cell r="R9" t="str">
            <v>NA</v>
          </cell>
          <cell r="T9" t="str">
            <v>B-</v>
          </cell>
          <cell r="V9" t="str">
            <v>NA</v>
          </cell>
        </row>
        <row r="10">
          <cell r="A10" t="str">
            <v>Outlook</v>
          </cell>
          <cell r="B10" t="str">
            <v>Positive</v>
          </cell>
          <cell r="D10" t="str">
            <v>NA</v>
          </cell>
          <cell r="F10" t="str">
            <v>NA</v>
          </cell>
          <cell r="H10" t="str">
            <v>NA</v>
          </cell>
          <cell r="J10" t="str">
            <v>NA</v>
          </cell>
          <cell r="L10" t="str">
            <v>NA</v>
          </cell>
          <cell r="N10" t="str">
            <v>Stable</v>
          </cell>
          <cell r="P10" t="str">
            <v>Stable</v>
          </cell>
          <cell r="R10" t="str">
            <v>NA</v>
          </cell>
          <cell r="T10" t="str">
            <v>Negative</v>
          </cell>
          <cell r="V10" t="str">
            <v>NA</v>
          </cell>
        </row>
        <row r="12">
          <cell r="A12" t="str">
            <v>Operating Statistics</v>
          </cell>
        </row>
        <row r="13">
          <cell r="A13" t="str">
            <v>ASMs</v>
          </cell>
          <cell r="B13">
            <v>1521.915</v>
          </cell>
          <cell r="D13">
            <v>3451.23</v>
          </cell>
          <cell r="F13">
            <v>2072.0610000000001</v>
          </cell>
          <cell r="H13">
            <v>1994.626</v>
          </cell>
          <cell r="J13">
            <v>0</v>
          </cell>
          <cell r="L13">
            <v>1844.123</v>
          </cell>
          <cell r="N13">
            <v>5509.9629999999997</v>
          </cell>
          <cell r="P13">
            <v>14211.735999999999</v>
          </cell>
          <cell r="R13">
            <v>2537.5030000000002</v>
          </cell>
          <cell r="T13">
            <v>1547.423</v>
          </cell>
          <cell r="V13">
            <v>2776.1670000000004</v>
          </cell>
        </row>
        <row r="14">
          <cell r="A14" t="str">
            <v>RPMs</v>
          </cell>
          <cell r="B14">
            <v>862.6099999999999</v>
          </cell>
          <cell r="D14">
            <v>2172.8000000000002</v>
          </cell>
          <cell r="F14">
            <v>1072.9960000000001</v>
          </cell>
          <cell r="H14">
            <v>1112.05</v>
          </cell>
          <cell r="J14">
            <v>0</v>
          </cell>
          <cell r="L14">
            <v>1015.872</v>
          </cell>
          <cell r="N14">
            <v>3342.2060000000001</v>
          </cell>
          <cell r="P14">
            <v>10050.623</v>
          </cell>
          <cell r="R14">
            <v>1506.597</v>
          </cell>
          <cell r="T14">
            <v>1015.117</v>
          </cell>
          <cell r="V14">
            <v>1778.4059999999999</v>
          </cell>
        </row>
        <row r="15">
          <cell r="A15" t="str">
            <v>Load Factor</v>
          </cell>
          <cell r="B15">
            <v>0.56679249498165141</v>
          </cell>
          <cell r="D15">
            <v>0.62957264511493005</v>
          </cell>
          <cell r="F15">
            <v>0.51783996706660662</v>
          </cell>
          <cell r="H15">
            <v>0.55752306447424227</v>
          </cell>
          <cell r="J15" t="e">
            <v>#DIV/0!</v>
          </cell>
          <cell r="L15">
            <v>0.55086997993083975</v>
          </cell>
          <cell r="N15">
            <v>0.6065750350773681</v>
          </cell>
          <cell r="P15">
            <v>0.70720586140919028</v>
          </cell>
          <cell r="R15">
            <v>0.5937321059324856</v>
          </cell>
          <cell r="T15">
            <v>0.65600485452264823</v>
          </cell>
          <cell r="V15">
            <v>0.6405976297535414</v>
          </cell>
        </row>
        <row r="16">
          <cell r="A16" t="str">
            <v>Revenue/ASM (cents)</v>
          </cell>
          <cell r="B16">
            <v>20.033247586100408</v>
          </cell>
          <cell r="D16">
            <v>22.116491801473678</v>
          </cell>
          <cell r="F16">
            <v>16.139051890846844</v>
          </cell>
          <cell r="H16">
            <v>16.632341100537143</v>
          </cell>
          <cell r="J16" t="e">
            <v>#DIV/0!</v>
          </cell>
          <cell r="L16">
            <v>21.073757010785073</v>
          </cell>
          <cell r="N16">
            <v>8.4327063539265161</v>
          </cell>
          <cell r="P16">
            <v>6.8110820521856024</v>
          </cell>
          <cell r="R16">
            <v>8.693889622987637</v>
          </cell>
          <cell r="T16">
            <v>13.952487458180471</v>
          </cell>
          <cell r="V16">
            <v>14.384689393685607</v>
          </cell>
        </row>
        <row r="17">
          <cell r="A17" t="str">
            <v>Cost/ASM (cents)</v>
          </cell>
          <cell r="B17">
            <v>16.160298045554452</v>
          </cell>
          <cell r="D17">
            <v>15.311410714440941</v>
          </cell>
          <cell r="F17">
            <v>14.498366602141541</v>
          </cell>
          <cell r="H17">
            <v>14.514199654471566</v>
          </cell>
          <cell r="J17" t="e">
            <v>#DIV/0!</v>
          </cell>
          <cell r="L17">
            <v>16.288718268792266</v>
          </cell>
          <cell r="N17">
            <v>7.4487796016053114</v>
          </cell>
          <cell r="P17">
            <v>5.6635234428784775</v>
          </cell>
          <cell r="R17">
            <v>7.6558839930435534</v>
          </cell>
          <cell r="T17">
            <v>11.556503942360944</v>
          </cell>
          <cell r="V17">
            <v>11.929037410213432</v>
          </cell>
        </row>
        <row r="18">
          <cell r="A18" t="str">
            <v>Fleet Average Age (as of last FYE)</v>
          </cell>
          <cell r="B18">
            <v>7.6833333333333336</v>
          </cell>
          <cell r="D18">
            <v>7.6833333333333336</v>
          </cell>
          <cell r="F18">
            <v>7.6833333333333336</v>
          </cell>
          <cell r="H18">
            <v>7.6833333333333336</v>
          </cell>
          <cell r="J18">
            <v>7.6833333333333336</v>
          </cell>
          <cell r="L18">
            <v>7.6833333333333336</v>
          </cell>
          <cell r="N18">
            <v>7.6833333333333336</v>
          </cell>
          <cell r="P18">
            <v>7.6833333333333336</v>
          </cell>
          <cell r="R18">
            <v>7.6833333333333336</v>
          </cell>
          <cell r="T18">
            <v>7.6833333333333336</v>
          </cell>
          <cell r="V18">
            <v>7.6833333333333336</v>
          </cell>
        </row>
        <row r="20">
          <cell r="A20" t="str">
            <v>Operating Results</v>
          </cell>
        </row>
        <row r="21">
          <cell r="A21" t="str">
            <v>Revenues</v>
          </cell>
          <cell r="B21">
            <v>304.88900000000001</v>
          </cell>
          <cell r="D21">
            <v>763.29100000000005</v>
          </cell>
          <cell r="F21">
            <v>334.41100000000006</v>
          </cell>
          <cell r="H21">
            <v>331.75299999999999</v>
          </cell>
          <cell r="J21">
            <v>0</v>
          </cell>
          <cell r="L21">
            <v>388.62599999999998</v>
          </cell>
          <cell r="N21">
            <v>464.63900000000007</v>
          </cell>
          <cell r="P21">
            <v>967.97299999999996</v>
          </cell>
          <cell r="R21">
            <v>220.60771</v>
          </cell>
          <cell r="T21">
            <v>215.904</v>
          </cell>
          <cell r="V21">
            <v>399.34299999999996</v>
          </cell>
        </row>
        <row r="22">
          <cell r="A22" t="str">
            <v>Operating Expenses (excl Dep &amp; Rent)</v>
          </cell>
          <cell r="B22">
            <v>211.37400000000002</v>
          </cell>
          <cell r="D22">
            <v>445.63500000000005</v>
          </cell>
          <cell r="F22">
            <v>276.86500000000007</v>
          </cell>
          <cell r="H22">
            <v>219.08199999999999</v>
          </cell>
          <cell r="J22">
            <v>0</v>
          </cell>
          <cell r="L22">
            <v>251.15199999999999</v>
          </cell>
          <cell r="N22">
            <v>387.14100000000008</v>
          </cell>
          <cell r="P22">
            <v>749.43899999999996</v>
          </cell>
          <cell r="R22">
            <v>161.75971000000001</v>
          </cell>
          <cell r="T22">
            <v>148.95699999999999</v>
          </cell>
          <cell r="V22">
            <v>311.70099999999996</v>
          </cell>
        </row>
        <row r="23">
          <cell r="A23" t="str">
            <v>Depreciation &amp; Amortization</v>
          </cell>
          <cell r="B23">
            <v>6.4499999999999993</v>
          </cell>
          <cell r="D23">
            <v>30.77</v>
          </cell>
          <cell r="F23">
            <v>19.468000000000004</v>
          </cell>
          <cell r="H23">
            <v>10.026999999999999</v>
          </cell>
          <cell r="J23">
            <v>0</v>
          </cell>
          <cell r="L23">
            <v>23.236999999999998</v>
          </cell>
          <cell r="N23">
            <v>32.615000000000002</v>
          </cell>
          <cell r="P23">
            <v>82.165000000000006</v>
          </cell>
          <cell r="R23">
            <v>1.659429</v>
          </cell>
          <cell r="T23">
            <v>6.85</v>
          </cell>
          <cell r="V23">
            <v>10.656000000000002</v>
          </cell>
        </row>
        <row r="24">
          <cell r="A24" t="str">
            <v>Aircraft Rent</v>
          </cell>
          <cell r="B24">
            <v>34.572000000000003</v>
          </cell>
          <cell r="D24">
            <v>82.796999999999997</v>
          </cell>
          <cell r="F24">
            <v>23.55</v>
          </cell>
          <cell r="H24">
            <v>70.421999999999997</v>
          </cell>
          <cell r="J24">
            <v>0</v>
          </cell>
          <cell r="L24">
            <v>49.231999999999999</v>
          </cell>
          <cell r="N24">
            <v>23.283999999999999</v>
          </cell>
          <cell r="P24">
            <v>55.445999999999998</v>
          </cell>
          <cell r="R24">
            <v>32.508575999999991</v>
          </cell>
          <cell r="T24">
            <v>29.870999999999999</v>
          </cell>
          <cell r="V24">
            <v>19.469000000000001</v>
          </cell>
        </row>
        <row r="25">
          <cell r="A25" t="str">
            <v>Interest Expense</v>
          </cell>
          <cell r="B25">
            <v>4.2199999999999989</v>
          </cell>
          <cell r="D25">
            <v>5.9</v>
          </cell>
          <cell r="F25">
            <v>17.756999999999998</v>
          </cell>
          <cell r="H25">
            <v>0.443</v>
          </cell>
          <cell r="J25">
            <v>0</v>
          </cell>
          <cell r="L25">
            <v>2.3759999999999999</v>
          </cell>
          <cell r="N25">
            <v>25.927999999999997</v>
          </cell>
          <cell r="P25">
            <v>14.627999999999998</v>
          </cell>
          <cell r="R25">
            <v>0.70063500000000001</v>
          </cell>
          <cell r="T25">
            <v>6.7539999999999996</v>
          </cell>
          <cell r="V25">
            <v>0.27800000000000002</v>
          </cell>
        </row>
        <row r="27">
          <cell r="A27" t="str">
            <v>Cash &amp; Marketable Securities</v>
          </cell>
          <cell r="B27">
            <v>56.27</v>
          </cell>
          <cell r="D27">
            <v>171.00399999999999</v>
          </cell>
          <cell r="F27">
            <v>65.527000000000001</v>
          </cell>
          <cell r="H27">
            <v>83.152000000000001</v>
          </cell>
          <cell r="J27">
            <v>0</v>
          </cell>
          <cell r="L27">
            <v>161.81700000000001</v>
          </cell>
          <cell r="N27">
            <v>34.555999999999997</v>
          </cell>
          <cell r="P27">
            <v>124.759</v>
          </cell>
          <cell r="R27">
            <v>51.289071999999997</v>
          </cell>
          <cell r="T27">
            <v>37.887999999999998</v>
          </cell>
          <cell r="V27">
            <v>6.2460000000000004</v>
          </cell>
        </row>
        <row r="28">
          <cell r="A28" t="str">
            <v>B.S. Debt &amp; Capital Leases</v>
          </cell>
          <cell r="B28">
            <v>74.253999999999991</v>
          </cell>
          <cell r="D28">
            <v>114.307</v>
          </cell>
          <cell r="F28">
            <v>265.11700000000002</v>
          </cell>
          <cell r="H28">
            <v>4.7519999999999998</v>
          </cell>
          <cell r="J28">
            <v>0</v>
          </cell>
          <cell r="L28">
            <v>70.326999999999998</v>
          </cell>
          <cell r="N28">
            <v>243.80500000000001</v>
          </cell>
          <cell r="P28">
            <v>246.55199999999999</v>
          </cell>
          <cell r="R28">
            <v>0.54175299999999993</v>
          </cell>
          <cell r="T28">
            <v>82.451999999999998</v>
          </cell>
          <cell r="V28">
            <v>3.1749999999999998</v>
          </cell>
        </row>
        <row r="29">
          <cell r="A29" t="str">
            <v>Off B.S. Debt</v>
          </cell>
          <cell r="B29">
            <v>242.00400000000002</v>
          </cell>
          <cell r="D29">
            <v>579.57899999999995</v>
          </cell>
          <cell r="F29">
            <v>164.85</v>
          </cell>
          <cell r="H29">
            <v>492.95399999999995</v>
          </cell>
          <cell r="J29">
            <v>0</v>
          </cell>
          <cell r="L29">
            <v>344.62400000000002</v>
          </cell>
          <cell r="N29">
            <v>162.988</v>
          </cell>
          <cell r="P29">
            <v>388.12199999999996</v>
          </cell>
          <cell r="R29">
            <v>227.56003199999992</v>
          </cell>
          <cell r="T29">
            <v>209.09699999999998</v>
          </cell>
          <cell r="V29">
            <v>136.28300000000002</v>
          </cell>
        </row>
        <row r="30">
          <cell r="A30" t="str">
            <v>Total Adjusted Debt</v>
          </cell>
          <cell r="B30">
            <v>316.25800000000004</v>
          </cell>
          <cell r="D30">
            <v>693.88599999999997</v>
          </cell>
          <cell r="F30">
            <v>429.96699999999998</v>
          </cell>
          <cell r="H30">
            <v>497.70599999999996</v>
          </cell>
          <cell r="J30">
            <v>0</v>
          </cell>
          <cell r="L30">
            <v>414.95100000000002</v>
          </cell>
          <cell r="N30">
            <v>406.79300000000001</v>
          </cell>
          <cell r="P30">
            <v>634.67399999999998</v>
          </cell>
          <cell r="R30">
            <v>228.10178499999992</v>
          </cell>
          <cell r="T30">
            <v>291.54899999999998</v>
          </cell>
          <cell r="V30">
            <v>139.45800000000003</v>
          </cell>
        </row>
        <row r="31">
          <cell r="A31" t="str">
            <v>Shareholders' Equity</v>
          </cell>
          <cell r="B31">
            <v>114.499</v>
          </cell>
          <cell r="D31">
            <v>432.36900000000003</v>
          </cell>
          <cell r="F31">
            <v>126.31399999999999</v>
          </cell>
          <cell r="H31">
            <v>109.239</v>
          </cell>
          <cell r="J31">
            <v>0</v>
          </cell>
          <cell r="L31">
            <v>256.25599999999997</v>
          </cell>
          <cell r="N31">
            <v>58.737000000000002</v>
          </cell>
          <cell r="P31">
            <v>119.73399999999999</v>
          </cell>
          <cell r="R31">
            <v>44.390649000000003</v>
          </cell>
          <cell r="T31">
            <v>74.467999999999989</v>
          </cell>
          <cell r="V31">
            <v>105.5</v>
          </cell>
        </row>
        <row r="32">
          <cell r="A32" t="str">
            <v>Total Capital</v>
          </cell>
          <cell r="B32">
            <v>188.75299999999999</v>
          </cell>
          <cell r="D32">
            <v>546.67600000000004</v>
          </cell>
          <cell r="F32">
            <v>391.43100000000004</v>
          </cell>
          <cell r="H32">
            <v>113.991</v>
          </cell>
          <cell r="J32">
            <v>0</v>
          </cell>
          <cell r="L32">
            <v>326.58299999999997</v>
          </cell>
          <cell r="N32">
            <v>302.54200000000003</v>
          </cell>
          <cell r="P32">
            <v>366.286</v>
          </cell>
          <cell r="R32">
            <v>44.932402000000003</v>
          </cell>
          <cell r="T32">
            <v>156.91999999999999</v>
          </cell>
          <cell r="V32">
            <v>108.675</v>
          </cell>
        </row>
        <row r="33">
          <cell r="A33" t="str">
            <v>Total Adjusted Capital</v>
          </cell>
          <cell r="B33">
            <v>430.75700000000006</v>
          </cell>
          <cell r="D33">
            <v>1126.2550000000001</v>
          </cell>
          <cell r="F33">
            <v>556.28099999999995</v>
          </cell>
          <cell r="H33">
            <v>606.94499999999994</v>
          </cell>
          <cell r="J33">
            <v>0</v>
          </cell>
          <cell r="L33">
            <v>671.20699999999999</v>
          </cell>
          <cell r="N33">
            <v>465.53000000000003</v>
          </cell>
          <cell r="P33">
            <v>754.40800000000002</v>
          </cell>
          <cell r="R33">
            <v>272.49243399999995</v>
          </cell>
          <cell r="T33">
            <v>366.01699999999994</v>
          </cell>
          <cell r="V33">
            <v>244.95800000000003</v>
          </cell>
        </row>
        <row r="35">
          <cell r="A35" t="str">
            <v>EBITDAR</v>
          </cell>
          <cell r="B35">
            <v>93.514999999999986</v>
          </cell>
          <cell r="D35">
            <v>317.65600000000001</v>
          </cell>
          <cell r="F35">
            <v>57.545999999999992</v>
          </cell>
          <cell r="H35">
            <v>112.67099999999999</v>
          </cell>
          <cell r="J35">
            <v>0</v>
          </cell>
          <cell r="L35">
            <v>137.47399999999999</v>
          </cell>
          <cell r="N35">
            <v>77.49799999999999</v>
          </cell>
          <cell r="P35">
            <v>218.53399999999999</v>
          </cell>
          <cell r="R35">
            <v>58.847999999999985</v>
          </cell>
          <cell r="T35">
            <v>66.947000000000003</v>
          </cell>
          <cell r="V35">
            <v>87.641999999999996</v>
          </cell>
        </row>
        <row r="36">
          <cell r="A36" t="str">
            <v xml:space="preserve">     % Margin</v>
          </cell>
          <cell r="B36">
            <v>0.30671818268287798</v>
          </cell>
          <cell r="D36">
            <v>0.41616631140678978</v>
          </cell>
          <cell r="F36">
            <v>0.17208165999324179</v>
          </cell>
          <cell r="H36">
            <v>0.33962315337012777</v>
          </cell>
          <cell r="J36" t="e">
            <v>#DIV/0!</v>
          </cell>
          <cell r="L36">
            <v>0.35374370217123918</v>
          </cell>
          <cell r="N36">
            <v>0.16679185346042838</v>
          </cell>
          <cell r="P36">
            <v>0.22576456161483843</v>
          </cell>
          <cell r="R36">
            <v>0.26675404952981918</v>
          </cell>
          <cell r="T36">
            <v>0.31007762709352304</v>
          </cell>
          <cell r="V36">
            <v>0.21946547203782213</v>
          </cell>
        </row>
        <row r="37">
          <cell r="A37" t="str">
            <v>EBITDA</v>
          </cell>
          <cell r="B37">
            <v>58.942999999999984</v>
          </cell>
          <cell r="D37">
            <v>234.85900000000001</v>
          </cell>
          <cell r="F37">
            <v>33.995999999999995</v>
          </cell>
          <cell r="H37">
            <v>42.248999999999995</v>
          </cell>
          <cell r="J37">
            <v>0</v>
          </cell>
          <cell r="L37">
            <v>88.24199999999999</v>
          </cell>
          <cell r="N37">
            <v>54.213999999999992</v>
          </cell>
          <cell r="P37">
            <v>163.08799999999999</v>
          </cell>
          <cell r="R37">
            <v>26.339423999999994</v>
          </cell>
          <cell r="T37">
            <v>37.076000000000008</v>
          </cell>
          <cell r="V37">
            <v>68.173000000000002</v>
          </cell>
        </row>
        <row r="38">
          <cell r="A38" t="str">
            <v xml:space="preserve">     % Margin</v>
          </cell>
          <cell r="B38">
            <v>0.19332609572664144</v>
          </cell>
          <cell r="D38">
            <v>0.30769261002684428</v>
          </cell>
          <cell r="F38">
            <v>0.1016593353687528</v>
          </cell>
          <cell r="H38">
            <v>0.12735077000057271</v>
          </cell>
          <cell r="J38" t="e">
            <v>#DIV/0!</v>
          </cell>
          <cell r="L38">
            <v>0.22706149356965308</v>
          </cell>
          <cell r="N38">
            <v>0.11667983100858943</v>
          </cell>
          <cell r="P38">
            <v>0.16848403829445657</v>
          </cell>
          <cell r="R38">
            <v>0.11939484798604724</v>
          </cell>
          <cell r="T38">
            <v>0.1717244701348748</v>
          </cell>
          <cell r="V38">
            <v>0.17071289593156763</v>
          </cell>
        </row>
        <row r="39">
          <cell r="A39" t="str">
            <v>EBIT</v>
          </cell>
          <cell r="B39">
            <v>52.492999999999981</v>
          </cell>
          <cell r="D39">
            <v>204.089</v>
          </cell>
          <cell r="F39">
            <v>14.527999999999992</v>
          </cell>
          <cell r="H39">
            <v>32.221999999999994</v>
          </cell>
          <cell r="J39">
            <v>0</v>
          </cell>
          <cell r="L39">
            <v>65.004999999999995</v>
          </cell>
          <cell r="N39">
            <v>21.59899999999999</v>
          </cell>
          <cell r="P39">
            <v>80.922999999999988</v>
          </cell>
          <cell r="R39">
            <v>24.679994999999995</v>
          </cell>
          <cell r="T39">
            <v>30.226000000000006</v>
          </cell>
          <cell r="V39">
            <v>57.516999999999996</v>
          </cell>
        </row>
        <row r="40">
          <cell r="A40" t="str">
            <v xml:space="preserve">     % Margin</v>
          </cell>
          <cell r="B40">
            <v>0.17217085562286596</v>
          </cell>
          <cell r="D40">
            <v>0.2673803306995628</v>
          </cell>
          <cell r="F40">
            <v>4.3443547012508528E-2</v>
          </cell>
          <cell r="H40">
            <v>9.7126476625682343E-2</v>
          </cell>
          <cell r="J40" t="e">
            <v>#DIV/0!</v>
          </cell>
          <cell r="L40">
            <v>0.16726878798639308</v>
          </cell>
          <cell r="N40">
            <v>4.6485551148310808E-2</v>
          </cell>
          <cell r="P40">
            <v>8.3600472327223993E-2</v>
          </cell>
          <cell r="R40">
            <v>0.11187276727545015</v>
          </cell>
          <cell r="T40">
            <v>0.13999740625463172</v>
          </cell>
          <cell r="V40">
            <v>0.14402906774376914</v>
          </cell>
        </row>
        <row r="41">
          <cell r="A41" t="str">
            <v>Net Income</v>
          </cell>
          <cell r="B41">
            <v>32.602000000000004</v>
          </cell>
          <cell r="D41">
            <v>132.935</v>
          </cell>
          <cell r="F41">
            <v>7.3856386309862803</v>
          </cell>
          <cell r="H41">
            <v>22.071000000000002</v>
          </cell>
          <cell r="J41">
            <v>0</v>
          </cell>
          <cell r="L41">
            <v>43.601116264431127</v>
          </cell>
          <cell r="N41">
            <v>-1.9579999999999975</v>
          </cell>
          <cell r="P41">
            <v>44.222000000000001</v>
          </cell>
          <cell r="R41">
            <v>30.56606</v>
          </cell>
          <cell r="T41">
            <v>18.471999999999998</v>
          </cell>
          <cell r="V41">
            <v>36.892000000000003</v>
          </cell>
        </row>
        <row r="42">
          <cell r="A42" t="str">
            <v xml:space="preserve">    % Margin</v>
          </cell>
          <cell r="B42">
            <v>0.10693071904857178</v>
          </cell>
          <cell r="D42">
            <v>0.17416031369425292</v>
          </cell>
          <cell r="F42">
            <v>2.2085513428045964E-2</v>
          </cell>
          <cell r="H42">
            <v>6.65284111974873E-2</v>
          </cell>
          <cell r="J42" t="e">
            <v>#DIV/0!</v>
          </cell>
          <cell r="L42">
            <v>0.11219299857557428</v>
          </cell>
          <cell r="N42">
            <v>-4.2140242209543263E-3</v>
          </cell>
          <cell r="P42">
            <v>4.5685158573637905E-2</v>
          </cell>
          <cell r="R42">
            <v>0.13855390638885651</v>
          </cell>
          <cell r="T42">
            <v>8.555654364902919E-2</v>
          </cell>
          <cell r="V42">
            <v>9.2381737003027486E-2</v>
          </cell>
        </row>
        <row r="44">
          <cell r="A44" t="str">
            <v>Fixed Charge Coverage</v>
          </cell>
        </row>
        <row r="45">
          <cell r="A45" t="str">
            <v>EBITDAR/(Interest + Rent)</v>
          </cell>
          <cell r="B45">
            <v>2.410677459269952</v>
          </cell>
          <cell r="D45">
            <v>3.5813612636278567</v>
          </cell>
          <cell r="F45">
            <v>1.3931294937903984</v>
          </cell>
          <cell r="H45">
            <v>1.5899386156776971</v>
          </cell>
          <cell r="J45" t="e">
            <v>#DIV/0!</v>
          </cell>
          <cell r="L45">
            <v>2.6638118121221517</v>
          </cell>
          <cell r="N45">
            <v>1.5747785093066731</v>
          </cell>
          <cell r="P45">
            <v>3.1186174615406568</v>
          </cell>
          <cell r="R45">
            <v>1.7720384865512162</v>
          </cell>
          <cell r="T45">
            <v>1.8279044368600683</v>
          </cell>
          <cell r="V45">
            <v>4.4382437838659037</v>
          </cell>
        </row>
        <row r="46">
          <cell r="A46" t="str">
            <v xml:space="preserve">EBITDA/Interest </v>
          </cell>
          <cell r="B46">
            <v>13.967535545023697</v>
          </cell>
          <cell r="D46">
            <v>39.806610169491528</v>
          </cell>
          <cell r="F46">
            <v>1.9145125865855719</v>
          </cell>
          <cell r="H46">
            <v>95.370203160270862</v>
          </cell>
          <cell r="J46" t="e">
            <v>#DIV/0!</v>
          </cell>
          <cell r="L46">
            <v>37.138888888888886</v>
          </cell>
          <cell r="N46">
            <v>2.0909441530391852</v>
          </cell>
          <cell r="P46">
            <v>11.149029258955428</v>
          </cell>
          <cell r="R46">
            <v>37.593645764199607</v>
          </cell>
          <cell r="T46">
            <v>5.4894877109860838</v>
          </cell>
          <cell r="V46">
            <v>245.22661870503595</v>
          </cell>
        </row>
        <row r="48">
          <cell r="A48" t="str">
            <v>Book Leverage</v>
          </cell>
        </row>
        <row r="49">
          <cell r="A49" t="str">
            <v>Total B.S. Debt/Capital</v>
          </cell>
          <cell r="B49">
            <v>0.39339242290188764</v>
          </cell>
          <cell r="D49">
            <v>0.20909460082388837</v>
          </cell>
          <cell r="F49">
            <v>0.67730200214086256</v>
          </cell>
          <cell r="H49">
            <v>4.1687501644866697E-2</v>
          </cell>
          <cell r="J49" t="e">
            <v>#DIV/0!</v>
          </cell>
          <cell r="L49">
            <v>0.21534188858575004</v>
          </cell>
          <cell r="N49">
            <v>0.80585505483536168</v>
          </cell>
          <cell r="P49">
            <v>0.67311335950595985</v>
          </cell>
          <cell r="R49">
            <v>1.2057067414290469E-2</v>
          </cell>
          <cell r="T49">
            <v>0.52543971450420601</v>
          </cell>
          <cell r="V49">
            <v>2.9215550954681389E-2</v>
          </cell>
        </row>
        <row r="50">
          <cell r="A50" t="str">
            <v>Adjusted Debt/Adjusted Capital</v>
          </cell>
          <cell r="B50">
            <v>0.73419120292879747</v>
          </cell>
          <cell r="D50">
            <v>0.61610026148607544</v>
          </cell>
          <cell r="F50">
            <v>0.77293130630023321</v>
          </cell>
          <cell r="H50">
            <v>0.82001828831277956</v>
          </cell>
          <cell r="J50" t="e">
            <v>#DIV/0!</v>
          </cell>
          <cell r="L50">
            <v>0.6182161389854397</v>
          </cell>
          <cell r="N50">
            <v>0.8738276802783923</v>
          </cell>
          <cell r="P50">
            <v>0.84128747309148366</v>
          </cell>
          <cell r="R50">
            <v>0.83709401267266004</v>
          </cell>
          <cell r="T50">
            <v>0.79654496922274109</v>
          </cell>
          <cell r="V50">
            <v>0.56931392320316143</v>
          </cell>
        </row>
        <row r="51">
          <cell r="A51" t="str">
            <v>Total B.S. Debt/Equity</v>
          </cell>
          <cell r="B51">
            <v>0.64851221408047222</v>
          </cell>
          <cell r="D51">
            <v>0.26437371781973268</v>
          </cell>
          <cell r="F51">
            <v>2.0988726506958852</v>
          </cell>
          <cell r="H51">
            <v>4.3500947463817864E-2</v>
          </cell>
          <cell r="J51" t="e">
            <v>#DIV/0!</v>
          </cell>
          <cell r="L51">
            <v>0.27444040334665337</v>
          </cell>
          <cell r="N51">
            <v>4.1507908132863438</v>
          </cell>
          <cell r="P51">
            <v>2.0591644812668082</v>
          </cell>
          <cell r="R51">
            <v>1.2204214450660542E-2</v>
          </cell>
          <cell r="T51">
            <v>1.1072138368158135</v>
          </cell>
          <cell r="V51">
            <v>3.0094786729857818E-2</v>
          </cell>
        </row>
        <row r="52">
          <cell r="A52" t="str">
            <v>Adjusted Debt/Equity</v>
          </cell>
          <cell r="B52">
            <v>2.7621027257879986</v>
          </cell>
          <cell r="D52">
            <v>1.6048467859629159</v>
          </cell>
          <cell r="F52">
            <v>3.4039536393432241</v>
          </cell>
          <cell r="H52">
            <v>4.5561200670090347</v>
          </cell>
          <cell r="J52" t="e">
            <v>#DIV/0!</v>
          </cell>
          <cell r="L52">
            <v>1.6192830606893109</v>
          </cell>
          <cell r="N52">
            <v>6.9256686585967957</v>
          </cell>
          <cell r="P52">
            <v>5.3006998847445175</v>
          </cell>
          <cell r="R52">
            <v>5.1385098019179649</v>
          </cell>
          <cell r="T52">
            <v>3.9150910458183383</v>
          </cell>
          <cell r="V52">
            <v>1.321876777251185</v>
          </cell>
        </row>
        <row r="54">
          <cell r="A54" t="str">
            <v>Cash Flow Leverage</v>
          </cell>
        </row>
        <row r="55">
          <cell r="A55" t="str">
            <v>Total B.S. Debt/EBITDA</v>
          </cell>
          <cell r="B55">
            <v>1.2597594286005125</v>
          </cell>
          <cell r="D55">
            <v>0.48670478883074525</v>
          </cell>
          <cell r="F55">
            <v>7.7984762913283934</v>
          </cell>
          <cell r="H55">
            <v>0.11247603493573813</v>
          </cell>
          <cell r="J55" t="e">
            <v>#DIV/0!</v>
          </cell>
          <cell r="L55">
            <v>0.79697876294734937</v>
          </cell>
          <cell r="N55">
            <v>4.4970856236396513</v>
          </cell>
          <cell r="P55">
            <v>1.5117727852447758</v>
          </cell>
          <cell r="R55">
            <v>2.0568141505296397E-2</v>
          </cell>
          <cell r="T55">
            <v>2.223864494551731</v>
          </cell>
          <cell r="V55">
            <v>4.6572690067915444E-2</v>
          </cell>
        </row>
        <row r="56">
          <cell r="A56" t="str">
            <v>Adjusted Debt/EBITDAR</v>
          </cell>
          <cell r="B56">
            <v>3.3818959525209866</v>
          </cell>
          <cell r="D56">
            <v>2.1843944392676353</v>
          </cell>
          <cell r="F56">
            <v>7.4717095888506595</v>
          </cell>
          <cell r="H56">
            <v>4.4173389780866419</v>
          </cell>
          <cell r="J56" t="e">
            <v>#DIV/0!</v>
          </cell>
          <cell r="L56">
            <v>3.0183962058280116</v>
          </cell>
          <cell r="N56">
            <v>5.249077395545692</v>
          </cell>
          <cell r="P56">
            <v>2.9042345813466097</v>
          </cell>
          <cell r="R56">
            <v>3.8761178799619356</v>
          </cell>
          <cell r="T56">
            <v>4.3549225506744138</v>
          </cell>
          <cell r="V56">
            <v>1.5912233860477858</v>
          </cell>
        </row>
        <row r="57">
          <cell r="A57" t="str">
            <v>Adjusted Net Debt/EBITDAR</v>
          </cell>
          <cell r="B57">
            <v>2.7801743035876609</v>
          </cell>
          <cell r="D57">
            <v>1.6460636663560579</v>
          </cell>
          <cell r="F57">
            <v>6.3330205400896684</v>
          </cell>
          <cell r="H57">
            <v>3.6793318600172182</v>
          </cell>
          <cell r="J57" t="e">
            <v>#DIV/0!</v>
          </cell>
          <cell r="L57">
            <v>1.8413227228421376</v>
          </cell>
          <cell r="N57">
            <v>4.8031820176004549</v>
          </cell>
          <cell r="P57">
            <v>2.3333440105429819</v>
          </cell>
          <cell r="R57">
            <v>3.0045662214518756</v>
          </cell>
          <cell r="T57">
            <v>3.7889823293052709</v>
          </cell>
          <cell r="V57">
            <v>1.5199561853905665</v>
          </cell>
        </row>
        <row r="59">
          <cell r="A59" t="str">
            <v>Liquidity</v>
          </cell>
        </row>
        <row r="60">
          <cell r="A60" t="str">
            <v>Cash/Total Revenues</v>
          </cell>
          <cell r="B60">
            <v>0.18455897064177454</v>
          </cell>
          <cell r="D60">
            <v>0.22403513207937731</v>
          </cell>
          <cell r="F60">
            <v>0.19594750172691686</v>
          </cell>
          <cell r="H60">
            <v>0.25064430464833776</v>
          </cell>
          <cell r="J60" t="e">
            <v>#DIV/0!</v>
          </cell>
          <cell r="L60">
            <v>0.41638233159901811</v>
          </cell>
          <cell r="N60">
            <v>7.4371716536924343E-2</v>
          </cell>
          <cell r="P60">
            <v>0.12888685944752593</v>
          </cell>
          <cell r="R60">
            <v>0.23248993428198858</v>
          </cell>
          <cell r="T60">
            <v>0.17548540091892692</v>
          </cell>
          <cell r="V60">
            <v>1.5640689833050787E-2</v>
          </cell>
        </row>
        <row r="62">
          <cell r="A62" t="str">
            <v>Equity Multiples</v>
          </cell>
        </row>
        <row r="63">
          <cell r="A63" t="str">
            <v>Total Market Capitalization</v>
          </cell>
          <cell r="B63">
            <v>419.52950000000004</v>
          </cell>
          <cell r="D63">
            <v>2257.1280000000002</v>
          </cell>
          <cell r="F63">
            <v>220.04641649999999</v>
          </cell>
          <cell r="H63">
            <v>736.09743749999996</v>
          </cell>
          <cell r="J63">
            <v>479.09399999999999</v>
          </cell>
          <cell r="L63">
            <v>1299.0035</v>
          </cell>
          <cell r="N63">
            <v>422.03761600000001</v>
          </cell>
          <cell r="P63">
            <v>262.15444712499999</v>
          </cell>
          <cell r="R63">
            <v>248.79814575</v>
          </cell>
          <cell r="T63">
            <v>71.235742599999995</v>
          </cell>
          <cell r="V63">
            <v>457.81280299999997</v>
          </cell>
        </row>
        <row r="64">
          <cell r="A64" t="str">
            <v>Total Market Cap/Revenue</v>
          </cell>
          <cell r="B64">
            <v>1.3760073338165695</v>
          </cell>
          <cell r="D64">
            <v>2.9571002409303921</v>
          </cell>
          <cell r="F64">
            <v>0.65801189703687968</v>
          </cell>
          <cell r="H64">
            <v>2.2188116987638393</v>
          </cell>
          <cell r="J64" t="e">
            <v>#DIV/0!</v>
          </cell>
          <cell r="L64">
            <v>3.3425542809796567</v>
          </cell>
          <cell r="N64">
            <v>0.90831293972309679</v>
          </cell>
          <cell r="P64">
            <v>0.27082826393401471</v>
          </cell>
          <cell r="R64">
            <v>1.1277853604935204</v>
          </cell>
          <cell r="T64">
            <v>0.32994174540536531</v>
          </cell>
          <cell r="V64">
            <v>1.146414994127855</v>
          </cell>
        </row>
        <row r="65">
          <cell r="A65" t="str">
            <v>Total Market Cap/EBITDAR</v>
          </cell>
          <cell r="B65">
            <v>4.4862268085333916</v>
          </cell>
          <cell r="D65">
            <v>7.1055733246027151</v>
          </cell>
          <cell r="F65">
            <v>3.823835131894485</v>
          </cell>
          <cell r="H65">
            <v>6.5331579332747554</v>
          </cell>
          <cell r="J65" t="e">
            <v>#DIV/0!</v>
          </cell>
          <cell r="L65">
            <v>9.4490849178753802</v>
          </cell>
          <cell r="N65">
            <v>5.4457871945082461</v>
          </cell>
          <cell r="P65">
            <v>1.1996048538213733</v>
          </cell>
          <cell r="R65">
            <v>4.227809708911094</v>
          </cell>
          <cell r="T65">
            <v>1.0640617593021344</v>
          </cell>
          <cell r="V65">
            <v>5.2236690513680655</v>
          </cell>
        </row>
        <row r="66">
          <cell r="A66" t="str">
            <v>Total Market Cap/EBITDA</v>
          </cell>
          <cell r="B66">
            <v>7.1175457645521973</v>
          </cell>
          <cell r="D66">
            <v>9.6105663398038832</v>
          </cell>
          <cell r="F66">
            <v>6.4727149223438056</v>
          </cell>
          <cell r="H66">
            <v>17.422836931051624</v>
          </cell>
          <cell r="J66" t="e">
            <v>#DIV/0!</v>
          </cell>
          <cell r="L66">
            <v>14.72092087668004</v>
          </cell>
          <cell r="N66">
            <v>7.7846610838528809</v>
          </cell>
          <cell r="P66">
            <v>1.6074416702945649</v>
          </cell>
          <cell r="R66">
            <v>9.4458461107577776</v>
          </cell>
          <cell r="T66">
            <v>1.921343796526054</v>
          </cell>
          <cell r="V66">
            <v>6.7154563096827182</v>
          </cell>
        </row>
        <row r="67">
          <cell r="A67" t="str">
            <v>Total Market Cap/EBIT</v>
          </cell>
          <cell r="B67">
            <v>7.9921037090659741</v>
          </cell>
          <cell r="D67">
            <v>11.059527951040968</v>
          </cell>
          <cell r="F67">
            <v>15.146366774504413</v>
          </cell>
          <cell r="H67">
            <v>22.844560781453669</v>
          </cell>
          <cell r="J67" t="e">
            <v>#DIV/0!</v>
          </cell>
          <cell r="L67">
            <v>19.983132066764096</v>
          </cell>
          <cell r="N67">
            <v>19.539683133478412</v>
          </cell>
          <cell r="P67">
            <v>3.2395542321095365</v>
          </cell>
          <cell r="R67">
            <v>10.080964187796637</v>
          </cell>
          <cell r="T67">
            <v>2.3567704161979748</v>
          </cell>
          <cell r="V67">
            <v>7.959608515743172</v>
          </cell>
        </row>
        <row r="68">
          <cell r="A68" t="str">
            <v>Total Market Cap/Net Income</v>
          </cell>
          <cell r="B68">
            <v>12.868213606527206</v>
          </cell>
          <cell r="D68">
            <v>16.979185316131947</v>
          </cell>
          <cell r="F68">
            <v>29.793823864709577</v>
          </cell>
          <cell r="H68">
            <v>33.351340560010868</v>
          </cell>
          <cell r="J68" t="e">
            <v>#DIV/0!</v>
          </cell>
          <cell r="L68">
            <v>29.792895487396034</v>
          </cell>
          <cell r="N68" t="str">
            <v>NM</v>
          </cell>
          <cell r="P68">
            <v>5.9281454281805432</v>
          </cell>
          <cell r="R68">
            <v>8.1396864937777398</v>
          </cell>
          <cell r="T68">
            <v>3.8564174209614555</v>
          </cell>
          <cell r="V68">
            <v>12.409541445299793</v>
          </cell>
        </row>
        <row r="69">
          <cell r="A69" t="str">
            <v>Total Market Cap/1999E Net Income (I/B/E/S)</v>
          </cell>
          <cell r="B69">
            <v>3.0647359676374957</v>
          </cell>
          <cell r="D69">
            <v>2.203348708782999</v>
          </cell>
          <cell r="F69">
            <v>0.22224227687178613</v>
          </cell>
          <cell r="H69">
            <v>1.5286172378535869</v>
          </cell>
          <cell r="J69">
            <v>0.92158947031890748</v>
          </cell>
          <cell r="L69">
            <v>40.753356181413579</v>
          </cell>
          <cell r="N69" t="e">
            <v>#REF!</v>
          </cell>
          <cell r="P69" t="e">
            <v>#REF!</v>
          </cell>
          <cell r="R69" t="e">
            <v>#REF!</v>
          </cell>
          <cell r="T69">
            <v>1.5335633772823234</v>
          </cell>
          <cell r="V69" t="e">
            <v>#REF!</v>
          </cell>
        </row>
        <row r="70">
          <cell r="A70" t="str">
            <v>Total Market Cap/2000E Net Income (I/B/E/S)</v>
          </cell>
          <cell r="B70">
            <v>3.0414299906972859</v>
          </cell>
          <cell r="D70">
            <v>1.9469842363774297</v>
          </cell>
          <cell r="F70">
            <v>0.22224227687178613</v>
          </cell>
          <cell r="H70">
            <v>1.3844080644711731</v>
          </cell>
          <cell r="J70">
            <v>0.9869988924707791</v>
          </cell>
          <cell r="L70">
            <v>28.043556969906334</v>
          </cell>
          <cell r="N70" t="e">
            <v>#REF!</v>
          </cell>
          <cell r="P70" t="e">
            <v>#REF!</v>
          </cell>
          <cell r="R70" t="e">
            <v>#REF!</v>
          </cell>
          <cell r="T70">
            <v>1.0552890845685203</v>
          </cell>
          <cell r="V70" t="e">
            <v>#REF!</v>
          </cell>
        </row>
        <row r="72">
          <cell r="A72" t="str">
            <v>Total Enterprise Value</v>
          </cell>
          <cell r="B72">
            <v>437.51350000000002</v>
          </cell>
          <cell r="D72">
            <v>2200.431</v>
          </cell>
          <cell r="F72">
            <v>419.63641650000005</v>
          </cell>
          <cell r="H72">
            <v>657.69743749999986</v>
          </cell>
          <cell r="J72">
            <v>479.09399999999999</v>
          </cell>
          <cell r="L72">
            <v>1207.5135</v>
          </cell>
          <cell r="N72">
            <v>631.28661599999998</v>
          </cell>
          <cell r="P72">
            <v>383.94744712499994</v>
          </cell>
          <cell r="R72">
            <v>198.05082675</v>
          </cell>
          <cell r="T72">
            <v>115.79974259999997</v>
          </cell>
          <cell r="V72">
            <v>454.741803</v>
          </cell>
        </row>
        <row r="73">
          <cell r="A73" t="str">
            <v>Total Adjusted Enterprise Value</v>
          </cell>
          <cell r="B73">
            <v>679.51750000000015</v>
          </cell>
          <cell r="D73">
            <v>2780.01</v>
          </cell>
          <cell r="F73">
            <v>584.4864164999999</v>
          </cell>
          <cell r="H73">
            <v>1150.6514374999999</v>
          </cell>
          <cell r="J73">
            <v>479.09399999999999</v>
          </cell>
          <cell r="L73">
            <v>1552.1375</v>
          </cell>
          <cell r="N73">
            <v>794.27461599999992</v>
          </cell>
          <cell r="P73">
            <v>772.0694471249999</v>
          </cell>
          <cell r="R73">
            <v>425.61085874999998</v>
          </cell>
          <cell r="T73">
            <v>324.89674259999998</v>
          </cell>
          <cell r="V73">
            <v>591.02480300000002</v>
          </cell>
        </row>
        <row r="74">
          <cell r="A74" t="str">
            <v>Total Enterprise Value/Revenue</v>
          </cell>
          <cell r="B74">
            <v>1.4349927350609566</v>
          </cell>
          <cell r="D74">
            <v>2.8828205756389109</v>
          </cell>
          <cell r="F74">
            <v>1.2548523119753836</v>
          </cell>
          <cell r="H74">
            <v>1.9824913037711789</v>
          </cell>
          <cell r="J74" t="e">
            <v>#DIV/0!</v>
          </cell>
          <cell r="L74">
            <v>3.1071351376387581</v>
          </cell>
          <cell r="N74">
            <v>1.3586604137836038</v>
          </cell>
          <cell r="P74">
            <v>0.39665098832818679</v>
          </cell>
          <cell r="R74">
            <v>0.8977511563399122</v>
          </cell>
          <cell r="T74">
            <v>0.53634829646509552</v>
          </cell>
          <cell r="V74">
            <v>1.1387248630876214</v>
          </cell>
        </row>
        <row r="75">
          <cell r="A75" t="str">
            <v>Total Adjusted Enterprise Value/EBITDAR</v>
          </cell>
          <cell r="B75">
            <v>7.266401112121053</v>
          </cell>
          <cell r="D75">
            <v>8.7516369909587741</v>
          </cell>
          <cell r="F75">
            <v>10.156855671984152</v>
          </cell>
          <cell r="H75">
            <v>10.212489793291974</v>
          </cell>
          <cell r="J75" t="e">
            <v>#DIV/0!</v>
          </cell>
          <cell r="L75">
            <v>11.290407640717518</v>
          </cell>
          <cell r="N75">
            <v>10.248969212108699</v>
          </cell>
          <cell r="P75">
            <v>3.532948864364355</v>
          </cell>
          <cell r="R75">
            <v>7.2323759303629709</v>
          </cell>
          <cell r="T75">
            <v>4.8530440886074055</v>
          </cell>
          <cell r="V75">
            <v>6.743625236758632</v>
          </cell>
        </row>
        <row r="76">
          <cell r="A76" t="str">
            <v>Total Enterprise Value/EBITDA</v>
          </cell>
          <cell r="B76">
            <v>7.422654089544138</v>
          </cell>
          <cell r="D76">
            <v>9.3691576648116524</v>
          </cell>
          <cell r="F76">
            <v>12.343699744087543</v>
          </cell>
          <cell r="H76">
            <v>15.567171708206111</v>
          </cell>
          <cell r="J76" t="e">
            <v>#DIV/0!</v>
          </cell>
          <cell r="L76">
            <v>13.684113007411439</v>
          </cell>
          <cell r="N76">
            <v>11.644346773896043</v>
          </cell>
          <cell r="P76">
            <v>2.3542348126471597</v>
          </cell>
          <cell r="R76">
            <v>7.5191783521917577</v>
          </cell>
          <cell r="T76">
            <v>3.1233073308879047</v>
          </cell>
          <cell r="V76">
            <v>6.6704091502500988</v>
          </cell>
        </row>
        <row r="77">
          <cell r="A77" t="str">
            <v>Total Enterprise Value/EBIT</v>
          </cell>
          <cell r="B77">
            <v>8.3347017697597803</v>
          </cell>
          <cell r="D77">
            <v>10.781722679811258</v>
          </cell>
          <cell r="F77">
            <v>28.884665232654207</v>
          </cell>
          <cell r="H77">
            <v>20.411440553038297</v>
          </cell>
          <cell r="J77" t="e">
            <v>#DIV/0!</v>
          </cell>
          <cell r="L77">
            <v>18.575701869086995</v>
          </cell>
          <cell r="N77">
            <v>29.22758535117368</v>
          </cell>
          <cell r="P77">
            <v>4.7446022407103046</v>
          </cell>
          <cell r="R77">
            <v>8.0247514940744527</v>
          </cell>
          <cell r="T77">
            <v>3.8311302388671988</v>
          </cell>
          <cell r="V77">
            <v>7.9062156058208881</v>
          </cell>
        </row>
        <row r="78">
          <cell r="A78" t="str">
            <v>Total Enterprise Value/Net Income</v>
          </cell>
          <cell r="B78">
            <v>13.419836206367707</v>
          </cell>
          <cell r="D78">
            <v>16.552683642381616</v>
          </cell>
          <cell r="F78">
            <v>56.817891785203912</v>
          </cell>
          <cell r="H78">
            <v>29.799168025916352</v>
          </cell>
          <cell r="J78" t="e">
            <v>#DIV/0!</v>
          </cell>
          <cell r="L78">
            <v>27.694554714532941</v>
          </cell>
          <cell r="N78" t="str">
            <v>NM</v>
          </cell>
          <cell r="P78">
            <v>8.6822723333408689</v>
          </cell>
          <cell r="R78">
            <v>6.479435908651622</v>
          </cell>
          <cell r="T78">
            <v>6.2689336617583367</v>
          </cell>
          <cell r="V78">
            <v>12.326298465792041</v>
          </cell>
        </row>
        <row r="79">
          <cell r="A79" t="str">
            <v>Total Enterprise Value/1999E Net Income (I/B/E/S)</v>
          </cell>
          <cell r="B79">
            <v>3.1961122156534105</v>
          </cell>
          <cell r="D79">
            <v>2.148002595606489</v>
          </cell>
          <cell r="F79">
            <v>0.42382400106605317</v>
          </cell>
          <cell r="H79">
            <v>1.3658078252101402</v>
          </cell>
          <cell r="J79">
            <v>0.92158947031890748</v>
          </cell>
          <cell r="L79">
            <v>37.883060176023655</v>
          </cell>
          <cell r="N79" t="e">
            <v>#REF!</v>
          </cell>
          <cell r="P79" t="e">
            <v>#REF!</v>
          </cell>
          <cell r="R79" t="e">
            <v>#REF!</v>
          </cell>
          <cell r="T79">
            <v>2.4929373635824175</v>
          </cell>
          <cell r="V79" t="e">
            <v>#REF!</v>
          </cell>
        </row>
        <row r="80">
          <cell r="A80" t="str">
            <v>Total Enterprise Value/2000E Net Income (I/B/E/S)</v>
          </cell>
          <cell r="B80">
            <v>3.1718071797929275</v>
          </cell>
          <cell r="D80">
            <v>1.8980777653000731</v>
          </cell>
          <cell r="F80">
            <v>0.42382400106605317</v>
          </cell>
          <cell r="H80">
            <v>1.2369580303789947</v>
          </cell>
          <cell r="J80">
            <v>0.9869988924707791</v>
          </cell>
          <cell r="L80">
            <v>26.068423702615885</v>
          </cell>
          <cell r="N80" t="e">
            <v>#REF!</v>
          </cell>
          <cell r="P80" t="e">
            <v>#REF!</v>
          </cell>
          <cell r="R80" t="e">
            <v>#REF!</v>
          </cell>
          <cell r="T80">
            <v>1.7154619282599333</v>
          </cell>
          <cell r="V80" t="e">
            <v>#REF!</v>
          </cell>
        </row>
        <row r="82">
          <cell r="A82" t="str">
            <v>Ratings Info.</v>
          </cell>
        </row>
        <row r="83">
          <cell r="A83" t="str">
            <v>Issuer Credit Rating</v>
          </cell>
          <cell r="D83" t="str">
            <v>B+</v>
          </cell>
        </row>
        <row r="84">
          <cell r="A84" t="str">
            <v>Outlook</v>
          </cell>
          <cell r="D84" t="str">
            <v>positive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Site Charges"/>
      <sheetName val="BussinessAllocation- 1"/>
      <sheetName val="Sheet1"/>
      <sheetName val="Projectwise and Business wise"/>
      <sheetName val="FY 12-13 Budget"/>
      <sheetName val="Summary"/>
      <sheetName val="1. Capex"/>
      <sheetName val="Manpower Projection"/>
      <sheetName val="2. Project-Resource 2"/>
      <sheetName val="3. Advertisement"/>
      <sheetName val="4. Books &amp; Periodicals"/>
      <sheetName val="5. Consumables"/>
      <sheetName val="6. Electricity"/>
      <sheetName val="7.  Entertainment"/>
      <sheetName val="8. Insurance"/>
      <sheetName val="9. Professional Fee"/>
      <sheetName val="Patent &amp; Legal"/>
      <sheetName val="10. Membership"/>
      <sheetName val="11. Motor Car"/>
      <sheetName val="12. Post &amp; Telegram"/>
      <sheetName val="13. Printing &amp; Stationary"/>
      <sheetName val="14. Rates &amp; Taxes"/>
      <sheetName val="15. R&amp;M"/>
      <sheetName val="16. AMC"/>
      <sheetName val="16.1 Admin-AMC"/>
      <sheetName val="17. Staff Welfare"/>
      <sheetName val="18.  Software &amp; Internet"/>
      <sheetName val="19. Telephone"/>
      <sheetName val="20.  Training &amp; Seminar"/>
      <sheetName val="21. Travel &amp; Conveyance"/>
      <sheetName val="21a Staff Transportation"/>
      <sheetName val="22. Misc- General"/>
      <sheetName val="23.  Misc - ExternalTesting"/>
      <sheetName val="24. Misc -Facility"/>
      <sheetName val="25. LossonSaleofAssets"/>
      <sheetName val="26. Deprecitation"/>
      <sheetName val="26.1-Depreciation Main Project"/>
      <sheetName val="26.2-PhaseIII"/>
      <sheetName val="27. Interest on ICD"/>
      <sheetName val="Awards"/>
      <sheetName val="Input"/>
      <sheetName val="Graphs"/>
      <sheetName val="Sheet3"/>
      <sheetName val="Sheet2"/>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C2" t="str">
            <v>Common</v>
          </cell>
        </row>
        <row r="3">
          <cell r="C3" t="str">
            <v>ACR-000</v>
          </cell>
        </row>
        <row r="4">
          <cell r="C4" t="str">
            <v>ACR-002</v>
          </cell>
        </row>
        <row r="5">
          <cell r="C5" t="str">
            <v>ACR-003</v>
          </cell>
        </row>
        <row r="6">
          <cell r="C6" t="str">
            <v>ALD-000</v>
          </cell>
        </row>
        <row r="7">
          <cell r="C7" t="str">
            <v>ALD-000</v>
          </cell>
        </row>
        <row r="8">
          <cell r="C8" t="str">
            <v>ALD-001</v>
          </cell>
        </row>
        <row r="9">
          <cell r="C9" t="str">
            <v>ALD-004</v>
          </cell>
        </row>
        <row r="10">
          <cell r="C10" t="str">
            <v>ALD-006</v>
          </cell>
        </row>
        <row r="11">
          <cell r="C11" t="str">
            <v>NTP-000</v>
          </cell>
        </row>
        <row r="12">
          <cell r="C12" t="str">
            <v>ALU-000</v>
          </cell>
        </row>
        <row r="13">
          <cell r="C13" t="str">
            <v>ALU-004</v>
          </cell>
        </row>
        <row r="14">
          <cell r="C14" t="str">
            <v>ALU-005</v>
          </cell>
        </row>
        <row r="15">
          <cell r="C15" t="str">
            <v>ALU-007</v>
          </cell>
        </row>
        <row r="16">
          <cell r="C16" t="str">
            <v>ALU-009</v>
          </cell>
        </row>
        <row r="17">
          <cell r="C17" t="str">
            <v>BWC-001</v>
          </cell>
        </row>
        <row r="18">
          <cell r="C18" t="str">
            <v>BWC-002</v>
          </cell>
        </row>
        <row r="19">
          <cell r="C19" t="str">
            <v>CBL-000</v>
          </cell>
        </row>
        <row r="20">
          <cell r="C20" t="str">
            <v>CBL-003</v>
          </cell>
        </row>
        <row r="21">
          <cell r="C21" t="str">
            <v>CBL-006</v>
          </cell>
        </row>
        <row r="22">
          <cell r="C22" t="str">
            <v>CEM-001</v>
          </cell>
        </row>
        <row r="23">
          <cell r="C23" t="str">
            <v>CEM-000</v>
          </cell>
        </row>
        <row r="24">
          <cell r="C24" t="str">
            <v>CEM-002</v>
          </cell>
        </row>
        <row r="25">
          <cell r="C25" t="str">
            <v>CHE-000</v>
          </cell>
        </row>
        <row r="26">
          <cell r="C26" t="str">
            <v>CHE-007</v>
          </cell>
        </row>
        <row r="27">
          <cell r="C27" t="str">
            <v>CHE-011</v>
          </cell>
        </row>
        <row r="28">
          <cell r="C28" t="str">
            <v>COP-001</v>
          </cell>
        </row>
        <row r="29">
          <cell r="C29" t="str">
            <v>COP-002</v>
          </cell>
        </row>
        <row r="30">
          <cell r="C30" t="str">
            <v xml:space="preserve">COP-003 </v>
          </cell>
        </row>
        <row r="31">
          <cell r="C31" t="str">
            <v>COP-004</v>
          </cell>
        </row>
        <row r="32">
          <cell r="C32" t="str">
            <v>COP-005</v>
          </cell>
        </row>
        <row r="33">
          <cell r="C33" t="str">
            <v>CHE-009</v>
          </cell>
        </row>
        <row r="34">
          <cell r="C34" t="str">
            <v>NOV-000</v>
          </cell>
        </row>
        <row r="35">
          <cell r="C35" t="str">
            <v>NOV-002</v>
          </cell>
        </row>
        <row r="36">
          <cell r="C36" t="str">
            <v>NTP-000</v>
          </cell>
        </row>
        <row r="37">
          <cell r="C37" t="str">
            <v>NTP-004</v>
          </cell>
        </row>
        <row r="38">
          <cell r="C38" t="str">
            <v>NTP-005</v>
          </cell>
        </row>
        <row r="39">
          <cell r="C39" t="str">
            <v>NTP-006</v>
          </cell>
        </row>
        <row r="40">
          <cell r="C40" t="str">
            <v>NTP-000</v>
          </cell>
        </row>
        <row r="41">
          <cell r="C41" t="str">
            <v>NTP-000</v>
          </cell>
        </row>
        <row r="42">
          <cell r="C42" t="str">
            <v>NTP-000</v>
          </cell>
        </row>
        <row r="43">
          <cell r="C43" t="str">
            <v>NTP-</v>
          </cell>
        </row>
        <row r="44">
          <cell r="C44" t="str">
            <v>NTP</v>
          </cell>
        </row>
        <row r="45">
          <cell r="C45" t="str">
            <v>P&amp;F-003</v>
          </cell>
        </row>
        <row r="46">
          <cell r="C46" t="str">
            <v>P&amp;F-012</v>
          </cell>
        </row>
        <row r="47">
          <cell r="C47" t="str">
            <v>P&amp;F-014</v>
          </cell>
        </row>
        <row r="48">
          <cell r="C48" t="str">
            <v>P&amp;F-999</v>
          </cell>
        </row>
        <row r="49">
          <cell r="C49" t="str">
            <v>P&amp;F-000</v>
          </cell>
        </row>
        <row r="50">
          <cell r="C50" t="str">
            <v>P&amp;F-000</v>
          </cell>
        </row>
        <row r="51">
          <cell r="C51" t="str">
            <v>P&amp;F-000</v>
          </cell>
        </row>
        <row r="52">
          <cell r="C52" t="str">
            <v>P&amp;F-000</v>
          </cell>
        </row>
        <row r="53">
          <cell r="C53" t="str">
            <v>P&amp;F-000</v>
          </cell>
        </row>
        <row r="54">
          <cell r="C54" t="str">
            <v>P&amp;F-000</v>
          </cell>
        </row>
      </sheetData>
      <sheetData sheetId="41" refreshError="1"/>
      <sheetData sheetId="42" refreshError="1"/>
      <sheetData sheetId="43" refreshError="1"/>
      <sheetData sheetId="44"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x complet F"/>
      <sheetName val="Liste Offres"/>
      <sheetName val="Fax complet A"/>
    </sheetNames>
    <sheetDataSet>
      <sheetData sheetId="0">
        <row r="2">
          <cell r="G2" t="str">
            <v>AE 0010</v>
          </cell>
        </row>
      </sheetData>
      <sheetData sheetId="1"/>
      <sheetData sheetId="2"/>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heet"/>
      <sheetName val="SKJ_summqtr"/>
      <sheetName val="other income"/>
      <sheetName val="SKJ_summfullyear"/>
      <sheetName val="4YRSUMM"/>
      <sheetName val="CompOI"/>
      <sheetName val="Comp"/>
      <sheetName val="commonsize(fy)"/>
      <sheetName val="RESULTOI"/>
      <sheetName val="RESULT "/>
      <sheetName val="itemwisebrkup_lastQ"/>
      <sheetName val="itemwise_brkup"/>
      <sheetName val="percentOI"/>
      <sheetName val="percent"/>
      <sheetName val="unitq1"/>
      <sheetName val="compareq4"/>
      <sheetName val="bus_wisepercent"/>
      <sheetName val="bus_wisepercent_lastQ"/>
      <sheetName val="summary"/>
      <sheetName val="annex_3"/>
      <sheetName val="Gross_turn"/>
      <sheetName val="Net_turn "/>
      <sheetName val="Anal-032001"/>
      <sheetName val="PBIDT"/>
      <sheetName val="PBDT"/>
      <sheetName val="Depreciaion"/>
      <sheetName val="PBT"/>
      <sheetName val="Turnover"/>
      <sheetName val="Sheet2"/>
      <sheetName val="Sheet3"/>
      <sheetName val="intt.q1fy01"/>
      <sheetName val="Budmech 09-10"/>
      <sheetName val="ANX A"/>
      <sheetName val="ANX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1"/>
      <sheetName val="LLEGADA"/>
    </sheetNames>
    <sheetDataSet>
      <sheetData sheetId="0" refreshError="1"/>
      <sheetData sheetId="1"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artida"/>
    </sheetNames>
    <sheetDataSet>
      <sheetData sheetId="0" refreshError="1">
        <row r="5">
          <cell r="B5">
            <v>555.55555555555554</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S Apac"/>
      <sheetName val="Adj-APAC"/>
      <sheetName val="TCS Revenue"/>
      <sheetName val="APAC Rev"/>
      <sheetName val="APACUER"/>
      <sheetName val="TCS UBR"/>
      <sheetName val="Japan Reco"/>
      <sheetName val="APAC Reco"/>
      <sheetName val="APAC Differences"/>
      <sheetName val="APAC Curr Diff"/>
      <sheetName val="Reco Malaysia"/>
      <sheetName val="Definitions"/>
      <sheetName val="유통망계획"/>
    </sheetNames>
    <sheetDataSet>
      <sheetData sheetId="0" refreshError="1"/>
      <sheetData sheetId="1" refreshError="1"/>
      <sheetData sheetId="2" refreshError="1"/>
      <sheetData sheetId="3" refreshError="1"/>
      <sheetData sheetId="4" refreshError="1"/>
      <sheetData sheetId="5" refreshError="1"/>
      <sheetData sheetId="6" refreshError="1">
        <row r="2">
          <cell r="G2">
            <v>44.015000000000001</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s>
    <sheetDataSet>
      <sheetData sheetId="0"/>
      <sheetData sheetId="1"/>
      <sheetData sheetId="2"/>
      <sheetData sheetId="3"/>
      <sheetData sheetId="4"/>
      <sheetData sheetId="5"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06 vs F07"/>
      <sheetName val="Inc in depn in q3 compd to q3"/>
      <sheetName val="P3070"/>
      <sheetName val="P3020 F06"/>
      <sheetName val="P3010 F06"/>
      <sheetName val="P3080 NEW"/>
      <sheetName val="P3080F07"/>
      <sheetName val="RetF07"/>
      <sheetName val="iutn"/>
      <sheetName val="Trfr_ out_F07"/>
      <sheetName val="Sheet1"/>
      <sheetName val="dec06"/>
      <sheetName val="dep on ret of F06"/>
      <sheetName val="Add F06 for Dep Reco"/>
      <sheetName val="F07Dep_on F06addns"/>
      <sheetName val="P3080for 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CoCd</v>
          </cell>
        </row>
        <row r="3">
          <cell r="A3" t="str">
            <v>44</v>
          </cell>
          <cell r="B3" t="str">
            <v>0002102000</v>
          </cell>
          <cell r="C3" t="str">
            <v>B2100</v>
          </cell>
          <cell r="D3" t="str">
            <v>FACTORY BUILDING.</v>
          </cell>
          <cell r="E3">
            <v>5453109.6299999999</v>
          </cell>
          <cell r="F3">
            <v>-81845.63</v>
          </cell>
          <cell r="H3">
            <v>5453109.6299999999</v>
          </cell>
        </row>
        <row r="4">
          <cell r="A4" t="str">
            <v>44</v>
          </cell>
          <cell r="B4" t="str">
            <v>0002103000</v>
          </cell>
          <cell r="C4" t="str">
            <v>P3000</v>
          </cell>
          <cell r="D4" t="str">
            <v>PLANT &amp; MACH 3 SHIFT</v>
          </cell>
          <cell r="E4">
            <v>19747467.09</v>
          </cell>
          <cell r="F4">
            <v>-766805.09</v>
          </cell>
          <cell r="H4">
            <v>15570238.15</v>
          </cell>
        </row>
        <row r="5">
          <cell r="A5" t="str">
            <v>44</v>
          </cell>
          <cell r="B5" t="str">
            <v>0002103000</v>
          </cell>
          <cell r="C5" t="str">
            <v>P3005</v>
          </cell>
          <cell r="D5" t="str">
            <v>R&amp;D TRACTORS - 3 YR</v>
          </cell>
          <cell r="E5">
            <v>445778.84</v>
          </cell>
          <cell r="F5">
            <v>-36804</v>
          </cell>
          <cell r="H5">
            <v>216675.84</v>
          </cell>
        </row>
        <row r="6">
          <cell r="A6" t="str">
            <v>44</v>
          </cell>
          <cell r="B6" t="str">
            <v>0002103000</v>
          </cell>
          <cell r="C6" t="str">
            <v>P3080</v>
          </cell>
          <cell r="D6" t="str">
            <v>PL&amp;M &lt;5000.</v>
          </cell>
          <cell r="E6">
            <v>4866377.45</v>
          </cell>
          <cell r="F6">
            <v>-2991186.45</v>
          </cell>
          <cell r="H6">
            <v>4866377.45</v>
          </cell>
        </row>
        <row r="7">
          <cell r="A7" t="str">
            <v>44</v>
          </cell>
          <cell r="B7" t="str">
            <v>0002103000</v>
          </cell>
          <cell r="C7" t="str">
            <v>P3090</v>
          </cell>
          <cell r="D7" t="str">
            <v>TOOLS &amp; DIES</v>
          </cell>
          <cell r="E7">
            <v>6281947</v>
          </cell>
          <cell r="F7">
            <v>-407820</v>
          </cell>
          <cell r="H7">
            <v>6281947</v>
          </cell>
        </row>
        <row r="8">
          <cell r="A8" t="str">
            <v>44</v>
          </cell>
          <cell r="B8" t="str">
            <v>0002103000</v>
          </cell>
          <cell r="C8" t="str">
            <v>R&amp;DP3000</v>
          </cell>
          <cell r="D8" t="str">
            <v>R &amp; D PLANT &amp; MACH.</v>
          </cell>
          <cell r="E8">
            <v>2573212.12</v>
          </cell>
          <cell r="F8">
            <v>-177237.12</v>
          </cell>
          <cell r="H8">
            <v>-293984.45</v>
          </cell>
        </row>
        <row r="9">
          <cell r="A9" t="str">
            <v>44</v>
          </cell>
          <cell r="B9" t="str">
            <v>0002104000</v>
          </cell>
          <cell r="C9" t="str">
            <v>P3050</v>
          </cell>
          <cell r="D9" t="str">
            <v>ELECTRICAL INSTALLAT</v>
          </cell>
          <cell r="E9">
            <v>7787268.1100000003</v>
          </cell>
          <cell r="F9">
            <v>-172149.11</v>
          </cell>
          <cell r="H9">
            <v>7701201.1100000003</v>
          </cell>
        </row>
        <row r="10">
          <cell r="A10" t="str">
            <v>44</v>
          </cell>
          <cell r="B10" t="str">
            <v>0002106000</v>
          </cell>
          <cell r="C10" t="str">
            <v>F4020</v>
          </cell>
          <cell r="D10" t="str">
            <v>CANTEEN EQUIPMENT.</v>
          </cell>
          <cell r="E10">
            <v>58495.5</v>
          </cell>
          <cell r="F10">
            <v>-1857.5</v>
          </cell>
          <cell r="H10">
            <v>-18698.8</v>
          </cell>
        </row>
        <row r="11">
          <cell r="A11" t="str">
            <v>44</v>
          </cell>
          <cell r="B11" t="str">
            <v>0002107000</v>
          </cell>
          <cell r="C11" t="str">
            <v>P3060</v>
          </cell>
          <cell r="D11" t="str">
            <v>OFF &amp; FACT EQUIPMENT</v>
          </cell>
          <cell r="E11">
            <v>169989.55</v>
          </cell>
          <cell r="F11">
            <v>-4723.55</v>
          </cell>
          <cell r="H11">
            <v>58495.5</v>
          </cell>
        </row>
        <row r="12">
          <cell r="A12" t="str">
            <v>44</v>
          </cell>
          <cell r="B12" t="str">
            <v>0002107000</v>
          </cell>
          <cell r="C12" t="str">
            <v>P3180</v>
          </cell>
          <cell r="D12" t="str">
            <v>OFFICE &amp; FACTORY EQU</v>
          </cell>
          <cell r="E12">
            <v>104050</v>
          </cell>
          <cell r="F12">
            <v>-6937</v>
          </cell>
          <cell r="H12">
            <v>169989.55</v>
          </cell>
        </row>
        <row r="13">
          <cell r="A13" t="str">
            <v>44</v>
          </cell>
          <cell r="B13" t="str">
            <v>0002114000</v>
          </cell>
          <cell r="C13" t="str">
            <v>P3070</v>
          </cell>
          <cell r="D13" t="str">
            <v>EDP EQUIPMENTS</v>
          </cell>
          <cell r="E13">
            <v>2123082.4</v>
          </cell>
          <cell r="F13">
            <v>-200651.4</v>
          </cell>
          <cell r="H13">
            <v>104050</v>
          </cell>
        </row>
        <row r="14">
          <cell r="A14" t="str">
            <v>44</v>
          </cell>
          <cell r="B14" t="str">
            <v>0002118000</v>
          </cell>
          <cell r="C14" t="str">
            <v>P3010</v>
          </cell>
          <cell r="D14" t="str">
            <v>P&amp;M 2 YEARS 3 SHIFT.</v>
          </cell>
          <cell r="E14">
            <v>3513155.07</v>
          </cell>
          <cell r="F14">
            <v>-1057249.07</v>
          </cell>
          <cell r="H14">
            <v>2123082.4</v>
          </cell>
        </row>
        <row r="15">
          <cell r="A15" t="str">
            <v>44</v>
          </cell>
          <cell r="B15" t="str">
            <v>0002119000</v>
          </cell>
          <cell r="C15" t="str">
            <v>P3020</v>
          </cell>
          <cell r="D15" t="str">
            <v>P&amp;M -5YEARS 3 SHIFT</v>
          </cell>
          <cell r="E15">
            <v>7202502.4000000004</v>
          </cell>
          <cell r="F15">
            <v>-824163.35</v>
          </cell>
          <cell r="H15">
            <v>3513155.07</v>
          </cell>
        </row>
        <row r="16">
          <cell r="A16" t="str">
            <v>44</v>
          </cell>
          <cell r="B16" t="str">
            <v>0002120000</v>
          </cell>
          <cell r="C16" t="str">
            <v>P3030</v>
          </cell>
          <cell r="D16" t="str">
            <v>P&amp;M -7 YEARS 3 SHIF</v>
          </cell>
          <cell r="E16">
            <v>2080371.97</v>
          </cell>
          <cell r="F16">
            <v>-131527.97</v>
          </cell>
          <cell r="H16">
            <v>7202502.4000000004</v>
          </cell>
        </row>
        <row r="17">
          <cell r="H17">
            <v>2080371.97</v>
          </cell>
        </row>
        <row r="18">
          <cell r="E18">
            <v>62406807.129999988</v>
          </cell>
          <cell r="F18">
            <v>-6860957.2400000002</v>
          </cell>
          <cell r="H18">
            <v>55028512.82</v>
          </cell>
        </row>
        <row r="21">
          <cell r="H21" t="str">
            <v>additions</v>
          </cell>
        </row>
        <row r="22">
          <cell r="H22" t="str">
            <v>Capitalised  during thr yr &amp; trTr in</v>
          </cell>
        </row>
      </sheetData>
      <sheetData sheetId="11" refreshError="1"/>
      <sheetData sheetId="12" refreshError="1"/>
      <sheetData sheetId="13"/>
      <sheetData sheetId="14" refreshError="1"/>
      <sheetData sheetId="15"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and_CL_2002_proj_opn(2001-0)"/>
      <sheetName val="Sheet1"/>
      <sheetName val="CF-2002-03"/>
      <sheetName val="Details 01-02"/>
      <sheetName val="changes_working_20th_jun"/>
      <sheetName val="Sheet2"/>
      <sheetName val="CF (Prev year regroup)-FINAL"/>
      <sheetName val="Details 99-00 &amp; 00-01"/>
      <sheetName val="Inventory(2001-02)"/>
      <sheetName val="tbc-00-01"/>
      <sheetName val="profit_on_sale"/>
      <sheetName val="PopCache_Sheet1"/>
      <sheetName val="COMPS"/>
      <sheetName val="tbc"/>
      <sheetName val="Net"/>
      <sheetName val="RMC"/>
      <sheetName val="P &amp; L"/>
      <sheetName val="Details_01-02"/>
      <sheetName val="CF_(Prev_year_regroup)-FINAL"/>
      <sheetName val="Details_99-00_&amp;_00-01"/>
      <sheetName val="Ctrl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um"/>
      <sheetName val="BS"/>
      <sheetName val="Sheet1"/>
      <sheetName val="PL"/>
      <sheetName val="FA"/>
      <sheetName val="Notes_to_P&amp;L"/>
      <sheetName val="NOTES"/>
      <sheetName val="ADDL"/>
      <sheetName val="BSINPUT"/>
      <sheetName val="Turnover"/>
      <sheetName val="ANX A"/>
      <sheetName val="BW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portunities"/>
      <sheetName val="Performance"/>
      <sheetName val="Comparative"/>
      <sheetName val="Overdues-d"/>
      <sheetName val="Overdues -o"/>
      <sheetName val="Estimated"/>
      <sheetName val="DF"/>
      <sheetName val="OL"/>
      <sheetName val="Gaps"/>
      <sheetName val="rest-proposal"/>
      <sheetName val="Sheet1"/>
      <sheetName val="JVSL"/>
      <sheetName val="Sheet2"/>
      <sheetName val="proposallinked"/>
      <sheetName val="physical perfor"/>
      <sheetName val="Performance (2)"/>
      <sheetName val="Estimated (2)"/>
      <sheetName val="CA_and_CL_2002_proj_opn(2001-0)"/>
      <sheetName val="Int - Cum02"/>
      <sheetName val="Sep 03"/>
      <sheetName val="Overdues_-o"/>
      <sheetName val="physical_perfor"/>
      <sheetName val="Performance_(2)"/>
      <sheetName val="Estimated_(2)"/>
      <sheetName val="Int_-_Cum02"/>
      <sheetName val="Sep_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beschreibung"/>
      <sheetName val="Projektinformation"/>
      <sheetName val="VA TECH-Risikoanalyse"/>
      <sheetName val="Beiblatt zur RA"/>
      <sheetName val="FRK"/>
      <sheetName val="Rechtsrisikoanalyse"/>
      <sheetName val="Minimum Requirem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INDEX"/>
      <sheetName val="Income &amp; Expenses"/>
      <sheetName val="Cash Flow"/>
      <sheetName val="Revenue Summary"/>
      <sheetName val="Depreciation"/>
      <sheetName val="Manpower 0809"/>
      <sheetName val="summarry0809"/>
      <sheetName val="REPAIRS-1"/>
      <sheetName val="RENT-2"/>
      <sheetName val="RATES AND TAXES-3"/>
      <sheetName val="INSURANCE-4"/>
      <sheetName val="TRAVELLING-5"/>
      <sheetName val="LEGAL&amp; PROFESSIONAL-6 "/>
      <sheetName val="ELECTRICITY-7"/>
      <sheetName val="PRINTING &amp; STATIONERY-8"/>
      <sheetName val="TELEPHONES 9"/>
      <sheetName val="Facility Management-10"/>
      <sheetName val="ADVERTISEMENT-11"/>
      <sheetName val="MISCELLANEOUS-12"/>
      <sheetName val="ENTERTAINMENT-13"/>
      <sheetName val="MEMBERSHIP &amp; SUBSCRIPTION-14"/>
      <sheetName val="POST AND TELEGRAM-15"/>
      <sheetName val="SOFTWARE CH-16"/>
      <sheetName val="MOTORCAR-17"/>
      <sheetName val="Staff Welfare"/>
      <sheetName val="Consumables"/>
      <sheetName val="LOSS ONSALE OF ASSETS-18"/>
      <sheetName val="ICD29"/>
      <sheetName val="CAPITAL BUDGET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FD002"/>
      <sheetName val="Liste des fiches"/>
      <sheetName val="3FD001"/>
      <sheetName val="3FD003-1"/>
      <sheetName val="3FD003-2"/>
      <sheetName val="3FD003-3"/>
      <sheetName val="3FD003-4"/>
      <sheetName val="3FD004"/>
      <sheetName val="3FD005"/>
      <sheetName val="3FD006"/>
      <sheetName val="3FD007"/>
      <sheetName val="3FD008"/>
      <sheetName val="3FD009"/>
      <sheetName val="3FD010"/>
      <sheetName val="Intercalaire 6"/>
      <sheetName val="Intercalaire 12"/>
      <sheetName val="FAX1"/>
      <sheetName val="FAX2"/>
      <sheetName val="FAX1M"/>
      <sheetName val="FAX2M"/>
      <sheetName val="Feuil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p3000"/>
      <sheetName val="Sheet1"/>
      <sheetName val="DEpRev1105 total"/>
      <sheetName val="dec06"/>
    </sheetNames>
    <sheetDataSet>
      <sheetData sheetId="0"/>
      <sheetData sheetId="1"/>
      <sheetData sheetId="2" refreshError="1"/>
      <sheetData sheetId="3" refreshError="1"/>
      <sheetData sheetId="4"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Auditor"/>
      <sheetName val="Details"/>
      <sheetName val="F05-FIN"/>
      <sheetName val="F06-FIN"/>
      <sheetName val="31.12.2004"/>
      <sheetName val="31.12.2005"/>
      <sheetName val="ORG"/>
    </sheetNames>
    <sheetDataSet>
      <sheetData sheetId="0"/>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Tax Wkg"/>
      <sheetName val="notes "/>
      <sheetName val="Rate Reco 2003-04"/>
      <sheetName val="SUMMARY"/>
      <sheetName val="AJE"/>
      <sheetName val="depreciation"/>
      <sheetName val="jv current"/>
      <sheetName val="dit"/>
      <sheetName val="p &amp;l stpwise"/>
      <sheetName val="qtr tax"/>
      <sheetName val="Rate Reco 2003-04-dec qtr"/>
      <sheetName val="Segregated P&amp;L betwn STP-NonSTP"/>
      <sheetName val="Old P&amp;L betwn STP-NonSTP"/>
      <sheetName val="Old Computation of Deferred Tax"/>
      <sheetName val="Def Tax Reco BS-Exp -RATE DIFF"/>
      <sheetName val="Disclosure for Notes"/>
      <sheetName val="Old Bal Sheet Method"/>
      <sheetName val="AJE's"/>
      <sheetName val="AJE's - old"/>
      <sheetName val="RJE's"/>
      <sheetName val="Rate Reco 2002-03"/>
      <sheetName val="Old Ratereco"/>
      <sheetName val="Ratereco -FINAL(3)"/>
      <sheetName val="Overseas Def Tax Summary"/>
      <sheetName val="Indian Tax Computation2002-03"/>
      <sheetName val="XREF"/>
      <sheetName val="Tickmarks"/>
      <sheetName val="PROFITWORKING"/>
      <sheetName val="FIANL US GAAP ENTRIES PARAM"/>
      <sheetName val="usgaapentries (2)"/>
      <sheetName val="usgaapentries"/>
      <sheetName val="Def_Tax_Wkg"/>
      <sheetName val="notes_"/>
      <sheetName val="Rate_Reco_2003-04"/>
      <sheetName val="jv_current"/>
      <sheetName val="p_&amp;l_stpwise"/>
      <sheetName val="qtr_tax"/>
      <sheetName val="Rate_Reco_2003-04-dec_qtr"/>
      <sheetName val="Segregated_P&amp;L_betwn_STP-NonSTP"/>
      <sheetName val="Old_P&amp;L_betwn_STP-NonSTP"/>
      <sheetName val="Old_Computation_of_Deferred_Tax"/>
      <sheetName val="Def_Tax_Reco_BS-Exp_-RATE_DIFF"/>
      <sheetName val="Disclosure_for_Notes"/>
      <sheetName val="Old_Bal_Sheet_Method"/>
      <sheetName val="AJE's_-_old"/>
      <sheetName val="Rate_Reco_2002-03"/>
      <sheetName val="Old_Ratereco"/>
      <sheetName val="Ratereco_-FINAL(3)"/>
      <sheetName val="Overseas_Def_Tax_Summary"/>
      <sheetName val="Indian_Tax_Computation2002-03"/>
      <sheetName val="FIANL_US_GAAP_ENTRIES_PARAM"/>
      <sheetName val="usgaapentries_(2)"/>
      <sheetName val="Notes to Accts"/>
      <sheetName val="C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02">
          <cell r="C102">
            <v>368732240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Reco 2003-04-dec qtr-OLD"/>
      <sheetName val="Rate Reco with Eff Rate "/>
      <sheetName val="Overseas Def Tax Ent"/>
      <sheetName val="JE ( Def Tax ) "/>
      <sheetName val="DHS AJE "/>
      <sheetName val="AJE"/>
      <sheetName val="jv current"/>
      <sheetName val="dit"/>
      <sheetName val="Rate Reco 2003-04-dec qtr"/>
      <sheetName val="Def Tax Wkg"/>
      <sheetName val="Ovs Def Tax SUMMARY"/>
      <sheetName val="Disclosure for Notes"/>
      <sheetName val="p &amp;l stpwise dec03"/>
      <sheetName val="Segregated P&amp;L betwn STP-NonSTP"/>
      <sheetName val="Old P&amp;L betwn STP-NonSTP"/>
      <sheetName val="Old Computation of Deferred Tax"/>
      <sheetName val="Def Tax Reco BS-Exp -RATE DIFF"/>
      <sheetName val="Old Bal Sheet Method"/>
      <sheetName val="AJE's"/>
      <sheetName val="AJE's - old"/>
      <sheetName val="RJE's"/>
      <sheetName val="Rate Reco 2002-03"/>
      <sheetName val="Old Ratereco"/>
      <sheetName val="Ratereco -FINAL(3)"/>
      <sheetName val="Overseas Def Tax Summary"/>
      <sheetName val="Indian Tax Computation2002-03"/>
      <sheetName val="Tickmarks"/>
      <sheetName val="PROFITWORKING"/>
      <sheetName val="FIANL US GAAP ENTRIES PARAM"/>
      <sheetName val="usgaapentries (2)"/>
      <sheetName val="usgaapentries"/>
      <sheetName val="p &amp;l stpwise"/>
      <sheetName val="Rate_Reco_2003-04-dec_qtr-OLD"/>
      <sheetName val="Rate_Reco_with_Eff_Rate_"/>
      <sheetName val="Overseas_Def_Tax_Ent"/>
      <sheetName val="JE_(_Def_Tax_)_"/>
      <sheetName val="DHS_AJE_"/>
      <sheetName val="jv_current"/>
      <sheetName val="Rate_Reco_2003-04-dec_qtr"/>
      <sheetName val="Def_Tax_Wkg"/>
      <sheetName val="Ovs_Def_Tax_SUMMARY"/>
      <sheetName val="Disclosure_for_Notes"/>
      <sheetName val="p_&amp;l_stpwise_dec03"/>
      <sheetName val="Segregated_P&amp;L_betwn_STP-NonSTP"/>
      <sheetName val="Old_P&amp;L_betwn_STP-NonSTP"/>
      <sheetName val="Old_Computation_of_Deferred_Tax"/>
      <sheetName val="Def_Tax_Reco_BS-Exp_-RATE_DIFF"/>
      <sheetName val="Old_Bal_Sheet_Method"/>
      <sheetName val="AJE's_-_old"/>
      <sheetName val="Rate_Reco_2002-03"/>
      <sheetName val="Old_Ratereco"/>
      <sheetName val="Ratereco_-FINAL(3)"/>
      <sheetName val="Overseas_Def_Tax_Summary"/>
      <sheetName val="Indian_Tax_Computation2002-03"/>
      <sheetName val="FIANL_US_GAAP_ENTRIES_PARAM"/>
      <sheetName val="usgaapentries_(2)"/>
      <sheetName val="p_&amp;l_stpwise"/>
      <sheetName val="Notes to Accts"/>
      <sheetName val="notes (bs)"/>
      <sheetName val="Rate Reco 2004-05"/>
      <sheetName val="Invest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71">
          <cell r="C71">
            <v>14330053637</v>
          </cell>
        </row>
        <row r="122">
          <cell r="C122">
            <v>266071282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Cash Flow Statement"/>
      <sheetName val="Working of CFS"/>
      <sheetName val="sch-5"/>
      <sheetName val="Trial (In Lacs)"/>
      <sheetName val="IT Dep Working"/>
      <sheetName val="Income Tax Working"/>
      <sheetName val="Sister Concern"/>
      <sheetName val="Income Tax Details"/>
      <sheetName val="Unit-I"/>
      <sheetName val="JSR"/>
      <sheetName val="Unit-III"/>
      <sheetName val="Unit-II"/>
      <sheetName val="Uni-IV"/>
      <sheetName val="Bilashpur"/>
      <sheetName val="CFS"/>
      <sheetName val="Sheet3"/>
      <sheetName val="diector_commisions"/>
      <sheetName val="E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sheet"/>
      <sheetName val="Abstract"/>
      <sheetName val="SK BOQ Pkg-1"/>
      <sheetName val="Analysis "/>
      <sheetName val="Str.Qu."/>
      <sheetName val="LOCAL RATES"/>
      <sheetName val="Loading "/>
      <sheetName val="AP-1(Electrical BOQ)"/>
      <sheetName val="machinery available soil"/>
      <sheetName val="OH's"/>
      <sheetName val="DATA SHEET"/>
      <sheetName val="MAJ Qtys HORR"/>
      <sheetName val="MECH-PROG"/>
      <sheetName val="Crusher "/>
      <sheetName val="MECH-ANLYS"/>
      <sheetName val="SHUTTERING "/>
      <sheetName val="Shuttering Cost"/>
      <sheetName val="con pro."/>
      <sheetName val="BP (2)"/>
      <sheetName val="Syn of Sk -Pkg1"/>
    </sheetNames>
    <sheetDataSet>
      <sheetData sheetId="0"/>
      <sheetData sheetId="1"/>
      <sheetData sheetId="2"/>
      <sheetData sheetId="3"/>
      <sheetData sheetId="4"/>
      <sheetData sheetId="5" refreshError="1">
        <row r="58">
          <cell r="I58">
            <v>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
      <sheetName val="Loading"/>
      <sheetName val="Loading 2"/>
      <sheetName val="Top Sheet"/>
      <sheetName val="G-MPbor  BOQ"/>
      <sheetName val="Summary-BOQ"/>
      <sheetName val="BOQ"/>
      <sheetName val="QTYS"/>
      <sheetName val="ANALYSIS"/>
      <sheetName val="INPUT"/>
      <sheetName val="MECH-ANLYS"/>
    </sheetNames>
    <sheetDataSet>
      <sheetData sheetId="0"/>
      <sheetData sheetId="1"/>
      <sheetData sheetId="2"/>
      <sheetData sheetId="3"/>
      <sheetData sheetId="4"/>
      <sheetData sheetId="5"/>
      <sheetData sheetId="6"/>
      <sheetData sheetId="7"/>
      <sheetData sheetId="8"/>
      <sheetData sheetId="9">
        <row r="2">
          <cell r="G2">
            <v>2.5</v>
          </cell>
        </row>
      </sheetData>
      <sheetData sheetId="10"/>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06 vs F07"/>
      <sheetName val="Inc in depn in q3 compd to q3"/>
      <sheetName val="P3070"/>
      <sheetName val="P3020 F06"/>
      <sheetName val="P3010 F06"/>
      <sheetName val="P3080 NEW"/>
      <sheetName val="P3080F07"/>
      <sheetName val="RetF07"/>
      <sheetName val="iutn"/>
      <sheetName val="Trfr_ out_F07"/>
      <sheetName val="Sheet1"/>
      <sheetName val="dec06"/>
      <sheetName val="dep on ret of F06"/>
      <sheetName val="Add F06 for Dep Reco"/>
      <sheetName val="F07Dep_on F06addns"/>
      <sheetName val="P3080for F0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A2" t="str">
            <v>CoCd</v>
          </cell>
          <cell r="B2" t="str">
            <v>Accnt: APC</v>
          </cell>
          <cell r="C2" t="str">
            <v>Class</v>
          </cell>
          <cell r="E2" t="str">
            <v xml:space="preserve">   Acquisition</v>
          </cell>
          <cell r="F2" t="str">
            <v xml:space="preserve">         O.dep.</v>
          </cell>
        </row>
      </sheetData>
      <sheetData sheetId="11" refreshError="1"/>
      <sheetData sheetId="12" refreshError="1"/>
      <sheetData sheetId="13"/>
      <sheetData sheetId="14" refreshError="1"/>
      <sheetData sheetId="15"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ID01TF"/>
      <sheetName val="VAID01T"/>
    </sheetNames>
    <sheetDataSet>
      <sheetData sheetId="0" refreshError="1"/>
      <sheetData sheetId="1" refreshError="1">
        <row r="5">
          <cell r="C5" t="str">
            <v>UNRES</v>
          </cell>
          <cell r="D5" t="str">
            <v>INSP</v>
          </cell>
          <cell r="E5" t="str">
            <v>TOTQTY</v>
          </cell>
          <cell r="F5" t="str">
            <v>STKQTY</v>
          </cell>
          <cell r="G5" t="str">
            <v>IMPRMMVAL</v>
          </cell>
          <cell r="H5" t="str">
            <v>IMPFCMVAL</v>
          </cell>
          <cell r="I5" t="str">
            <v>LOCRMMVAL</v>
          </cell>
          <cell r="J5" t="str">
            <v>LOCSFCMVAL</v>
          </cell>
          <cell r="K5" t="str">
            <v>LOCFCMVAL</v>
          </cell>
          <cell r="L5" t="str">
            <v>IUTNMVAL</v>
          </cell>
          <cell r="M5" t="str">
            <v>PAINTMVAL</v>
          </cell>
          <cell r="N5" t="str">
            <v>TOTMVAL</v>
          </cell>
          <cell r="O5" t="str">
            <v>LVALOWN</v>
          </cell>
          <cell r="P5" t="str">
            <v>LVALIUTN</v>
          </cell>
          <cell r="Q5" t="str">
            <v>LVALTOT</v>
          </cell>
          <cell r="R5" t="str">
            <v>TOTVAL</v>
          </cell>
          <cell r="S5" t="str">
            <v>VLCLSTAG</v>
          </cell>
        </row>
        <row r="6">
          <cell r="C6">
            <v>9977</v>
          </cell>
          <cell r="D6">
            <v>0</v>
          </cell>
          <cell r="E6">
            <v>9977</v>
          </cell>
          <cell r="F6">
            <v>9977</v>
          </cell>
          <cell r="G6">
            <v>0</v>
          </cell>
          <cell r="H6">
            <v>5485083.8600000003</v>
          </cell>
          <cell r="I6">
            <v>0</v>
          </cell>
          <cell r="J6">
            <v>0</v>
          </cell>
          <cell r="K6">
            <v>-734753.27</v>
          </cell>
          <cell r="L6">
            <v>0</v>
          </cell>
          <cell r="M6">
            <v>0</v>
          </cell>
          <cell r="N6">
            <v>4750330.59</v>
          </cell>
          <cell r="O6">
            <v>0</v>
          </cell>
          <cell r="P6">
            <v>0</v>
          </cell>
          <cell r="Q6">
            <v>0</v>
          </cell>
          <cell r="R6">
            <v>4750330.59</v>
          </cell>
          <cell r="S6" t="str">
            <v>IMP FC</v>
          </cell>
        </row>
        <row r="7">
          <cell r="C7">
            <v>183</v>
          </cell>
          <cell r="D7">
            <v>0</v>
          </cell>
          <cell r="E7">
            <v>183</v>
          </cell>
          <cell r="F7">
            <v>183</v>
          </cell>
          <cell r="G7">
            <v>692780.45</v>
          </cell>
          <cell r="H7">
            <v>0</v>
          </cell>
          <cell r="I7">
            <v>0</v>
          </cell>
          <cell r="J7">
            <v>0</v>
          </cell>
          <cell r="K7">
            <v>54644.45</v>
          </cell>
          <cell r="L7">
            <v>0</v>
          </cell>
          <cell r="M7">
            <v>0</v>
          </cell>
          <cell r="N7">
            <v>747424.9</v>
          </cell>
          <cell r="O7">
            <v>0</v>
          </cell>
          <cell r="P7">
            <v>0</v>
          </cell>
          <cell r="Q7">
            <v>0</v>
          </cell>
          <cell r="R7">
            <v>747424.9</v>
          </cell>
          <cell r="S7" t="str">
            <v>IMP RM</v>
          </cell>
        </row>
        <row r="8">
          <cell r="C8">
            <v>465437</v>
          </cell>
          <cell r="D8">
            <v>0</v>
          </cell>
          <cell r="E8">
            <v>465437</v>
          </cell>
          <cell r="F8">
            <v>465437</v>
          </cell>
          <cell r="G8">
            <v>0</v>
          </cell>
          <cell r="H8">
            <v>478890.56</v>
          </cell>
          <cell r="I8">
            <v>1036766</v>
          </cell>
          <cell r="J8">
            <v>4209804.87</v>
          </cell>
          <cell r="K8">
            <v>15938516.6</v>
          </cell>
          <cell r="L8">
            <v>4202888</v>
          </cell>
          <cell r="M8">
            <v>1185.3399999999999</v>
          </cell>
          <cell r="N8">
            <v>25868052.210000001</v>
          </cell>
          <cell r="O8">
            <v>501170.66</v>
          </cell>
          <cell r="P8">
            <v>392250.28</v>
          </cell>
          <cell r="Q8">
            <v>893420.94</v>
          </cell>
          <cell r="R8">
            <v>26761473.149999999</v>
          </cell>
          <cell r="S8" t="str">
            <v>LOC FC</v>
          </cell>
        </row>
        <row r="9">
          <cell r="C9">
            <v>138334.64000000001</v>
          </cell>
          <cell r="D9">
            <v>8374.82</v>
          </cell>
          <cell r="E9">
            <v>146709.46</v>
          </cell>
          <cell r="F9">
            <v>146709.46</v>
          </cell>
          <cell r="G9">
            <v>0</v>
          </cell>
          <cell r="H9">
            <v>0</v>
          </cell>
          <cell r="I9">
            <v>23107771</v>
          </cell>
          <cell r="J9">
            <v>0</v>
          </cell>
          <cell r="K9">
            <v>5139743.84</v>
          </cell>
          <cell r="L9">
            <v>0</v>
          </cell>
          <cell r="M9">
            <v>0</v>
          </cell>
          <cell r="N9">
            <v>28247509.859999999</v>
          </cell>
          <cell r="O9">
            <v>0</v>
          </cell>
          <cell r="P9">
            <v>0</v>
          </cell>
          <cell r="Q9">
            <v>0</v>
          </cell>
          <cell r="R9">
            <v>28247509.859999999</v>
          </cell>
          <cell r="S9" t="str">
            <v>LOC RM</v>
          </cell>
        </row>
        <row r="10">
          <cell r="C10">
            <v>56</v>
          </cell>
          <cell r="D10">
            <v>0</v>
          </cell>
          <cell r="E10">
            <v>56</v>
          </cell>
          <cell r="F10">
            <v>56</v>
          </cell>
          <cell r="G10">
            <v>0</v>
          </cell>
          <cell r="H10">
            <v>89007.07</v>
          </cell>
          <cell r="I10">
            <v>105352</v>
          </cell>
          <cell r="J10">
            <v>0</v>
          </cell>
          <cell r="K10">
            <v>1041671.23</v>
          </cell>
          <cell r="L10">
            <v>58989.03</v>
          </cell>
          <cell r="M10">
            <v>15182.77</v>
          </cell>
          <cell r="N10">
            <v>1310201.6299999999</v>
          </cell>
          <cell r="O10">
            <v>390058.85</v>
          </cell>
          <cell r="P10">
            <v>4615.76</v>
          </cell>
          <cell r="Q10">
            <v>394674.61</v>
          </cell>
          <cell r="R10">
            <v>1704876.24</v>
          </cell>
          <cell r="S10" t="str">
            <v>MFGASSY</v>
          </cell>
        </row>
        <row r="11">
          <cell r="C11">
            <v>8012</v>
          </cell>
          <cell r="D11">
            <v>0</v>
          </cell>
          <cell r="E11">
            <v>8012</v>
          </cell>
          <cell r="F11">
            <v>8012</v>
          </cell>
          <cell r="G11">
            <v>0</v>
          </cell>
          <cell r="H11">
            <v>27341.360000000001</v>
          </cell>
          <cell r="I11">
            <v>1061854</v>
          </cell>
          <cell r="J11">
            <v>0</v>
          </cell>
          <cell r="K11">
            <v>1895191.23</v>
          </cell>
          <cell r="L11">
            <v>3701.45</v>
          </cell>
          <cell r="M11">
            <v>4691.21</v>
          </cell>
          <cell r="N11">
            <v>2992783.52</v>
          </cell>
          <cell r="O11">
            <v>2116512.3199999998</v>
          </cell>
          <cell r="P11">
            <v>30.04</v>
          </cell>
          <cell r="Q11">
            <v>2116542.36</v>
          </cell>
          <cell r="R11">
            <v>5109325.88</v>
          </cell>
          <cell r="S11" t="str">
            <v>MFGPART</v>
          </cell>
        </row>
        <row r="12">
          <cell r="C12">
            <v>40</v>
          </cell>
          <cell r="D12">
            <v>0</v>
          </cell>
          <cell r="E12">
            <v>40</v>
          </cell>
          <cell r="F12">
            <v>40</v>
          </cell>
          <cell r="G12">
            <v>0</v>
          </cell>
          <cell r="H12">
            <v>0</v>
          </cell>
          <cell r="I12">
            <v>0</v>
          </cell>
          <cell r="J12">
            <v>0</v>
          </cell>
          <cell r="K12">
            <v>1.2</v>
          </cell>
          <cell r="L12">
            <v>0</v>
          </cell>
          <cell r="M12">
            <v>3767.2</v>
          </cell>
          <cell r="N12">
            <v>3768.4</v>
          </cell>
          <cell r="O12">
            <v>0</v>
          </cell>
          <cell r="P12">
            <v>0</v>
          </cell>
          <cell r="Q12">
            <v>0</v>
          </cell>
          <cell r="R12">
            <v>3768.4</v>
          </cell>
          <cell r="S12" t="str">
            <v>PAINT</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STIMATE"/>
      <sheetName val="ESTIMATE(2)"/>
    </sheetNames>
    <sheetDataSet>
      <sheetData sheetId="0" refreshError="1">
        <row r="4">
          <cell r="B4" t="str">
            <v>IR_HTC_GMP.PADJ</v>
          </cell>
        </row>
      </sheetData>
      <sheetData sheetId="1" refreshError="1"/>
      <sheetData sheetId="2"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mld"/>
      <sheetName val="40 MLD chitra"/>
      <sheetName val="Backwash"/>
      <sheetName val="NCD5-1875"/>
      <sheetName val="410 mld"/>
      <sheetName val="71 mld"/>
      <sheetName val="choondy 46mld"/>
      <sheetName val="sawai-119"/>
      <sheetName val="Kekri-142 mld"/>
      <sheetName val="sawai-146.75 mld"/>
      <sheetName val="choondy 46mld(old)"/>
      <sheetName val="kerala 15 mld"/>
      <sheetName val="Lohardaga - 12 mld"/>
      <sheetName val="Sheet1"/>
      <sheetName val="all wtps"/>
      <sheetName val="Girdi - 11 mld"/>
      <sheetName val="Girdi - 7 mld"/>
      <sheetName val="14mld sahara"/>
      <sheetName val="Katra - 10 mld"/>
      <sheetName val="GULberga 11.2 mld"/>
      <sheetName val="WTP NTPCL( hydraulic.cal)"/>
      <sheetName val="WTP.NTPCL (process)"/>
      <sheetName val="14 _MLD.mod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Region"/>
      <sheetName val="Assumptions"/>
      <sheetName val="Data"/>
      <sheetName val="Bloomberg"/>
      <sheetName val="Setting"/>
      <sheetName val="Descriptions"/>
      <sheetName val="WORKRES"/>
      <sheetName val="CA_and_CL_2002_proj_opn(2001-0)"/>
      <sheetName val="Lists"/>
      <sheetName val="proposallinked"/>
      <sheetName val="wwww"/>
      <sheetName val="tallied with TB"/>
      <sheetName val="Summary_by_Region"/>
      <sheetName val="Qenos - Trading comps1"/>
      <sheetName val="Summary_by_Region1"/>
      <sheetName val="tallied_with_TB"/>
      <sheetName val="Qenos_-_Trading_comps1"/>
      <sheetName val="Summary_by_Region2"/>
      <sheetName val="tallied_with_TB1"/>
      <sheetName val="Qenos_-_Trading_comps11"/>
      <sheetName val="Summary_by_Region3"/>
      <sheetName val="tallied_with_TB2"/>
      <sheetName val="Qenos_-_Trading_comps12"/>
      <sheetName val="Summary_by_Region4"/>
      <sheetName val="tallied_with_TB3"/>
    </sheetNames>
    <sheetDataSet>
      <sheetData sheetId="0" refreshError="1"/>
      <sheetData sheetId="1" refreshError="1"/>
      <sheetData sheetId="2" refreshError="1"/>
      <sheetData sheetId="3" refreshError="1"/>
      <sheetData sheetId="4" refreshError="1">
        <row r="11">
          <cell r="I11">
            <v>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BAL.SHEET"/>
      <sheetName val="Div bal"/>
      <sheetName val="P&amp;L"/>
      <sheetName val="P&amp;LIND"/>
      <sheetName val=" reco"/>
      <sheetName val="SALES"/>
      <sheetName val="STKYARD"/>
      <sheetName val="SALES (2)"/>
      <sheetName val="WORKING"/>
      <sheetName val="EXPENSES"/>
      <sheetName val="MATERIAL"/>
      <sheetName val="SCHEDULE"/>
      <sheetName val="EXPORT SALES"/>
      <sheetName val="EXPORT 2"/>
      <sheetName val="Spares DOM"/>
      <sheetName val="PERSONNEL"/>
      <sheetName val="personnel (2)"/>
      <sheetName val="CASHFLOW"/>
      <sheetName val="INVENTORY"/>
      <sheetName val="div_mat"/>
      <sheetName val="div_cflow"/>
      <sheetName val="forex"/>
      <sheetName val="PRESENTATION"/>
      <sheetName val="INV"/>
      <sheetName val="Per_sum"/>
      <sheetName val="Strength"/>
      <sheetName val="DA_Index"/>
      <sheetName val="exp-w-out-per"/>
      <sheetName val="mfg.exp per veh. cost "/>
      <sheetName val="SALES OVER HEAD PER VEH"/>
      <sheetName val="nsk sales tax"/>
      <sheetName val="Mkt Sales Tax"/>
      <sheetName val="Module1"/>
      <sheetName val="Module2"/>
      <sheetName val="Module3"/>
      <sheetName val="Module4"/>
      <sheetName val="Reco"/>
      <sheetName val="SALES 05.02"/>
      <sheetName val="SALES 08.02"/>
      <sheetName val="SALES 15.02"/>
      <sheetName val="Comparative_Mk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ndSch"/>
      <sheetName val="Gross Block "/>
      <sheetName val="Dep.Fund"/>
      <sheetName val="Addns"/>
      <sheetName val="Tr In"/>
      <sheetName val="Trfr out"/>
      <sheetName val="PL ON sale_woff"/>
      <sheetName val="Reval.Reserve"/>
      <sheetName val="Sheet1"/>
      <sheetName val="CapAdv "/>
      <sheetName val="Projwise Sum"/>
      <sheetName val="Ageing"/>
      <sheetName val="Cons Mat Dec"/>
      <sheetName val="Int Capn of Tr"/>
      <sheetName val="CapAdvDec"/>
      <sheetName val="Dec06CWIP"/>
      <sheetName val="RETENTION"/>
      <sheetName val="1305000"/>
    </sheetNames>
    <sheetDataSet>
      <sheetData sheetId="0" refreshError="1"/>
      <sheetData sheetId="1"/>
      <sheetData sheetId="2"/>
      <sheetData sheetId="3"/>
      <sheetData sheetId="4"/>
      <sheetData sheetId="5"/>
      <sheetData sheetId="6"/>
      <sheetData sheetId="7" refreshError="1"/>
      <sheetData sheetId="8" refreshError="1"/>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ON sale_woff"/>
      <sheetName val="Sheet1"/>
      <sheetName val="Sheet2"/>
      <sheetName val="Sheet3"/>
    </sheetNames>
    <sheetDataSet>
      <sheetData sheetId="0">
        <row r="102">
          <cell r="G102">
            <v>23656375.919999998</v>
          </cell>
          <cell r="I102">
            <v>22314099.919999998</v>
          </cell>
        </row>
      </sheetData>
      <sheetData sheetId="1" refreshError="1"/>
      <sheetData sheetId="2" refreshError="1"/>
      <sheetData sheetId="3"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est Asset"/>
      <sheetName val="Test Income"/>
      <sheetName val="Breakup Value Working"/>
      <sheetName val="Yodlee Working"/>
      <sheetName val="Transfer of Viventures"/>
      <sheetName val="XREF"/>
      <sheetName val="Tickmarks"/>
      <sheetName val="Profitability"/>
      <sheetName val="Cash Flow Statement in millions"/>
      <sheetName val="Sch to PL"/>
      <sheetName val="192"/>
      <sheetName val="194C"/>
      <sheetName val="Master Sheet - ODC 2002-03"/>
      <sheetName val="Fixed asset register"/>
      <sheetName val="Suporte"/>
      <sheetName val="5 Other assets"/>
      <sheetName val="BS Details"/>
      <sheetName val="JE"/>
      <sheetName val="ENT-Stat - Indian GAAP"/>
      <sheetName val="Employer Tax Liability"/>
      <sheetName val="Employer Tax Liability Tax Effe"/>
      <sheetName val=".1 BNDES Journal Entry"/>
      <sheetName val="Summary_033115"/>
      <sheetName val="Sheet1"/>
      <sheetName val="3_31_15 DTL"/>
      <sheetName val="Ind AS Summary"/>
      <sheetName val="Tax Impact"/>
      <sheetName val="Nonmonetary Asset DTA Adj"/>
      <sheetName val="Unrecog Exp - Novelis"/>
      <sheetName val="Summary"/>
      <sheetName val="China Land Grant"/>
    </sheetNames>
    <sheetDataSet>
      <sheetData sheetId="0" refreshError="1"/>
      <sheetData sheetId="1" refreshError="1"/>
      <sheetData sheetId="2"/>
      <sheetData sheetId="3">
        <row r="9">
          <cell r="F9">
            <v>303.0975232699368</v>
          </cell>
        </row>
      </sheetData>
      <sheetData sheetId="4"/>
      <sheetData sheetId="5" refreshError="1"/>
      <sheetData sheetId="6">
        <row r="10">
          <cell r="E10" t="str">
            <v>!</v>
          </cell>
        </row>
      </sheetData>
      <sheetData sheetId="7">
        <row r="52">
          <cell r="A52" t="str">
            <v>{p}</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tatement in mill (2)"/>
      <sheetName val="Cash Flow Statement in millions"/>
      <sheetName val="Cash Flow Worksheet"/>
      <sheetName val="Balance Sheet (2)"/>
      <sheetName val="Income Statement (2)"/>
      <sheetName val="02-03 Tax working"/>
      <sheetName val="Consol BS 2003"/>
      <sheetName val="TCS America "/>
      <sheetName val="TB ( US GAAP)"/>
      <sheetName val="Sheet1"/>
      <sheetName val="Depreciation"/>
      <sheetName val="Other Comp Income "/>
      <sheetName val="FA "/>
      <sheetName val="Details"/>
      <sheetName val="Income Statement "/>
      <sheetName val="Cash flow details"/>
      <sheetName val="Investments "/>
      <sheetName val="XREF"/>
      <sheetName val="Tickmarks"/>
      <sheetName val="DREXPJUL"/>
      <sheetName val="Japan Reco"/>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sheetData sheetId="11"/>
      <sheetData sheetId="12" refreshError="1"/>
      <sheetData sheetId="13"/>
      <sheetData sheetId="14"/>
      <sheetData sheetId="15"/>
      <sheetData sheetId="16"/>
      <sheetData sheetId="17"/>
      <sheetData sheetId="18"/>
      <sheetData sheetId="19" refreshError="1"/>
      <sheetData sheetId="20"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tatement in millions"/>
      <sheetName val="Cash Flow Worksheet"/>
      <sheetName val="Balance Sheet (2)"/>
      <sheetName val="Income Statement (2)"/>
      <sheetName val="Consol BS 2003"/>
      <sheetName val="Income Statement "/>
      <sheetName val="Tax Working "/>
      <sheetName val="Deferred Tax "/>
      <sheetName val="Tax Charge "/>
      <sheetName val="TB ( US GAAP)"/>
      <sheetName val="Sheet1"/>
      <sheetName val="Additions "/>
      <sheetName val="Depreciation"/>
      <sheetName val="Other Comp Income "/>
      <sheetName val="FA "/>
      <sheetName val="Cash flow details"/>
      <sheetName val="Investments "/>
      <sheetName val="XREF"/>
      <sheetName val="Tickmarks"/>
      <sheetName val="????(?????)"/>
      <sheetName val="Revenue-Invoicewise"/>
      <sheetName val="p &amp;l stpwise dec03"/>
    </sheetNames>
    <sheetDataSet>
      <sheetData sheetId="0"/>
      <sheetData sheetId="1"/>
      <sheetData sheetId="2"/>
      <sheetData sheetId="3"/>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roll"/>
      <sheetName val="GenStaff"/>
      <sheetName val="Sp Exe"/>
      <sheetName val="XREF"/>
      <sheetName val="Cash flow details"/>
      <sheetName val="현금흐름표"/>
      <sheetName val="Balance sheet"/>
      <sheetName val="Breakup Value Working"/>
      <sheetName val="Inv - Revenue registry for PoC"/>
      <sheetName val="Drivers"/>
      <sheetName val="Key"/>
      <sheetName val="5. Provision for diminution"/>
      <sheetName val="Name Lists"/>
      <sheetName val="p &amp;l stpwise"/>
      <sheetName val="Schedules"/>
      <sheetName val="C120102"/>
      <sheetName val="wordsdata"/>
      <sheetName val="Tags"/>
      <sheetName val="UsahaTegas&gt;Maxis"/>
      <sheetName val="Call Mix &amp; Patterns"/>
      <sheetName val="Revenue chart"/>
      <sheetName val="Cash Flow Statement in millions"/>
      <sheetName val="NOA Data"/>
      <sheetName val="validation rules"/>
      <sheetName val="Computation"/>
      <sheetName val="J Superceeded"/>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
      <sheetName val="??46"/>
      <sheetName val="XREF"/>
      <sheetName val="1-10"/>
      <sheetName val="Expenses"/>
      <sheetName val="Lead"/>
      <sheetName val="한계원가"/>
      <sheetName val="????1"/>
      <sheetName val="Data"/>
      <sheetName val="????96"/>
      <sheetName val="Definitions"/>
      <sheetName val="Cash flow details"/>
      <sheetName val="_____"/>
      <sheetName val="1. Prepaid Expenses"/>
      <sheetName val="wip - 31 Dec 09"/>
      <sheetName val="SALE"/>
      <sheetName val="유통망계획"/>
      <sheetName val="Input"/>
      <sheetName val="WDV Workings"/>
      <sheetName val="____"/>
      <sheetName val="MMR"/>
      <sheetName val="Stores"/>
      <sheetName val="????(?????)"/>
      <sheetName val="variables"/>
      <sheetName val="Station Report"/>
      <sheetName val="Settings"/>
      <sheetName val="OC5-Push Diag"/>
      <sheetName val="Franchise Input"/>
      <sheetName val="TRIAL BALANC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9"/>
      <sheetName val="Turnover"/>
      <sheetName val="Soth11"/>
      <sheetName val="Total"/>
      <sheetName val="spstore(45)"/>
      <sheetName val="vstore(43)"/>
      <sheetName val="Sum Deviation - LE Actual"/>
      <sheetName val="BSINPUT"/>
      <sheetName val="Fixed Assets US 350 "/>
      <sheetName val="Index"/>
      <sheetName val="FPS"/>
      <sheetName val="WEB DATA DOWNLOADED"/>
      <sheetName val="SUMMARY BLOCKWISE"/>
      <sheetName val="ss-pm-admn"/>
      <sheetName val="H"/>
      <sheetName val="Year-Fmt"/>
      <sheetName val="STK2006"/>
      <sheetName val="YR0397"/>
      <sheetName val="B"/>
      <sheetName val="Sum_Deviation_-_LE_Actual"/>
      <sheetName val="Fixed_Assets_US_350_"/>
      <sheetName val="WEB_DATA_DOWNLOADED"/>
      <sheetName val="SUMMARY_BLOCKWISE"/>
      <sheetName val="bill"/>
      <sheetName val="Ratio-Grey"/>
      <sheetName val="Work D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SHEET"/>
      <sheetName val="P&amp;L"/>
      <sheetName val="MATERIAL"/>
      <sheetName val="PERSONNEL"/>
      <sheetName val="EXPENSES"/>
      <sheetName val="P&amp;LIND"/>
      <sheetName val="SCHEDULE"/>
      <sheetName val="WORKING"/>
      <sheetName val="CASHFLOW"/>
      <sheetName val="INVENTORY"/>
      <sheetName val="PRESENTATION"/>
      <sheetName val="INV"/>
      <sheetName val="Per_sum"/>
      <sheetName val="Strength"/>
      <sheetName val="DA_Index"/>
      <sheetName val="exp-w-out-per"/>
      <sheetName val="mfg.exp per veh. cost rev.bud"/>
      <sheetName val="SALES OVER HEAD PER VEH"/>
      <sheetName val="Module1"/>
      <sheetName val="Module2"/>
      <sheetName val="Module3"/>
      <sheetName val="Module4"/>
      <sheetName val="Master List"/>
      <sheetName val="RP list (2)"/>
      <sheetName val="BAL_SHEET1"/>
      <sheetName val="mfg_exp_per_veh__cost_rev_bud1"/>
      <sheetName val="SALES_OVER_HEAD_PER_VEH1"/>
      <sheetName val="BAL_SHEET"/>
      <sheetName val="mfg_exp_per_veh__cost_rev_bud"/>
      <sheetName val="SALES_OVER_HEAD_PER_VE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Pg1"/>
      <sheetName val="Master-Pg2"/>
      <sheetName val="Master-Pg3"/>
      <sheetName val="Master-Pg4"/>
      <sheetName val="Invoice"/>
      <sheetName val="Shipment-Adv"/>
      <sheetName val="BL-FORMAT"/>
      <sheetName val="MASTER-DOC"/>
      <sheetName val="PACK_LIST"/>
      <sheetName val="PL"/>
      <sheetName val="mltc"/>
      <sheetName val="CLAY"/>
      <sheetName val="Yield"/>
      <sheetName val="DCF Valuation"/>
    </sheetNames>
    <sheetDataSet>
      <sheetData sheetId="0"/>
      <sheetData sheetId="1"/>
      <sheetData sheetId="2"/>
      <sheetData sheetId="3"/>
      <sheetData sheetId="4"/>
      <sheetData sheetId="5"/>
      <sheetData sheetId="6"/>
      <sheetData sheetId="7" refreshError="1">
        <row r="13">
          <cell r="D13" t="str">
            <v>LC-NO</v>
          </cell>
          <cell r="E13" t="str">
            <v xml:space="preserve">  AMENDMENTS REQUIRED</v>
          </cell>
          <cell r="H13" t="str">
            <v xml:space="preserve">    AMENDMENTS RECEIVED</v>
          </cell>
          <cell r="K13" t="str">
            <v xml:space="preserve">           REMARKS</v>
          </cell>
        </row>
      </sheetData>
      <sheetData sheetId="8"/>
      <sheetData sheetId="9"/>
      <sheetData sheetId="10"/>
      <sheetData sheetId="11" refreshError="1"/>
      <sheetData sheetId="12" refreshError="1"/>
      <sheetData sheetId="13"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_MLD "/>
      <sheetName val="14 _MLD"/>
    </sheetNames>
    <sheetDataSet>
      <sheetData sheetId="0" refreshError="1"/>
      <sheetData sheetId="1"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입비용"/>
      <sheetName val="switch"/>
      <sheetName val="수불"/>
      <sheetName val="SALE"/>
      <sheetName val="fab별"/>
      <sheetName val="총괄표"/>
      <sheetName val="SALE&amp;COST"/>
      <sheetName val="조회서"/>
      <sheetName val="주소"/>
      <sheetName val="정화조동내역"/>
      <sheetName val="영비"/>
      <sheetName val="제조원가"/>
      <sheetName val="재고대수"/>
      <sheetName val="9-1차이내역"/>
      <sheetName val="산출기준(파견전산실)"/>
      <sheetName val="매입수불자재"/>
      <sheetName val="미지급금"/>
      <sheetName val="예수금"/>
      <sheetName val="#REF"/>
      <sheetName val="영업.일1"/>
      <sheetName val="지우기"/>
      <sheetName val="회사정보"/>
      <sheetName val="CAMERA"/>
      <sheetName val="일자금보고"/>
      <sheetName val="?????"/>
      <sheetName val="XREF"/>
      <sheetName val="CODE"/>
      <sheetName val="일위대가"/>
      <sheetName val="총괄갑 "/>
      <sheetName val="첨부1"/>
      <sheetName val="승용"/>
      <sheetName val="기본사항"/>
      <sheetName val="취소"/>
      <sheetName val="Sheet3"/>
      <sheetName val="기초"/>
      <sheetName val="2월"/>
      <sheetName val="H_BS"/>
      <sheetName val="LU"/>
      <sheetName val="서식시트"/>
      <sheetName val="영업외손익등"/>
      <sheetName val="재종"/>
      <sheetName val="2003경영계획"/>
      <sheetName val="Switches"/>
      <sheetName val="Balance Sheet Details CMC"/>
      <sheetName val="NOA Data"/>
      <sheetName val="RD제품개발투자비(매가)"/>
      <sheetName val="cif imports 02-03"/>
      <sheetName val="Sch 3 Depr"/>
      <sheetName val="2.대외공문"/>
      <sheetName val="Page1"/>
      <sheetName val="Lists"/>
      <sheetName val="CMA Sampling Apr-Jun"/>
      <sheetName val="4. TOP 25 QTY &amp; VALUE WISE "/>
      <sheetName val="INDIVIDUAL GRAPH DATA"/>
      <sheetName val="Schedules"/>
      <sheetName val="Mar03Atp"/>
      <sheetName val="유통망계획"/>
      <sheetName val="% COMPLETION STATUS"/>
      <sheetName val="Op. Balance"/>
      <sheetName val="2007 Budget"/>
      <sheetName val="WDV Workings"/>
      <sheetName val="Chart Data"/>
      <sheetName val="P&amp;L"/>
      <sheetName val="Last yr "/>
      <sheetName val="Note 18,19,20,21 and 22"/>
      <sheetName val="Note-1 &amp; 2"/>
      <sheetName val="Original"/>
    </sheetNames>
    <sheetDataSet>
      <sheetData sheetId="0" refreshError="1"/>
      <sheetData sheetId="1" refreshError="1"/>
      <sheetData sheetId="2" refreshError="1"/>
      <sheetData sheetId="3" refreshError="1">
        <row r="7">
          <cell r="A7" t="str">
            <v>256SA</v>
          </cell>
          <cell r="B7" t="str">
            <v>256M</v>
          </cell>
          <cell r="C7" t="str">
            <v>SYNC</v>
          </cell>
          <cell r="D7" t="str">
            <v>HSA</v>
          </cell>
          <cell r="E7">
            <v>0</v>
          </cell>
          <cell r="F7">
            <v>0</v>
          </cell>
          <cell r="G7">
            <v>0</v>
          </cell>
          <cell r="J7">
            <v>889</v>
          </cell>
          <cell r="K7">
            <v>18637</v>
          </cell>
          <cell r="L7">
            <v>889</v>
          </cell>
          <cell r="M7">
            <v>18637</v>
          </cell>
          <cell r="N7">
            <v>0</v>
          </cell>
          <cell r="O7">
            <v>0</v>
          </cell>
          <cell r="Q7">
            <v>0</v>
          </cell>
          <cell r="R7">
            <v>0</v>
          </cell>
          <cell r="S7">
            <v>0</v>
          </cell>
          <cell r="T7">
            <v>0</v>
          </cell>
          <cell r="U7">
            <v>0</v>
          </cell>
          <cell r="V7">
            <v>0</v>
          </cell>
          <cell r="W7">
            <v>0</v>
          </cell>
        </row>
        <row r="8">
          <cell r="A8" t="str">
            <v>256S7</v>
          </cell>
          <cell r="D8" t="str">
            <v>FAB 7</v>
          </cell>
          <cell r="E8">
            <v>41</v>
          </cell>
          <cell r="F8">
            <v>930</v>
          </cell>
          <cell r="G8">
            <v>971</v>
          </cell>
          <cell r="Q8">
            <v>889</v>
          </cell>
          <cell r="R8">
            <v>20.964004499437571</v>
          </cell>
          <cell r="S8">
            <v>20127.96</v>
          </cell>
          <cell r="T8">
            <v>889</v>
          </cell>
          <cell r="U8">
            <v>20.964004499437571</v>
          </cell>
          <cell r="V8">
            <v>20127.96</v>
          </cell>
          <cell r="W8">
            <v>82</v>
          </cell>
        </row>
        <row r="9">
          <cell r="A9" t="str">
            <v>256S6</v>
          </cell>
          <cell r="D9" t="str">
            <v>FAB 6</v>
          </cell>
          <cell r="E9">
            <v>0</v>
          </cell>
          <cell r="F9">
            <v>0</v>
          </cell>
          <cell r="G9">
            <v>0</v>
          </cell>
          <cell r="Q9">
            <v>0</v>
          </cell>
          <cell r="R9">
            <v>0</v>
          </cell>
          <cell r="S9">
            <v>0</v>
          </cell>
          <cell r="T9">
            <v>0</v>
          </cell>
          <cell r="U9">
            <v>0</v>
          </cell>
          <cell r="V9">
            <v>0</v>
          </cell>
          <cell r="W9">
            <v>0</v>
          </cell>
        </row>
        <row r="10">
          <cell r="E10">
            <v>41</v>
          </cell>
          <cell r="F10">
            <v>930</v>
          </cell>
          <cell r="G10">
            <v>971</v>
          </cell>
          <cell r="H10">
            <v>0</v>
          </cell>
          <cell r="I10">
            <v>0</v>
          </cell>
          <cell r="J10">
            <v>889</v>
          </cell>
          <cell r="K10">
            <v>18637</v>
          </cell>
          <cell r="L10">
            <v>889</v>
          </cell>
          <cell r="M10">
            <v>18637</v>
          </cell>
          <cell r="N10">
            <v>0</v>
          </cell>
          <cell r="O10">
            <v>0</v>
          </cell>
          <cell r="P10">
            <v>0</v>
          </cell>
          <cell r="Q10">
            <v>889</v>
          </cell>
          <cell r="R10">
            <v>20.964004499437571</v>
          </cell>
          <cell r="S10">
            <v>20127.96</v>
          </cell>
          <cell r="T10">
            <v>889</v>
          </cell>
          <cell r="U10">
            <v>20.964004499437571</v>
          </cell>
          <cell r="V10">
            <v>20127.96</v>
          </cell>
          <cell r="W10">
            <v>82</v>
          </cell>
        </row>
        <row r="11">
          <cell r="A11" t="str">
            <v>256D7</v>
          </cell>
          <cell r="C11" t="str">
            <v>DDR</v>
          </cell>
          <cell r="D11" t="str">
            <v>FAB 7</v>
          </cell>
          <cell r="E11">
            <v>0</v>
          </cell>
          <cell r="F11">
            <v>0</v>
          </cell>
          <cell r="G11">
            <v>0</v>
          </cell>
          <cell r="K11">
            <v>0</v>
          </cell>
          <cell r="L11">
            <v>0</v>
          </cell>
          <cell r="M11">
            <v>0</v>
          </cell>
          <cell r="Q11">
            <v>0</v>
          </cell>
          <cell r="R11">
            <v>0</v>
          </cell>
          <cell r="S11">
            <v>0</v>
          </cell>
          <cell r="T11">
            <v>0</v>
          </cell>
          <cell r="U11">
            <v>0</v>
          </cell>
          <cell r="V11">
            <v>0</v>
          </cell>
          <cell r="W11">
            <v>0</v>
          </cell>
        </row>
        <row r="12">
          <cell r="E12">
            <v>41</v>
          </cell>
          <cell r="F12">
            <v>930</v>
          </cell>
          <cell r="G12">
            <v>971</v>
          </cell>
          <cell r="H12">
            <v>0</v>
          </cell>
          <cell r="I12">
            <v>0</v>
          </cell>
          <cell r="J12">
            <v>889</v>
          </cell>
          <cell r="K12">
            <v>18637</v>
          </cell>
          <cell r="L12">
            <v>889</v>
          </cell>
          <cell r="M12">
            <v>18637</v>
          </cell>
          <cell r="N12">
            <v>0</v>
          </cell>
          <cell r="O12">
            <v>0</v>
          </cell>
          <cell r="P12">
            <v>0</v>
          </cell>
          <cell r="Q12">
            <v>889</v>
          </cell>
          <cell r="R12">
            <v>20.964004499437571</v>
          </cell>
          <cell r="S12">
            <v>20127.96</v>
          </cell>
          <cell r="T12">
            <v>889</v>
          </cell>
          <cell r="U12">
            <v>20.964004499437571</v>
          </cell>
          <cell r="V12">
            <v>20127.96</v>
          </cell>
          <cell r="W12">
            <v>82</v>
          </cell>
        </row>
        <row r="13">
          <cell r="A13" t="str">
            <v>144RA</v>
          </cell>
          <cell r="B13" t="str">
            <v>144M</v>
          </cell>
          <cell r="C13" t="str">
            <v>RAMBUS</v>
          </cell>
          <cell r="D13" t="str">
            <v>HSA</v>
          </cell>
          <cell r="E13">
            <v>0</v>
          </cell>
          <cell r="F13">
            <v>0</v>
          </cell>
          <cell r="G13">
            <v>0</v>
          </cell>
          <cell r="K13">
            <v>0</v>
          </cell>
          <cell r="L13">
            <v>0</v>
          </cell>
          <cell r="M13">
            <v>0</v>
          </cell>
          <cell r="N13">
            <v>0</v>
          </cell>
          <cell r="O13">
            <v>0</v>
          </cell>
          <cell r="P13">
            <v>0</v>
          </cell>
          <cell r="Q13">
            <v>0</v>
          </cell>
          <cell r="R13">
            <v>0</v>
          </cell>
          <cell r="S13">
            <v>0</v>
          </cell>
          <cell r="T13">
            <v>0</v>
          </cell>
          <cell r="U13">
            <v>0</v>
          </cell>
          <cell r="V13">
            <v>0</v>
          </cell>
          <cell r="W13">
            <v>0</v>
          </cell>
        </row>
        <row r="14">
          <cell r="A14" t="str">
            <v>144R7</v>
          </cell>
          <cell r="D14" t="str">
            <v>FAB 7</v>
          </cell>
          <cell r="E14">
            <v>0</v>
          </cell>
          <cell r="F14">
            <v>0</v>
          </cell>
          <cell r="G14">
            <v>0</v>
          </cell>
          <cell r="Q14">
            <v>0</v>
          </cell>
          <cell r="R14">
            <v>0</v>
          </cell>
          <cell r="S14">
            <v>0</v>
          </cell>
          <cell r="T14">
            <v>0</v>
          </cell>
          <cell r="U14">
            <v>0</v>
          </cell>
          <cell r="V14">
            <v>0</v>
          </cell>
          <cell r="W14">
            <v>0</v>
          </cell>
        </row>
        <row r="15">
          <cell r="A15" t="str">
            <v>144R6</v>
          </cell>
          <cell r="D15" t="str">
            <v>FAB 6</v>
          </cell>
          <cell r="E15">
            <v>0</v>
          </cell>
          <cell r="F15">
            <v>0</v>
          </cell>
          <cell r="G15">
            <v>0</v>
          </cell>
          <cell r="Q15">
            <v>0</v>
          </cell>
          <cell r="R15">
            <v>0</v>
          </cell>
          <cell r="S15">
            <v>0</v>
          </cell>
          <cell r="T15">
            <v>0</v>
          </cell>
          <cell r="U15">
            <v>0</v>
          </cell>
          <cell r="V15">
            <v>0</v>
          </cell>
          <cell r="W15">
            <v>0</v>
          </cell>
        </row>
        <row r="16">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144SL7</v>
          </cell>
          <cell r="C17" t="str">
            <v>SINC LINK</v>
          </cell>
          <cell r="D17" t="str">
            <v>FAB 7</v>
          </cell>
          <cell r="E17">
            <v>0</v>
          </cell>
          <cell r="F17">
            <v>0</v>
          </cell>
          <cell r="G17">
            <v>0</v>
          </cell>
          <cell r="K17">
            <v>0</v>
          </cell>
          <cell r="L17">
            <v>0</v>
          </cell>
          <cell r="M17">
            <v>0</v>
          </cell>
          <cell r="Q17">
            <v>0</v>
          </cell>
          <cell r="R17">
            <v>0</v>
          </cell>
          <cell r="S17">
            <v>0</v>
          </cell>
          <cell r="T17">
            <v>0</v>
          </cell>
          <cell r="U17">
            <v>0</v>
          </cell>
          <cell r="V17">
            <v>0</v>
          </cell>
          <cell r="W17">
            <v>0</v>
          </cell>
        </row>
        <row r="18">
          <cell r="A18" t="str">
            <v>144SL6</v>
          </cell>
          <cell r="D18" t="str">
            <v>FAB 6</v>
          </cell>
          <cell r="E18">
            <v>0</v>
          </cell>
          <cell r="F18">
            <v>0</v>
          </cell>
          <cell r="G18">
            <v>0</v>
          </cell>
          <cell r="Q18">
            <v>0</v>
          </cell>
          <cell r="R18">
            <v>0</v>
          </cell>
          <cell r="S18">
            <v>0</v>
          </cell>
          <cell r="T18">
            <v>0</v>
          </cell>
          <cell r="U18">
            <v>0</v>
          </cell>
          <cell r="V18">
            <v>0</v>
          </cell>
          <cell r="W18">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128SA</v>
          </cell>
          <cell r="B21" t="str">
            <v>128M</v>
          </cell>
          <cell r="C21" t="str">
            <v>SYNC</v>
          </cell>
          <cell r="D21" t="str">
            <v>HSA</v>
          </cell>
          <cell r="E21">
            <v>0</v>
          </cell>
          <cell r="F21">
            <v>0</v>
          </cell>
          <cell r="G21">
            <v>0</v>
          </cell>
          <cell r="J21">
            <v>10396</v>
          </cell>
          <cell r="K21">
            <v>74360</v>
          </cell>
          <cell r="L21">
            <v>10396</v>
          </cell>
          <cell r="M21">
            <v>74360</v>
          </cell>
          <cell r="N21">
            <v>0</v>
          </cell>
          <cell r="O21">
            <v>0</v>
          </cell>
          <cell r="P21">
            <v>0</v>
          </cell>
          <cell r="Q21">
            <v>0</v>
          </cell>
          <cell r="R21">
            <v>0</v>
          </cell>
          <cell r="S21">
            <v>0</v>
          </cell>
          <cell r="T21">
            <v>0</v>
          </cell>
          <cell r="U21">
            <v>0</v>
          </cell>
          <cell r="V21">
            <v>0</v>
          </cell>
          <cell r="W21">
            <v>0</v>
          </cell>
        </row>
        <row r="22">
          <cell r="A22" t="str">
            <v>128S7</v>
          </cell>
          <cell r="D22" t="str">
            <v>FAB 7</v>
          </cell>
          <cell r="E22">
            <v>1237.6610169491532</v>
          </cell>
          <cell r="F22">
            <v>6150</v>
          </cell>
          <cell r="G22">
            <v>7387.6610169491532</v>
          </cell>
          <cell r="L22">
            <v>0</v>
          </cell>
          <cell r="M22">
            <v>0</v>
          </cell>
          <cell r="N22">
            <v>0</v>
          </cell>
          <cell r="O22">
            <v>0</v>
          </cell>
          <cell r="P22">
            <v>0</v>
          </cell>
          <cell r="Q22">
            <v>5973.1003213721724</v>
          </cell>
          <cell r="R22">
            <v>7.1527510580992697</v>
          </cell>
          <cell r="S22">
            <v>46142.027615334126</v>
          </cell>
          <cell r="T22">
            <v>5973.1003213721724</v>
          </cell>
          <cell r="U22">
            <v>7.1527510580992697</v>
          </cell>
          <cell r="V22">
            <v>46142.027615334126</v>
          </cell>
          <cell r="W22">
            <v>1414.5606955769808</v>
          </cell>
        </row>
        <row r="23">
          <cell r="A23" t="str">
            <v>128S6</v>
          </cell>
          <cell r="D23" t="str">
            <v>FAB 6</v>
          </cell>
          <cell r="E23">
            <v>560.33898305084767</v>
          </cell>
          <cell r="F23">
            <v>4910</v>
          </cell>
          <cell r="G23">
            <v>5470.3389830508477</v>
          </cell>
          <cell r="Q23">
            <v>4422.8996786278276</v>
          </cell>
          <cell r="R23">
            <v>7.1527510580992697</v>
          </cell>
          <cell r="S23">
            <v>34166.772384665885</v>
          </cell>
          <cell r="T23">
            <v>4422.8996786278276</v>
          </cell>
          <cell r="U23">
            <v>7.1527510580992697</v>
          </cell>
          <cell r="V23">
            <v>34166.772384665885</v>
          </cell>
          <cell r="W23">
            <v>1047.4393044230201</v>
          </cell>
        </row>
        <row r="24">
          <cell r="E24">
            <v>1798.0000000000009</v>
          </cell>
          <cell r="F24">
            <v>11060</v>
          </cell>
          <cell r="G24">
            <v>12858</v>
          </cell>
          <cell r="H24">
            <v>0</v>
          </cell>
          <cell r="I24">
            <v>0</v>
          </cell>
          <cell r="J24">
            <v>10396</v>
          </cell>
          <cell r="K24">
            <v>74360</v>
          </cell>
          <cell r="L24">
            <v>10396</v>
          </cell>
          <cell r="M24">
            <v>74360</v>
          </cell>
          <cell r="N24">
            <v>0</v>
          </cell>
          <cell r="O24">
            <v>0</v>
          </cell>
          <cell r="P24">
            <v>0</v>
          </cell>
          <cell r="Q24">
            <v>10396</v>
          </cell>
          <cell r="R24">
            <v>7.1527510580992706</v>
          </cell>
          <cell r="S24">
            <v>80308.800000000017</v>
          </cell>
          <cell r="T24">
            <v>10396</v>
          </cell>
          <cell r="U24">
            <v>7.1527510580992706</v>
          </cell>
          <cell r="V24">
            <v>80308.800000000017</v>
          </cell>
          <cell r="W24">
            <v>2462.0000000000009</v>
          </cell>
        </row>
        <row r="25">
          <cell r="A25" t="str">
            <v>128D7</v>
          </cell>
          <cell r="C25" t="str">
            <v>DDR</v>
          </cell>
          <cell r="D25" t="str">
            <v>FAB 7</v>
          </cell>
          <cell r="E25">
            <v>0</v>
          </cell>
          <cell r="F25">
            <v>0</v>
          </cell>
          <cell r="G25">
            <v>0</v>
          </cell>
          <cell r="J25">
            <v>658</v>
          </cell>
          <cell r="K25">
            <v>9532</v>
          </cell>
          <cell r="L25">
            <v>658</v>
          </cell>
          <cell r="M25">
            <v>9532</v>
          </cell>
          <cell r="N25">
            <v>0</v>
          </cell>
          <cell r="O25">
            <v>0</v>
          </cell>
          <cell r="P25">
            <v>0</v>
          </cell>
          <cell r="Q25">
            <v>0</v>
          </cell>
          <cell r="R25">
            <v>0</v>
          </cell>
          <cell r="S25">
            <v>0</v>
          </cell>
          <cell r="T25">
            <v>0</v>
          </cell>
          <cell r="U25">
            <v>0</v>
          </cell>
          <cell r="V25">
            <v>0</v>
          </cell>
          <cell r="W25">
            <v>0</v>
          </cell>
        </row>
        <row r="26">
          <cell r="A26" t="str">
            <v>128D6</v>
          </cell>
          <cell r="D26" t="str">
            <v>FAB 6</v>
          </cell>
          <cell r="E26">
            <v>0</v>
          </cell>
          <cell r="F26">
            <v>730</v>
          </cell>
          <cell r="G26">
            <v>730</v>
          </cell>
          <cell r="L26">
            <v>0</v>
          </cell>
          <cell r="M26">
            <v>0</v>
          </cell>
          <cell r="N26">
            <v>0</v>
          </cell>
          <cell r="O26">
            <v>0</v>
          </cell>
          <cell r="P26">
            <v>0</v>
          </cell>
          <cell r="Q26">
            <v>658</v>
          </cell>
          <cell r="R26">
            <v>14.486322188449847</v>
          </cell>
          <cell r="S26">
            <v>10294.56</v>
          </cell>
          <cell r="T26">
            <v>658</v>
          </cell>
          <cell r="U26">
            <v>14.486322188449847</v>
          </cell>
          <cell r="V26">
            <v>10294.56</v>
          </cell>
          <cell r="W26">
            <v>72</v>
          </cell>
        </row>
        <row r="27">
          <cell r="E27">
            <v>0</v>
          </cell>
          <cell r="F27">
            <v>730</v>
          </cell>
          <cell r="G27">
            <v>730</v>
          </cell>
          <cell r="H27">
            <v>0</v>
          </cell>
          <cell r="I27">
            <v>0</v>
          </cell>
          <cell r="J27">
            <v>658</v>
          </cell>
          <cell r="K27">
            <v>9532</v>
          </cell>
          <cell r="L27">
            <v>658</v>
          </cell>
          <cell r="M27">
            <v>9532</v>
          </cell>
          <cell r="N27">
            <v>0</v>
          </cell>
          <cell r="P27">
            <v>0</v>
          </cell>
          <cell r="Q27">
            <v>658</v>
          </cell>
          <cell r="R27">
            <v>14.486322188449847</v>
          </cell>
          <cell r="S27">
            <v>10294.56</v>
          </cell>
          <cell r="T27">
            <v>658</v>
          </cell>
          <cell r="U27">
            <v>14.486322188449847</v>
          </cell>
          <cell r="V27">
            <v>10294.56</v>
          </cell>
          <cell r="W27">
            <v>72</v>
          </cell>
        </row>
        <row r="28">
          <cell r="A28" t="str">
            <v>128D7X32</v>
          </cell>
          <cell r="C28" t="str">
            <v>DDR (X32)</v>
          </cell>
          <cell r="D28" t="str">
            <v>FAB 7</v>
          </cell>
          <cell r="E28">
            <v>0</v>
          </cell>
          <cell r="F28">
            <v>0</v>
          </cell>
          <cell r="G28">
            <v>0</v>
          </cell>
          <cell r="K28">
            <v>0</v>
          </cell>
          <cell r="L28">
            <v>0</v>
          </cell>
          <cell r="M28">
            <v>0</v>
          </cell>
          <cell r="Q28">
            <v>0</v>
          </cell>
          <cell r="R28">
            <v>0</v>
          </cell>
          <cell r="S28">
            <v>0</v>
          </cell>
          <cell r="T28">
            <v>0</v>
          </cell>
          <cell r="U28">
            <v>0</v>
          </cell>
          <cell r="V28">
            <v>0</v>
          </cell>
          <cell r="W28">
            <v>0</v>
          </cell>
        </row>
        <row r="29">
          <cell r="E29">
            <v>1798.0000000000009</v>
          </cell>
          <cell r="F29">
            <v>11790</v>
          </cell>
          <cell r="G29">
            <v>13588</v>
          </cell>
          <cell r="H29">
            <v>0</v>
          </cell>
          <cell r="I29">
            <v>0</v>
          </cell>
          <cell r="J29">
            <v>11054</v>
          </cell>
          <cell r="K29">
            <v>83892</v>
          </cell>
          <cell r="L29">
            <v>11054</v>
          </cell>
          <cell r="M29">
            <v>83892</v>
          </cell>
          <cell r="N29">
            <v>0</v>
          </cell>
          <cell r="O29">
            <v>0</v>
          </cell>
          <cell r="P29">
            <v>0</v>
          </cell>
          <cell r="Q29">
            <v>11054</v>
          </cell>
          <cell r="R29">
            <v>7.5892889451782173</v>
          </cell>
          <cell r="S29">
            <v>90603.360000000015</v>
          </cell>
          <cell r="T29">
            <v>11054</v>
          </cell>
          <cell r="U29">
            <v>7.5892889451782173</v>
          </cell>
          <cell r="V29">
            <v>90603.360000000015</v>
          </cell>
          <cell r="W29">
            <v>2534.0000000000009</v>
          </cell>
        </row>
        <row r="30">
          <cell r="A30" t="str">
            <v>64SA</v>
          </cell>
          <cell r="B30" t="str">
            <v>64M</v>
          </cell>
          <cell r="C30" t="str">
            <v>SYNC</v>
          </cell>
          <cell r="D30" t="str">
            <v>HSA</v>
          </cell>
          <cell r="E30">
            <v>4476.2417362270462</v>
          </cell>
          <cell r="F30">
            <v>10110</v>
          </cell>
          <cell r="G30">
            <v>14586.241736227046</v>
          </cell>
          <cell r="J30">
            <v>11301</v>
          </cell>
          <cell r="K30">
            <v>40636</v>
          </cell>
          <cell r="L30">
            <v>11301</v>
          </cell>
          <cell r="M30">
            <v>40636</v>
          </cell>
          <cell r="N30">
            <v>0</v>
          </cell>
          <cell r="O30">
            <v>0</v>
          </cell>
          <cell r="P30">
            <v>0</v>
          </cell>
          <cell r="Q30">
            <v>10335.388918496574</v>
          </cell>
          <cell r="R30">
            <v>3.5957879833643043</v>
          </cell>
          <cell r="S30">
            <v>40136.976658648702</v>
          </cell>
          <cell r="T30">
            <v>10335.388918496574</v>
          </cell>
          <cell r="U30">
            <v>3.5957879833643043</v>
          </cell>
          <cell r="V30">
            <v>40136.976658648702</v>
          </cell>
          <cell r="W30">
            <v>4250.8528177304725</v>
          </cell>
        </row>
        <row r="31">
          <cell r="A31" t="str">
            <v>64S7</v>
          </cell>
          <cell r="D31" t="str">
            <v>FAB 7</v>
          </cell>
          <cell r="E31">
            <v>46.789983305509182</v>
          </cell>
          <cell r="F31">
            <v>0</v>
          </cell>
          <cell r="G31">
            <v>46.789983305509182</v>
          </cell>
          <cell r="L31">
            <v>0</v>
          </cell>
          <cell r="M31">
            <v>0</v>
          </cell>
          <cell r="N31">
            <v>0</v>
          </cell>
          <cell r="O31">
            <v>0</v>
          </cell>
          <cell r="P31">
            <v>0</v>
          </cell>
          <cell r="Q31">
            <v>33.1540285494739</v>
          </cell>
          <cell r="R31">
            <v>3.5957879833643043</v>
          </cell>
          <cell r="S31">
            <v>128.75204605498055</v>
          </cell>
          <cell r="T31">
            <v>33.1540285494739</v>
          </cell>
          <cell r="U31">
            <v>3.5957879833643043</v>
          </cell>
          <cell r="V31">
            <v>128.75204605498055</v>
          </cell>
          <cell r="W31">
            <v>13.635954756035282</v>
          </cell>
        </row>
        <row r="32">
          <cell r="A32" t="str">
            <v>64S6</v>
          </cell>
          <cell r="D32" t="str">
            <v>FAB 6</v>
          </cell>
          <cell r="E32">
            <v>1309.1447412353923</v>
          </cell>
          <cell r="F32">
            <v>0</v>
          </cell>
          <cell r="G32">
            <v>1309.1447412353923</v>
          </cell>
          <cell r="L32">
            <v>0</v>
          </cell>
          <cell r="M32">
            <v>0</v>
          </cell>
          <cell r="N32">
            <v>0</v>
          </cell>
          <cell r="O32">
            <v>0</v>
          </cell>
          <cell r="P32">
            <v>0</v>
          </cell>
          <cell r="Q32">
            <v>927.6220904571552</v>
          </cell>
          <cell r="R32">
            <v>3.5957879833643038</v>
          </cell>
          <cell r="S32">
            <v>3602.3749552466434</v>
          </cell>
          <cell r="T32">
            <v>927.6220904571552</v>
          </cell>
          <cell r="U32">
            <v>3.5957879833643038</v>
          </cell>
          <cell r="V32">
            <v>3602.3749552466434</v>
          </cell>
          <cell r="W32">
            <v>381.52265077823711</v>
          </cell>
        </row>
        <row r="33">
          <cell r="A33" t="str">
            <v>64S5</v>
          </cell>
          <cell r="D33" t="str">
            <v>FAB 5</v>
          </cell>
          <cell r="E33">
            <v>6.8235392320534221</v>
          </cell>
          <cell r="F33">
            <v>0</v>
          </cell>
          <cell r="G33">
            <v>6.8235392320534221</v>
          </cell>
          <cell r="L33">
            <v>0</v>
          </cell>
          <cell r="M33">
            <v>0</v>
          </cell>
          <cell r="N33">
            <v>0</v>
          </cell>
          <cell r="O33">
            <v>0</v>
          </cell>
          <cell r="P33">
            <v>0</v>
          </cell>
          <cell r="Q33">
            <v>4.8349624967982772</v>
          </cell>
          <cell r="R33">
            <v>3.5957879833643038</v>
          </cell>
          <cell r="S33">
            <v>18.776340049684663</v>
          </cell>
          <cell r="T33">
            <v>4.8349624967982772</v>
          </cell>
          <cell r="U33">
            <v>3.5957879833643038</v>
          </cell>
          <cell r="V33">
            <v>18.776340049684663</v>
          </cell>
          <cell r="W33">
            <v>1.9885767352551449</v>
          </cell>
        </row>
        <row r="34">
          <cell r="E34">
            <v>5839</v>
          </cell>
          <cell r="F34">
            <v>10110</v>
          </cell>
          <cell r="G34">
            <v>15949</v>
          </cell>
          <cell r="H34">
            <v>0</v>
          </cell>
          <cell r="I34">
            <v>0</v>
          </cell>
          <cell r="J34">
            <v>11301</v>
          </cell>
          <cell r="K34">
            <v>40636</v>
          </cell>
          <cell r="L34">
            <v>11301</v>
          </cell>
          <cell r="M34">
            <v>40636</v>
          </cell>
          <cell r="N34">
            <v>0</v>
          </cell>
          <cell r="O34">
            <v>0</v>
          </cell>
          <cell r="P34">
            <v>0</v>
          </cell>
          <cell r="Q34">
            <v>11301</v>
          </cell>
          <cell r="R34">
            <v>3.5957879833643047</v>
          </cell>
          <cell r="S34">
            <v>43886.880000000012</v>
          </cell>
          <cell r="T34">
            <v>11301</v>
          </cell>
          <cell r="U34">
            <v>3.5957879833643047</v>
          </cell>
          <cell r="V34">
            <v>43886.880000000012</v>
          </cell>
          <cell r="W34">
            <v>4648</v>
          </cell>
        </row>
        <row r="35">
          <cell r="A35" t="str">
            <v>64SAX32</v>
          </cell>
          <cell r="C35" t="str">
            <v>SYNC (X32)</v>
          </cell>
          <cell r="D35" t="str">
            <v>HSA</v>
          </cell>
          <cell r="E35">
            <v>393.90476190476193</v>
          </cell>
          <cell r="F35">
            <v>2540</v>
          </cell>
          <cell r="G35">
            <v>2933.9047619047619</v>
          </cell>
          <cell r="J35">
            <v>2790</v>
          </cell>
          <cell r="K35">
            <v>16089</v>
          </cell>
          <cell r="L35">
            <v>2790</v>
          </cell>
          <cell r="M35">
            <v>16089</v>
          </cell>
          <cell r="Q35">
            <v>2486.511022391946</v>
          </cell>
          <cell r="R35">
            <v>5.7666666666666675</v>
          </cell>
          <cell r="S35">
            <v>15485.990647457042</v>
          </cell>
          <cell r="T35">
            <v>2486.511022391946</v>
          </cell>
          <cell r="U35">
            <v>5.7666666666666675</v>
          </cell>
          <cell r="V35">
            <v>15485.990647457042</v>
          </cell>
          <cell r="W35">
            <v>447.39373951281596</v>
          </cell>
        </row>
        <row r="36">
          <cell r="A36" t="str">
            <v>64S6X32</v>
          </cell>
          <cell r="D36" t="str">
            <v>FAB 6</v>
          </cell>
          <cell r="E36">
            <v>358.09523809523807</v>
          </cell>
          <cell r="F36">
            <v>0</v>
          </cell>
          <cell r="G36">
            <v>358.09523809523807</v>
          </cell>
          <cell r="Q36">
            <v>303.48897760805414</v>
          </cell>
          <cell r="R36">
            <v>5.7666666666666666</v>
          </cell>
          <cell r="S36">
            <v>1890.1293525429612</v>
          </cell>
          <cell r="T36">
            <v>303.48897760805414</v>
          </cell>
          <cell r="U36">
            <v>5.7666666666666666</v>
          </cell>
          <cell r="V36">
            <v>1890.1293525429612</v>
          </cell>
          <cell r="W36">
            <v>54.606260487183931</v>
          </cell>
        </row>
        <row r="37">
          <cell r="E37">
            <v>752</v>
          </cell>
          <cell r="F37">
            <v>2540</v>
          </cell>
          <cell r="G37">
            <v>3292</v>
          </cell>
          <cell r="H37">
            <v>0</v>
          </cell>
          <cell r="I37">
            <v>0</v>
          </cell>
          <cell r="J37">
            <v>2790</v>
          </cell>
          <cell r="K37">
            <v>16089</v>
          </cell>
          <cell r="L37">
            <v>2790</v>
          </cell>
          <cell r="M37">
            <v>16089</v>
          </cell>
          <cell r="N37">
            <v>0</v>
          </cell>
          <cell r="P37">
            <v>0</v>
          </cell>
          <cell r="Q37">
            <v>2790</v>
          </cell>
          <cell r="R37">
            <v>5.7666666666666675</v>
          </cell>
          <cell r="S37">
            <v>17376.120000000003</v>
          </cell>
          <cell r="T37">
            <v>2790</v>
          </cell>
          <cell r="U37">
            <v>5.7666666666666675</v>
          </cell>
          <cell r="V37">
            <v>17376.120000000003</v>
          </cell>
          <cell r="W37">
            <v>501.99999999999989</v>
          </cell>
        </row>
        <row r="38">
          <cell r="A38" t="str">
            <v>64D7</v>
          </cell>
          <cell r="C38" t="str">
            <v>DDR</v>
          </cell>
          <cell r="D38" t="str">
            <v>FAB 7</v>
          </cell>
          <cell r="E38">
            <v>0</v>
          </cell>
          <cell r="F38">
            <v>0</v>
          </cell>
          <cell r="G38">
            <v>0</v>
          </cell>
          <cell r="J38">
            <v>1294</v>
          </cell>
          <cell r="K38">
            <v>8851</v>
          </cell>
          <cell r="L38">
            <v>1294</v>
          </cell>
          <cell r="M38">
            <v>8851</v>
          </cell>
          <cell r="N38">
            <v>0</v>
          </cell>
          <cell r="O38">
            <v>0</v>
          </cell>
          <cell r="P38">
            <v>0</v>
          </cell>
          <cell r="Q38">
            <v>0</v>
          </cell>
          <cell r="R38">
            <v>0</v>
          </cell>
          <cell r="S38">
            <v>0</v>
          </cell>
          <cell r="T38">
            <v>0</v>
          </cell>
          <cell r="U38">
            <v>0</v>
          </cell>
          <cell r="V38">
            <v>0</v>
          </cell>
          <cell r="W38">
            <v>0</v>
          </cell>
        </row>
        <row r="39">
          <cell r="A39" t="str">
            <v>64D6</v>
          </cell>
          <cell r="D39" t="str">
            <v>FAB 6</v>
          </cell>
          <cell r="E39">
            <v>1101</v>
          </cell>
          <cell r="F39">
            <v>1250</v>
          </cell>
          <cell r="G39">
            <v>2351</v>
          </cell>
          <cell r="N39">
            <v>0</v>
          </cell>
          <cell r="O39">
            <v>0</v>
          </cell>
          <cell r="P39">
            <v>0</v>
          </cell>
          <cell r="Q39">
            <v>1294</v>
          </cell>
          <cell r="R39">
            <v>6.8400309119010814</v>
          </cell>
          <cell r="S39">
            <v>9559.08</v>
          </cell>
          <cell r="T39">
            <v>1294</v>
          </cell>
          <cell r="U39">
            <v>6.8400309119010814</v>
          </cell>
          <cell r="V39">
            <v>9559.08</v>
          </cell>
          <cell r="W39">
            <v>1057</v>
          </cell>
        </row>
        <row r="40">
          <cell r="E40">
            <v>1101</v>
          </cell>
          <cell r="F40">
            <v>1250</v>
          </cell>
          <cell r="G40">
            <v>2351</v>
          </cell>
          <cell r="H40">
            <v>0</v>
          </cell>
          <cell r="I40">
            <v>0</v>
          </cell>
          <cell r="J40">
            <v>1294</v>
          </cell>
          <cell r="K40">
            <v>8851</v>
          </cell>
          <cell r="L40">
            <v>1294</v>
          </cell>
          <cell r="M40">
            <v>8851</v>
          </cell>
          <cell r="N40">
            <v>0</v>
          </cell>
          <cell r="P40">
            <v>0</v>
          </cell>
          <cell r="Q40">
            <v>1294</v>
          </cell>
          <cell r="R40">
            <v>6.8400309119010814</v>
          </cell>
          <cell r="S40">
            <v>9559.08</v>
          </cell>
          <cell r="T40">
            <v>1294</v>
          </cell>
          <cell r="U40">
            <v>6.8400309119010814</v>
          </cell>
          <cell r="V40">
            <v>9559.08</v>
          </cell>
          <cell r="W40">
            <v>1057</v>
          </cell>
        </row>
        <row r="41">
          <cell r="A41" t="str">
            <v>64D7X32</v>
          </cell>
          <cell r="C41" t="str">
            <v>DDR (X32)</v>
          </cell>
          <cell r="D41" t="str">
            <v>FAB 7</v>
          </cell>
          <cell r="E41">
            <v>0</v>
          </cell>
          <cell r="F41">
            <v>0</v>
          </cell>
          <cell r="G41">
            <v>0</v>
          </cell>
          <cell r="J41">
            <v>213</v>
          </cell>
          <cell r="K41">
            <v>1909</v>
          </cell>
          <cell r="L41">
            <v>213</v>
          </cell>
          <cell r="M41">
            <v>1909</v>
          </cell>
          <cell r="N41">
            <v>0</v>
          </cell>
          <cell r="O41">
            <v>0</v>
          </cell>
          <cell r="P41">
            <v>0</v>
          </cell>
          <cell r="Q41">
            <v>0</v>
          </cell>
          <cell r="R41">
            <v>0</v>
          </cell>
          <cell r="S41">
            <v>0</v>
          </cell>
          <cell r="T41">
            <v>0</v>
          </cell>
          <cell r="U41">
            <v>0</v>
          </cell>
          <cell r="V41">
            <v>0</v>
          </cell>
          <cell r="W41">
            <v>0</v>
          </cell>
        </row>
        <row r="42">
          <cell r="A42" t="str">
            <v>64D6X32</v>
          </cell>
          <cell r="D42" t="str">
            <v>FAB 6</v>
          </cell>
          <cell r="E42">
            <v>0</v>
          </cell>
          <cell r="F42">
            <v>200</v>
          </cell>
          <cell r="G42">
            <v>200</v>
          </cell>
          <cell r="N42">
            <v>0</v>
          </cell>
          <cell r="O42">
            <v>0</v>
          </cell>
          <cell r="P42">
            <v>0</v>
          </cell>
          <cell r="Q42">
            <v>213</v>
          </cell>
          <cell r="R42">
            <v>8.9624413145539901</v>
          </cell>
          <cell r="S42">
            <v>2061.7199999999998</v>
          </cell>
          <cell r="T42">
            <v>213</v>
          </cell>
          <cell r="U42">
            <v>8.9624413145539901</v>
          </cell>
          <cell r="V42">
            <v>2061.7199999999998</v>
          </cell>
          <cell r="W42">
            <v>-13</v>
          </cell>
        </row>
        <row r="43">
          <cell r="E43">
            <v>0</v>
          </cell>
          <cell r="F43">
            <v>200</v>
          </cell>
          <cell r="G43">
            <v>200</v>
          </cell>
          <cell r="H43">
            <v>0</v>
          </cell>
          <cell r="I43">
            <v>0</v>
          </cell>
          <cell r="J43">
            <v>213</v>
          </cell>
          <cell r="K43">
            <v>1909</v>
          </cell>
          <cell r="L43">
            <v>213</v>
          </cell>
          <cell r="M43">
            <v>1909</v>
          </cell>
          <cell r="N43">
            <v>0</v>
          </cell>
          <cell r="P43">
            <v>0</v>
          </cell>
          <cell r="Q43">
            <v>213</v>
          </cell>
          <cell r="R43">
            <v>8.9624413145539901</v>
          </cell>
          <cell r="S43">
            <v>2061.7199999999998</v>
          </cell>
          <cell r="T43">
            <v>213</v>
          </cell>
          <cell r="U43">
            <v>8.9624413145539901</v>
          </cell>
          <cell r="V43">
            <v>2061.7199999999998</v>
          </cell>
          <cell r="W43">
            <v>-13</v>
          </cell>
        </row>
        <row r="44">
          <cell r="A44" t="str">
            <v>64E6</v>
          </cell>
          <cell r="C44" t="str">
            <v>EDO</v>
          </cell>
          <cell r="D44" t="str">
            <v>FAB 6</v>
          </cell>
          <cell r="E44">
            <v>0</v>
          </cell>
          <cell r="F44">
            <v>0</v>
          </cell>
          <cell r="G44">
            <v>0</v>
          </cell>
          <cell r="K44">
            <v>0</v>
          </cell>
          <cell r="L44">
            <v>0</v>
          </cell>
          <cell r="M44">
            <v>0</v>
          </cell>
          <cell r="N44">
            <v>0</v>
          </cell>
          <cell r="O44">
            <v>0</v>
          </cell>
          <cell r="P44">
            <v>0</v>
          </cell>
          <cell r="Q44">
            <v>0</v>
          </cell>
          <cell r="R44">
            <v>0</v>
          </cell>
          <cell r="S44">
            <v>0</v>
          </cell>
          <cell r="T44">
            <v>0</v>
          </cell>
          <cell r="U44">
            <v>0</v>
          </cell>
          <cell r="V44">
            <v>0</v>
          </cell>
          <cell r="W44">
            <v>0</v>
          </cell>
        </row>
        <row r="45">
          <cell r="A45" t="str">
            <v>64E5</v>
          </cell>
          <cell r="D45" t="str">
            <v>FAB 5</v>
          </cell>
          <cell r="E45">
            <v>1</v>
          </cell>
          <cell r="F45">
            <v>0</v>
          </cell>
          <cell r="G45">
            <v>1</v>
          </cell>
          <cell r="N45">
            <v>0</v>
          </cell>
          <cell r="O45">
            <v>0</v>
          </cell>
          <cell r="P45">
            <v>0</v>
          </cell>
          <cell r="Q45">
            <v>0</v>
          </cell>
          <cell r="R45">
            <v>0</v>
          </cell>
          <cell r="S45">
            <v>0</v>
          </cell>
          <cell r="U45">
            <v>0</v>
          </cell>
        </row>
        <row r="46">
          <cell r="E46">
            <v>1</v>
          </cell>
          <cell r="F46">
            <v>0</v>
          </cell>
          <cell r="G46">
            <v>1</v>
          </cell>
          <cell r="H46">
            <v>0</v>
          </cell>
          <cell r="I46">
            <v>0</v>
          </cell>
          <cell r="J46">
            <v>0</v>
          </cell>
          <cell r="K46">
            <v>0</v>
          </cell>
          <cell r="L46">
            <v>0</v>
          </cell>
          <cell r="M46">
            <v>0</v>
          </cell>
          <cell r="N46">
            <v>0</v>
          </cell>
          <cell r="P46">
            <v>0</v>
          </cell>
          <cell r="Q46">
            <v>0</v>
          </cell>
          <cell r="R46">
            <v>0</v>
          </cell>
          <cell r="S46">
            <v>0</v>
          </cell>
          <cell r="T46">
            <v>0</v>
          </cell>
          <cell r="U46">
            <v>0</v>
          </cell>
          <cell r="V46">
            <v>0</v>
          </cell>
          <cell r="W46">
            <v>0</v>
          </cell>
        </row>
        <row r="47">
          <cell r="A47" t="str">
            <v>64RA</v>
          </cell>
          <cell r="C47" t="str">
            <v>RAMBUS</v>
          </cell>
          <cell r="D47" t="str">
            <v>HSA</v>
          </cell>
          <cell r="E47">
            <v>0</v>
          </cell>
          <cell r="F47">
            <v>0</v>
          </cell>
          <cell r="G47">
            <v>0</v>
          </cell>
          <cell r="K47">
            <v>0</v>
          </cell>
          <cell r="L47">
            <v>0</v>
          </cell>
          <cell r="M47">
            <v>0</v>
          </cell>
          <cell r="N47">
            <v>0</v>
          </cell>
          <cell r="O47">
            <v>0</v>
          </cell>
          <cell r="P47">
            <v>0</v>
          </cell>
          <cell r="Q47">
            <v>0</v>
          </cell>
          <cell r="R47">
            <v>0</v>
          </cell>
          <cell r="S47">
            <v>0</v>
          </cell>
          <cell r="T47">
            <v>0</v>
          </cell>
          <cell r="U47">
            <v>0</v>
          </cell>
          <cell r="V47">
            <v>0</v>
          </cell>
          <cell r="W47">
            <v>0</v>
          </cell>
        </row>
        <row r="48">
          <cell r="A48" t="str">
            <v>64R7</v>
          </cell>
          <cell r="D48" t="str">
            <v>FAB 7</v>
          </cell>
          <cell r="E48">
            <v>0</v>
          </cell>
          <cell r="F48">
            <v>0</v>
          </cell>
          <cell r="G48">
            <v>0</v>
          </cell>
          <cell r="Q48">
            <v>0</v>
          </cell>
          <cell r="R48">
            <v>0</v>
          </cell>
          <cell r="S48">
            <v>0</v>
          </cell>
          <cell r="T48">
            <v>0</v>
          </cell>
          <cell r="U48">
            <v>0</v>
          </cell>
          <cell r="V48">
            <v>0</v>
          </cell>
          <cell r="W48">
            <v>0</v>
          </cell>
        </row>
        <row r="49">
          <cell r="A49" t="str">
            <v>64R6</v>
          </cell>
          <cell r="D49" t="str">
            <v>FAB 6</v>
          </cell>
          <cell r="E49">
            <v>0</v>
          </cell>
          <cell r="F49">
            <v>0</v>
          </cell>
          <cell r="G49">
            <v>0</v>
          </cell>
          <cell r="K49">
            <v>0</v>
          </cell>
          <cell r="L49">
            <v>0</v>
          </cell>
          <cell r="M49">
            <v>0</v>
          </cell>
          <cell r="N49">
            <v>0</v>
          </cell>
          <cell r="O49">
            <v>0</v>
          </cell>
          <cell r="P49">
            <v>0</v>
          </cell>
          <cell r="Q49">
            <v>0</v>
          </cell>
          <cell r="R49">
            <v>0</v>
          </cell>
          <cell r="S49">
            <v>0</v>
          </cell>
          <cell r="T49">
            <v>0</v>
          </cell>
          <cell r="U49">
            <v>0</v>
          </cell>
          <cell r="V49">
            <v>0</v>
          </cell>
          <cell r="W49">
            <v>0</v>
          </cell>
        </row>
        <row r="50">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E51">
            <v>7693</v>
          </cell>
          <cell r="F51">
            <v>14100</v>
          </cell>
          <cell r="G51">
            <v>21793</v>
          </cell>
          <cell r="H51">
            <v>0</v>
          </cell>
          <cell r="I51">
            <v>0</v>
          </cell>
          <cell r="J51">
            <v>15598</v>
          </cell>
          <cell r="K51">
            <v>67485</v>
          </cell>
          <cell r="L51">
            <v>15598</v>
          </cell>
          <cell r="M51">
            <v>67485</v>
          </cell>
          <cell r="N51">
            <v>0</v>
          </cell>
          <cell r="O51">
            <v>0</v>
          </cell>
          <cell r="P51">
            <v>0</v>
          </cell>
          <cell r="Q51">
            <v>15598</v>
          </cell>
          <cell r="R51">
            <v>4.3265162200282097</v>
          </cell>
          <cell r="S51">
            <v>72883.800000000017</v>
          </cell>
          <cell r="T51">
            <v>15598</v>
          </cell>
          <cell r="U51">
            <v>4.3265162200282097</v>
          </cell>
          <cell r="V51">
            <v>72883.800000000017</v>
          </cell>
          <cell r="W51">
            <v>6194</v>
          </cell>
        </row>
        <row r="52">
          <cell r="A52" t="str">
            <v>32SA</v>
          </cell>
          <cell r="B52" t="str">
            <v>32M</v>
          </cell>
          <cell r="C52" t="str">
            <v>SYNC</v>
          </cell>
          <cell r="D52" t="str">
            <v>HSA</v>
          </cell>
          <cell r="E52">
            <v>50</v>
          </cell>
          <cell r="F52">
            <v>190</v>
          </cell>
          <cell r="G52">
            <v>240</v>
          </cell>
          <cell r="K52">
            <v>0</v>
          </cell>
          <cell r="L52">
            <v>0</v>
          </cell>
          <cell r="M52">
            <v>0</v>
          </cell>
          <cell r="N52">
            <v>0</v>
          </cell>
          <cell r="O52">
            <v>0</v>
          </cell>
          <cell r="P52">
            <v>0</v>
          </cell>
          <cell r="Q52">
            <v>0</v>
          </cell>
          <cell r="R52">
            <v>0</v>
          </cell>
          <cell r="S52">
            <v>0</v>
          </cell>
          <cell r="T52">
            <v>0</v>
          </cell>
          <cell r="U52">
            <v>0</v>
          </cell>
          <cell r="V52">
            <v>0</v>
          </cell>
          <cell r="W52">
            <v>240</v>
          </cell>
        </row>
        <row r="53">
          <cell r="A53" t="str">
            <v>32S6</v>
          </cell>
          <cell r="D53" t="str">
            <v>FAB 6</v>
          </cell>
          <cell r="E53">
            <v>60</v>
          </cell>
          <cell r="F53">
            <v>100</v>
          </cell>
          <cell r="G53">
            <v>160</v>
          </cell>
          <cell r="N53">
            <v>0</v>
          </cell>
          <cell r="O53">
            <v>0</v>
          </cell>
          <cell r="P53">
            <v>0</v>
          </cell>
          <cell r="Q53">
            <v>0</v>
          </cell>
          <cell r="R53">
            <v>0</v>
          </cell>
          <cell r="S53">
            <v>0</v>
          </cell>
          <cell r="T53">
            <v>0</v>
          </cell>
          <cell r="U53">
            <v>0</v>
          </cell>
          <cell r="V53">
            <v>0</v>
          </cell>
          <cell r="W53">
            <v>160</v>
          </cell>
        </row>
        <row r="54">
          <cell r="E54">
            <v>110</v>
          </cell>
          <cell r="F54">
            <v>290</v>
          </cell>
          <cell r="G54">
            <v>400</v>
          </cell>
          <cell r="H54">
            <v>0</v>
          </cell>
          <cell r="I54">
            <v>0</v>
          </cell>
          <cell r="J54">
            <v>0</v>
          </cell>
          <cell r="K54">
            <v>0</v>
          </cell>
          <cell r="L54">
            <v>0</v>
          </cell>
          <cell r="M54">
            <v>0</v>
          </cell>
          <cell r="N54">
            <v>0</v>
          </cell>
          <cell r="P54">
            <v>0</v>
          </cell>
          <cell r="Q54">
            <v>0</v>
          </cell>
          <cell r="R54">
            <v>0</v>
          </cell>
          <cell r="S54">
            <v>0</v>
          </cell>
          <cell r="T54">
            <v>0</v>
          </cell>
          <cell r="U54">
            <v>0</v>
          </cell>
          <cell r="V54">
            <v>0</v>
          </cell>
          <cell r="W54">
            <v>400</v>
          </cell>
        </row>
        <row r="55">
          <cell r="A55" t="str">
            <v>16S7</v>
          </cell>
          <cell r="B55" t="str">
            <v>16M</v>
          </cell>
          <cell r="C55" t="str">
            <v>SYNC</v>
          </cell>
          <cell r="D55" t="str">
            <v>FAB 7</v>
          </cell>
          <cell r="E55">
            <v>0.99964144854786596</v>
          </cell>
          <cell r="F55">
            <v>0</v>
          </cell>
          <cell r="G55">
            <v>0.99964144854786596</v>
          </cell>
          <cell r="J55">
            <v>14413</v>
          </cell>
          <cell r="K55">
            <v>41188</v>
          </cell>
          <cell r="L55">
            <v>14413</v>
          </cell>
          <cell r="M55">
            <v>41188</v>
          </cell>
          <cell r="N55">
            <v>0</v>
          </cell>
          <cell r="O55">
            <v>0</v>
          </cell>
          <cell r="P55">
            <v>0</v>
          </cell>
          <cell r="Q55">
            <v>0.8953969422609156</v>
          </cell>
          <cell r="R55">
            <v>2.8576979116075769</v>
          </cell>
          <cell r="S55">
            <v>2.7634758897155347</v>
          </cell>
          <cell r="T55">
            <v>0.8953969422609156</v>
          </cell>
          <cell r="U55">
            <v>2.8576979116075769</v>
          </cell>
          <cell r="V55">
            <v>2.7634758897155347</v>
          </cell>
          <cell r="W55">
            <v>0.10424450628695037</v>
          </cell>
        </row>
        <row r="56">
          <cell r="A56" t="str">
            <v>16S6</v>
          </cell>
          <cell r="D56" t="str">
            <v>FAB 6</v>
          </cell>
          <cell r="E56">
            <v>0.24991036213696649</v>
          </cell>
          <cell r="F56">
            <v>0</v>
          </cell>
          <cell r="G56">
            <v>0.24991036213696649</v>
          </cell>
          <cell r="L56">
            <v>0</v>
          </cell>
          <cell r="M56">
            <v>0</v>
          </cell>
          <cell r="N56">
            <v>0</v>
          </cell>
          <cell r="O56">
            <v>0</v>
          </cell>
          <cell r="P56">
            <v>0</v>
          </cell>
          <cell r="Q56">
            <v>0.2238492355652289</v>
          </cell>
          <cell r="R56">
            <v>2.8576979116075769</v>
          </cell>
          <cell r="S56">
            <v>0.69086897242888368</v>
          </cell>
          <cell r="T56">
            <v>0.2238492355652289</v>
          </cell>
          <cell r="U56">
            <v>2.8576979116075769</v>
          </cell>
          <cell r="V56">
            <v>0.69086897242888368</v>
          </cell>
          <cell r="W56">
            <v>2.6061126571737592E-2</v>
          </cell>
        </row>
        <row r="57">
          <cell r="A57" t="str">
            <v>16S5</v>
          </cell>
          <cell r="D57" t="str">
            <v>FAB 5</v>
          </cell>
          <cell r="E57">
            <v>821.33040516314031</v>
          </cell>
          <cell r="F57">
            <v>6000</v>
          </cell>
          <cell r="G57">
            <v>6821.3304051631403</v>
          </cell>
          <cell r="L57">
            <v>0</v>
          </cell>
          <cell r="M57">
            <v>0</v>
          </cell>
          <cell r="N57">
            <v>0</v>
          </cell>
          <cell r="O57">
            <v>0</v>
          </cell>
          <cell r="P57">
            <v>0</v>
          </cell>
          <cell r="Q57">
            <v>6109.9891324104365</v>
          </cell>
          <cell r="R57">
            <v>2.8576979116075765</v>
          </cell>
          <cell r="S57">
            <v>18857.343438325035</v>
          </cell>
          <cell r="T57">
            <v>6109.9891324104365</v>
          </cell>
          <cell r="U57">
            <v>2.8576979116075765</v>
          </cell>
          <cell r="V57">
            <v>18857.343438325035</v>
          </cell>
          <cell r="W57">
            <v>711.34127275270384</v>
          </cell>
        </row>
        <row r="58">
          <cell r="A58" t="str">
            <v>16S4</v>
          </cell>
          <cell r="D58" t="str">
            <v>FAB 4</v>
          </cell>
          <cell r="E58">
            <v>1268.4200430261735</v>
          </cell>
          <cell r="F58">
            <v>8000</v>
          </cell>
          <cell r="G58">
            <v>9268.4200430261735</v>
          </cell>
          <cell r="L58">
            <v>0</v>
          </cell>
          <cell r="M58">
            <v>0</v>
          </cell>
          <cell r="N58">
            <v>0</v>
          </cell>
          <cell r="O58">
            <v>0</v>
          </cell>
          <cell r="P58">
            <v>0</v>
          </cell>
          <cell r="Q58">
            <v>8301.8916214117344</v>
          </cell>
          <cell r="R58">
            <v>2.8576979116075765</v>
          </cell>
          <cell r="S58">
            <v>25622.242216812811</v>
          </cell>
          <cell r="T58">
            <v>8301.8916214117344</v>
          </cell>
          <cell r="U58">
            <v>2.8576979116075765</v>
          </cell>
          <cell r="V58">
            <v>25622.242216812811</v>
          </cell>
          <cell r="W58">
            <v>966.52842161443914</v>
          </cell>
        </row>
        <row r="59">
          <cell r="E59">
            <v>2090.9999999999986</v>
          </cell>
          <cell r="F59">
            <v>14000</v>
          </cell>
          <cell r="G59">
            <v>16091</v>
          </cell>
          <cell r="H59">
            <v>0</v>
          </cell>
          <cell r="I59">
            <v>0</v>
          </cell>
          <cell r="J59">
            <v>14413</v>
          </cell>
          <cell r="K59">
            <v>41188</v>
          </cell>
          <cell r="L59">
            <v>14413</v>
          </cell>
          <cell r="M59">
            <v>41188</v>
          </cell>
          <cell r="N59">
            <v>0</v>
          </cell>
          <cell r="O59">
            <v>0</v>
          </cell>
          <cell r="P59">
            <v>0</v>
          </cell>
          <cell r="Q59">
            <v>14412.999999999996</v>
          </cell>
          <cell r="R59">
            <v>2.8576979116075769</v>
          </cell>
          <cell r="S59">
            <v>44483.039999999994</v>
          </cell>
          <cell r="T59">
            <v>14412.999999999996</v>
          </cell>
          <cell r="U59">
            <v>2.8576979116075769</v>
          </cell>
          <cell r="V59">
            <v>44483.039999999994</v>
          </cell>
          <cell r="W59">
            <v>1678.0000000000018</v>
          </cell>
        </row>
        <row r="60">
          <cell r="A60" t="str">
            <v>16ST6</v>
          </cell>
          <cell r="C60" t="str">
            <v>STD</v>
          </cell>
          <cell r="D60" t="str">
            <v>FAB 6</v>
          </cell>
          <cell r="E60">
            <v>0</v>
          </cell>
          <cell r="F60">
            <v>0</v>
          </cell>
          <cell r="G60">
            <v>0</v>
          </cell>
          <cell r="L60">
            <v>0</v>
          </cell>
          <cell r="M60">
            <v>0</v>
          </cell>
          <cell r="N60">
            <v>0</v>
          </cell>
          <cell r="O60">
            <v>0</v>
          </cell>
          <cell r="P60">
            <v>0</v>
          </cell>
          <cell r="R60">
            <v>0</v>
          </cell>
          <cell r="T60">
            <v>0</v>
          </cell>
          <cell r="U60">
            <v>0</v>
          </cell>
          <cell r="V60">
            <v>0</v>
          </cell>
          <cell r="W60">
            <v>0</v>
          </cell>
        </row>
        <row r="61">
          <cell r="A61" t="str">
            <v>16ST5</v>
          </cell>
          <cell r="D61" t="str">
            <v>FAB 5</v>
          </cell>
          <cell r="E61">
            <v>0</v>
          </cell>
          <cell r="F61">
            <v>0</v>
          </cell>
          <cell r="G61">
            <v>0</v>
          </cell>
          <cell r="L61">
            <v>0</v>
          </cell>
          <cell r="M61">
            <v>0</v>
          </cell>
          <cell r="N61">
            <v>0</v>
          </cell>
          <cell r="O61">
            <v>0</v>
          </cell>
          <cell r="P61">
            <v>0</v>
          </cell>
          <cell r="Q61">
            <v>0</v>
          </cell>
          <cell r="R61">
            <v>0</v>
          </cell>
          <cell r="S61">
            <v>0</v>
          </cell>
          <cell r="T61">
            <v>0</v>
          </cell>
          <cell r="U61">
            <v>0</v>
          </cell>
          <cell r="V61">
            <v>0</v>
          </cell>
          <cell r="W61">
            <v>0</v>
          </cell>
        </row>
        <row r="62">
          <cell r="A62" t="str">
            <v>16ST4</v>
          </cell>
          <cell r="D62" t="str">
            <v>FAB 4</v>
          </cell>
          <cell r="E62">
            <v>0</v>
          </cell>
          <cell r="F62">
            <v>0</v>
          </cell>
          <cell r="G62">
            <v>0</v>
          </cell>
          <cell r="L62">
            <v>0</v>
          </cell>
          <cell r="M62">
            <v>0</v>
          </cell>
          <cell r="N62">
            <v>0</v>
          </cell>
          <cell r="O62">
            <v>0</v>
          </cell>
          <cell r="P62">
            <v>0</v>
          </cell>
          <cell r="Q62">
            <v>0</v>
          </cell>
          <cell r="R62">
            <v>0</v>
          </cell>
          <cell r="S62">
            <v>0</v>
          </cell>
          <cell r="T62">
            <v>0</v>
          </cell>
          <cell r="U62">
            <v>0</v>
          </cell>
          <cell r="V62">
            <v>0</v>
          </cell>
          <cell r="W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row>
        <row r="64">
          <cell r="A64" t="str">
            <v>16W6</v>
          </cell>
          <cell r="C64" t="str">
            <v>W/B</v>
          </cell>
          <cell r="D64" t="str">
            <v>FAB 6</v>
          </cell>
          <cell r="E64">
            <v>0</v>
          </cell>
          <cell r="F64">
            <v>0</v>
          </cell>
          <cell r="G64">
            <v>0</v>
          </cell>
          <cell r="L64">
            <v>0</v>
          </cell>
          <cell r="M64">
            <v>0</v>
          </cell>
          <cell r="N64">
            <v>0</v>
          </cell>
          <cell r="O64">
            <v>0</v>
          </cell>
          <cell r="P64">
            <v>0</v>
          </cell>
          <cell r="Q64">
            <v>0</v>
          </cell>
          <cell r="R64">
            <v>0</v>
          </cell>
          <cell r="S64">
            <v>0</v>
          </cell>
          <cell r="T64">
            <v>0</v>
          </cell>
          <cell r="U64">
            <v>0</v>
          </cell>
          <cell r="V64">
            <v>0</v>
          </cell>
          <cell r="W64">
            <v>0</v>
          </cell>
        </row>
        <row r="65">
          <cell r="A65" t="str">
            <v>16W5</v>
          </cell>
          <cell r="D65" t="str">
            <v>FAB 5</v>
          </cell>
          <cell r="E65">
            <v>21</v>
          </cell>
          <cell r="F65">
            <v>0</v>
          </cell>
          <cell r="G65">
            <v>21</v>
          </cell>
          <cell r="L65">
            <v>0</v>
          </cell>
          <cell r="M65">
            <v>0</v>
          </cell>
          <cell r="N65">
            <v>0</v>
          </cell>
          <cell r="O65">
            <v>0</v>
          </cell>
          <cell r="P65">
            <v>0</v>
          </cell>
          <cell r="Q65">
            <v>0</v>
          </cell>
          <cell r="R65">
            <v>0</v>
          </cell>
          <cell r="S65">
            <v>0</v>
          </cell>
          <cell r="T65">
            <v>0</v>
          </cell>
          <cell r="U65">
            <v>0</v>
          </cell>
          <cell r="V65">
            <v>0</v>
          </cell>
          <cell r="W65">
            <v>21</v>
          </cell>
        </row>
        <row r="66">
          <cell r="A66" t="str">
            <v>16W4</v>
          </cell>
          <cell r="D66" t="str">
            <v>FAB 4</v>
          </cell>
          <cell r="E66">
            <v>182</v>
          </cell>
          <cell r="F66">
            <v>0</v>
          </cell>
          <cell r="G66">
            <v>182</v>
          </cell>
          <cell r="L66">
            <v>0</v>
          </cell>
          <cell r="M66">
            <v>0</v>
          </cell>
          <cell r="N66">
            <v>0</v>
          </cell>
          <cell r="O66">
            <v>0</v>
          </cell>
          <cell r="P66">
            <v>0</v>
          </cell>
          <cell r="Q66">
            <v>0</v>
          </cell>
          <cell r="R66">
            <v>0</v>
          </cell>
          <cell r="S66">
            <v>0</v>
          </cell>
          <cell r="T66">
            <v>0</v>
          </cell>
          <cell r="U66">
            <v>0</v>
          </cell>
          <cell r="V66">
            <v>0</v>
          </cell>
          <cell r="W66">
            <v>182</v>
          </cell>
        </row>
        <row r="67">
          <cell r="E67">
            <v>203</v>
          </cell>
          <cell r="F67">
            <v>0</v>
          </cell>
          <cell r="G67">
            <v>203</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203</v>
          </cell>
        </row>
        <row r="68">
          <cell r="A68" t="str">
            <v>16SG5</v>
          </cell>
          <cell r="C68" t="str">
            <v>SGRAM</v>
          </cell>
          <cell r="D68" t="str">
            <v>FAB 5</v>
          </cell>
          <cell r="E68">
            <v>0</v>
          </cell>
          <cell r="F68">
            <v>0</v>
          </cell>
          <cell r="G68">
            <v>0</v>
          </cell>
          <cell r="L68">
            <v>0</v>
          </cell>
          <cell r="M68">
            <v>0</v>
          </cell>
          <cell r="N68">
            <v>0</v>
          </cell>
          <cell r="O68">
            <v>0</v>
          </cell>
          <cell r="P68">
            <v>0</v>
          </cell>
          <cell r="Q68">
            <v>0</v>
          </cell>
          <cell r="R68">
            <v>0</v>
          </cell>
          <cell r="S68">
            <v>0</v>
          </cell>
          <cell r="T68">
            <v>0</v>
          </cell>
          <cell r="U68">
            <v>0</v>
          </cell>
          <cell r="V68">
            <v>0</v>
          </cell>
          <cell r="W68">
            <v>0</v>
          </cell>
        </row>
        <row r="69">
          <cell r="E69">
            <v>2293.9999999999986</v>
          </cell>
          <cell r="F69">
            <v>14000</v>
          </cell>
          <cell r="G69">
            <v>16294</v>
          </cell>
          <cell r="H69">
            <v>0</v>
          </cell>
          <cell r="I69">
            <v>0</v>
          </cell>
          <cell r="J69">
            <v>14413</v>
          </cell>
          <cell r="K69">
            <v>41188</v>
          </cell>
          <cell r="L69">
            <v>14413</v>
          </cell>
          <cell r="M69">
            <v>41188</v>
          </cell>
          <cell r="N69">
            <v>0</v>
          </cell>
          <cell r="O69">
            <v>0</v>
          </cell>
          <cell r="P69">
            <v>0</v>
          </cell>
          <cell r="Q69">
            <v>14412.999999999996</v>
          </cell>
          <cell r="R69">
            <v>2.8576979116075769</v>
          </cell>
          <cell r="S69">
            <v>44483.039999999994</v>
          </cell>
          <cell r="T69">
            <v>14412.999999999996</v>
          </cell>
          <cell r="U69">
            <v>2.8576979116075769</v>
          </cell>
          <cell r="V69">
            <v>44483.039999999994</v>
          </cell>
          <cell r="W69">
            <v>1881.0000000000018</v>
          </cell>
        </row>
        <row r="70">
          <cell r="A70" t="str">
            <v>4ST4</v>
          </cell>
          <cell r="B70" t="str">
            <v>4M</v>
          </cell>
          <cell r="C70" t="str">
            <v>STD</v>
          </cell>
          <cell r="D70" t="str">
            <v>FAB 4</v>
          </cell>
          <cell r="E70">
            <v>0</v>
          </cell>
          <cell r="F70">
            <v>0</v>
          </cell>
          <cell r="G70">
            <v>0</v>
          </cell>
          <cell r="L70">
            <v>0</v>
          </cell>
          <cell r="M70">
            <v>0</v>
          </cell>
          <cell r="N70">
            <v>0</v>
          </cell>
          <cell r="O70">
            <v>0</v>
          </cell>
          <cell r="P70">
            <v>0</v>
          </cell>
          <cell r="Q70">
            <v>0</v>
          </cell>
          <cell r="R70">
            <v>0</v>
          </cell>
          <cell r="S70">
            <v>0</v>
          </cell>
          <cell r="T70">
            <v>0</v>
          </cell>
          <cell r="U70">
            <v>0</v>
          </cell>
          <cell r="V70">
            <v>0</v>
          </cell>
          <cell r="W70">
            <v>0</v>
          </cell>
        </row>
        <row r="71">
          <cell r="A71" t="str">
            <v>4ST3</v>
          </cell>
          <cell r="D71" t="str">
            <v>FAB 3</v>
          </cell>
          <cell r="E71">
            <v>269</v>
          </cell>
          <cell r="F71">
            <v>0</v>
          </cell>
          <cell r="G71">
            <v>269</v>
          </cell>
          <cell r="L71">
            <v>0</v>
          </cell>
          <cell r="M71">
            <v>0</v>
          </cell>
          <cell r="N71">
            <v>0</v>
          </cell>
          <cell r="O71">
            <v>0</v>
          </cell>
          <cell r="P71">
            <v>0</v>
          </cell>
          <cell r="Q71">
            <v>0</v>
          </cell>
          <cell r="R71">
            <v>0</v>
          </cell>
          <cell r="S71">
            <v>0</v>
          </cell>
          <cell r="T71">
            <v>0</v>
          </cell>
          <cell r="U71">
            <v>0</v>
          </cell>
          <cell r="V71">
            <v>0</v>
          </cell>
          <cell r="W71">
            <v>269</v>
          </cell>
        </row>
        <row r="72">
          <cell r="A72" t="str">
            <v>4ST2</v>
          </cell>
          <cell r="D72" t="str">
            <v>FAB 2</v>
          </cell>
          <cell r="E72">
            <v>0</v>
          </cell>
          <cell r="F72">
            <v>0</v>
          </cell>
          <cell r="G72">
            <v>0</v>
          </cell>
          <cell r="L72">
            <v>0</v>
          </cell>
          <cell r="M72">
            <v>0</v>
          </cell>
          <cell r="N72">
            <v>0</v>
          </cell>
          <cell r="O72">
            <v>0</v>
          </cell>
          <cell r="P72">
            <v>0</v>
          </cell>
          <cell r="Q72">
            <v>0</v>
          </cell>
          <cell r="R72">
            <v>0</v>
          </cell>
          <cell r="S72">
            <v>0</v>
          </cell>
          <cell r="T72">
            <v>0</v>
          </cell>
          <cell r="U72">
            <v>0</v>
          </cell>
          <cell r="V72">
            <v>0</v>
          </cell>
          <cell r="W72">
            <v>0</v>
          </cell>
        </row>
        <row r="73">
          <cell r="E73">
            <v>269</v>
          </cell>
          <cell r="F73">
            <v>0</v>
          </cell>
          <cell r="G73">
            <v>269</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269</v>
          </cell>
        </row>
        <row r="74">
          <cell r="A74" t="str">
            <v>4W6</v>
          </cell>
          <cell r="C74" t="str">
            <v>W/B</v>
          </cell>
          <cell r="D74" t="str">
            <v>FAB 6</v>
          </cell>
          <cell r="E74">
            <v>0</v>
          </cell>
          <cell r="F74">
            <v>0</v>
          </cell>
          <cell r="G74">
            <v>0</v>
          </cell>
          <cell r="L74">
            <v>0</v>
          </cell>
          <cell r="M74">
            <v>0</v>
          </cell>
          <cell r="N74">
            <v>0</v>
          </cell>
          <cell r="O74">
            <v>0</v>
          </cell>
          <cell r="P74">
            <v>0</v>
          </cell>
          <cell r="Q74">
            <v>0</v>
          </cell>
          <cell r="R74">
            <v>0</v>
          </cell>
          <cell r="S74">
            <v>0</v>
          </cell>
          <cell r="T74">
            <v>0</v>
          </cell>
          <cell r="U74">
            <v>0</v>
          </cell>
          <cell r="V74">
            <v>0</v>
          </cell>
          <cell r="W74">
            <v>0</v>
          </cell>
        </row>
        <row r="75">
          <cell r="A75" t="str">
            <v>4W5</v>
          </cell>
          <cell r="D75" t="str">
            <v>FAB 5</v>
          </cell>
          <cell r="E75">
            <v>0</v>
          </cell>
          <cell r="F75">
            <v>0</v>
          </cell>
          <cell r="G75">
            <v>0</v>
          </cell>
          <cell r="L75">
            <v>0</v>
          </cell>
          <cell r="M75">
            <v>0</v>
          </cell>
          <cell r="N75">
            <v>0</v>
          </cell>
          <cell r="O75">
            <v>0</v>
          </cell>
          <cell r="P75">
            <v>0</v>
          </cell>
          <cell r="Q75">
            <v>0</v>
          </cell>
          <cell r="R75">
            <v>0</v>
          </cell>
          <cell r="S75">
            <v>0</v>
          </cell>
          <cell r="T75">
            <v>0</v>
          </cell>
          <cell r="U75">
            <v>0</v>
          </cell>
          <cell r="V75">
            <v>0</v>
          </cell>
          <cell r="W75">
            <v>0</v>
          </cell>
        </row>
        <row r="76">
          <cell r="A76" t="str">
            <v>4W4</v>
          </cell>
          <cell r="D76" t="str">
            <v>FAB 4</v>
          </cell>
          <cell r="E76">
            <v>0</v>
          </cell>
          <cell r="F76">
            <v>0</v>
          </cell>
          <cell r="G76">
            <v>0</v>
          </cell>
          <cell r="L76">
            <v>0</v>
          </cell>
          <cell r="M76">
            <v>0</v>
          </cell>
          <cell r="N76">
            <v>0</v>
          </cell>
          <cell r="O76">
            <v>0</v>
          </cell>
          <cell r="P76">
            <v>0</v>
          </cell>
          <cell r="Q76">
            <v>0</v>
          </cell>
          <cell r="R76">
            <v>0</v>
          </cell>
          <cell r="S76">
            <v>0</v>
          </cell>
          <cell r="T76">
            <v>0</v>
          </cell>
          <cell r="U76">
            <v>0</v>
          </cell>
          <cell r="V76">
            <v>0</v>
          </cell>
          <cell r="W76">
            <v>0</v>
          </cell>
        </row>
        <row r="77">
          <cell r="A77" t="str">
            <v>4W3</v>
          </cell>
          <cell r="D77" t="str">
            <v>FAB 3</v>
          </cell>
          <cell r="E77">
            <v>0</v>
          </cell>
          <cell r="F77">
            <v>0</v>
          </cell>
          <cell r="G77">
            <v>0</v>
          </cell>
          <cell r="L77">
            <v>0</v>
          </cell>
          <cell r="M77">
            <v>0</v>
          </cell>
          <cell r="N77">
            <v>0</v>
          </cell>
          <cell r="O77">
            <v>0</v>
          </cell>
          <cell r="P77">
            <v>0</v>
          </cell>
          <cell r="Q77">
            <v>0</v>
          </cell>
          <cell r="R77">
            <v>0</v>
          </cell>
          <cell r="S77">
            <v>0</v>
          </cell>
          <cell r="T77">
            <v>0</v>
          </cell>
          <cell r="U77">
            <v>0</v>
          </cell>
          <cell r="V77">
            <v>0</v>
          </cell>
          <cell r="W77">
            <v>0</v>
          </cell>
        </row>
        <row r="78">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4S4</v>
          </cell>
          <cell r="C79" t="str">
            <v>SYNC</v>
          </cell>
          <cell r="D79" t="str">
            <v>FAB 4</v>
          </cell>
          <cell r="E79">
            <v>0</v>
          </cell>
          <cell r="F79">
            <v>0</v>
          </cell>
          <cell r="G79">
            <v>0</v>
          </cell>
          <cell r="K79">
            <v>0</v>
          </cell>
          <cell r="L79">
            <v>0</v>
          </cell>
          <cell r="M79">
            <v>0</v>
          </cell>
          <cell r="N79">
            <v>0</v>
          </cell>
          <cell r="O79">
            <v>0</v>
          </cell>
          <cell r="P79">
            <v>0</v>
          </cell>
          <cell r="Q79">
            <v>0</v>
          </cell>
          <cell r="R79">
            <v>0</v>
          </cell>
          <cell r="S79">
            <v>0</v>
          </cell>
          <cell r="T79">
            <v>0</v>
          </cell>
          <cell r="U79">
            <v>0</v>
          </cell>
          <cell r="V79">
            <v>0</v>
          </cell>
          <cell r="W79">
            <v>0</v>
          </cell>
        </row>
        <row r="80">
          <cell r="E80">
            <v>269</v>
          </cell>
          <cell r="F80">
            <v>0</v>
          </cell>
          <cell r="G80">
            <v>269</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269</v>
          </cell>
        </row>
        <row r="81">
          <cell r="A81" t="str">
            <v>2W3</v>
          </cell>
          <cell r="B81" t="str">
            <v>2M</v>
          </cell>
          <cell r="C81" t="str">
            <v>W/B</v>
          </cell>
          <cell r="D81" t="str">
            <v>FAB 3</v>
          </cell>
          <cell r="E81">
            <v>1</v>
          </cell>
          <cell r="F81">
            <v>0</v>
          </cell>
          <cell r="G81">
            <v>1</v>
          </cell>
          <cell r="L81">
            <v>0</v>
          </cell>
          <cell r="M81">
            <v>0</v>
          </cell>
          <cell r="N81">
            <v>0</v>
          </cell>
          <cell r="O81">
            <v>0</v>
          </cell>
          <cell r="P81">
            <v>0</v>
          </cell>
          <cell r="Q81">
            <v>0</v>
          </cell>
          <cell r="R81">
            <v>0</v>
          </cell>
          <cell r="S81">
            <v>0</v>
          </cell>
          <cell r="T81">
            <v>0</v>
          </cell>
          <cell r="U81">
            <v>0</v>
          </cell>
          <cell r="V81">
            <v>0</v>
          </cell>
          <cell r="W81">
            <v>1</v>
          </cell>
        </row>
        <row r="82">
          <cell r="A82" t="str">
            <v>2W2</v>
          </cell>
          <cell r="D82" t="str">
            <v>FAB 2</v>
          </cell>
          <cell r="E82">
            <v>0</v>
          </cell>
          <cell r="F82">
            <v>0</v>
          </cell>
          <cell r="G82">
            <v>0</v>
          </cell>
          <cell r="L82">
            <v>0</v>
          </cell>
          <cell r="M82">
            <v>0</v>
          </cell>
          <cell r="N82">
            <v>0</v>
          </cell>
          <cell r="O82">
            <v>0</v>
          </cell>
          <cell r="P82">
            <v>0</v>
          </cell>
          <cell r="Q82">
            <v>0</v>
          </cell>
          <cell r="R82">
            <v>0</v>
          </cell>
          <cell r="S82">
            <v>0</v>
          </cell>
          <cell r="T82">
            <v>0</v>
          </cell>
          <cell r="U82">
            <v>0</v>
          </cell>
          <cell r="V82">
            <v>0</v>
          </cell>
          <cell r="W82">
            <v>0</v>
          </cell>
        </row>
        <row r="83">
          <cell r="E83">
            <v>1</v>
          </cell>
          <cell r="F83">
            <v>0</v>
          </cell>
          <cell r="G83">
            <v>1</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1</v>
          </cell>
        </row>
        <row r="84">
          <cell r="A84" t="str">
            <v>1ST2</v>
          </cell>
          <cell r="B84" t="str">
            <v>1M</v>
          </cell>
          <cell r="C84" t="str">
            <v>STD</v>
          </cell>
          <cell r="D84" t="str">
            <v>FAB 2</v>
          </cell>
          <cell r="E84">
            <v>230</v>
          </cell>
          <cell r="F84">
            <v>0</v>
          </cell>
          <cell r="G84">
            <v>230</v>
          </cell>
          <cell r="L84">
            <v>0</v>
          </cell>
          <cell r="M84">
            <v>0</v>
          </cell>
          <cell r="N84">
            <v>0</v>
          </cell>
          <cell r="O84">
            <v>0</v>
          </cell>
          <cell r="P84">
            <v>0</v>
          </cell>
          <cell r="Q84">
            <v>0</v>
          </cell>
          <cell r="R84">
            <v>0</v>
          </cell>
          <cell r="S84">
            <v>0</v>
          </cell>
          <cell r="T84">
            <v>0</v>
          </cell>
          <cell r="U84">
            <v>0</v>
          </cell>
          <cell r="V84">
            <v>0</v>
          </cell>
          <cell r="W84">
            <v>230</v>
          </cell>
        </row>
        <row r="85">
          <cell r="A85" t="str">
            <v>8SR5</v>
          </cell>
          <cell r="B85" t="str">
            <v>8M SRAM</v>
          </cell>
          <cell r="D85" t="str">
            <v>FAB 5</v>
          </cell>
          <cell r="E85">
            <v>0</v>
          </cell>
          <cell r="F85">
            <v>0</v>
          </cell>
          <cell r="G85">
            <v>0</v>
          </cell>
          <cell r="L85">
            <v>0</v>
          </cell>
          <cell r="M85">
            <v>0</v>
          </cell>
          <cell r="N85">
            <v>0</v>
          </cell>
          <cell r="O85">
            <v>0</v>
          </cell>
          <cell r="P85">
            <v>0</v>
          </cell>
          <cell r="Q85">
            <v>0</v>
          </cell>
          <cell r="R85">
            <v>0</v>
          </cell>
          <cell r="S85">
            <v>0</v>
          </cell>
          <cell r="T85">
            <v>0</v>
          </cell>
          <cell r="U85">
            <v>0</v>
          </cell>
          <cell r="V85">
            <v>0</v>
          </cell>
          <cell r="W85">
            <v>0</v>
          </cell>
        </row>
        <row r="86">
          <cell r="A86" t="str">
            <v>8SR5-e</v>
          </cell>
          <cell r="B86" t="str">
            <v>8M SRAM-die</v>
          </cell>
          <cell r="D86" t="str">
            <v>FAB 5</v>
          </cell>
          <cell r="E86">
            <v>0</v>
          </cell>
          <cell r="F86">
            <v>0</v>
          </cell>
          <cell r="G86">
            <v>0</v>
          </cell>
          <cell r="L86">
            <v>0</v>
          </cell>
          <cell r="M86">
            <v>0</v>
          </cell>
          <cell r="N86">
            <v>0</v>
          </cell>
          <cell r="O86">
            <v>0</v>
          </cell>
          <cell r="P86">
            <v>0</v>
          </cell>
          <cell r="Q86">
            <v>0</v>
          </cell>
          <cell r="R86">
            <v>0</v>
          </cell>
          <cell r="S86">
            <v>0</v>
          </cell>
          <cell r="T86">
            <v>0</v>
          </cell>
          <cell r="U86">
            <v>0</v>
          </cell>
          <cell r="V86">
            <v>0</v>
          </cell>
          <cell r="W86">
            <v>0</v>
          </cell>
        </row>
        <row r="87">
          <cell r="A87" t="str">
            <v>4SR6</v>
          </cell>
          <cell r="B87" t="str">
            <v>4M SRAM</v>
          </cell>
          <cell r="D87" t="str">
            <v>FAB 6</v>
          </cell>
          <cell r="E87">
            <v>0</v>
          </cell>
          <cell r="F87">
            <v>0</v>
          </cell>
          <cell r="G87">
            <v>0</v>
          </cell>
          <cell r="J87">
            <v>1750</v>
          </cell>
          <cell r="K87">
            <v>10494</v>
          </cell>
          <cell r="L87">
            <v>1750</v>
          </cell>
          <cell r="M87">
            <v>10494</v>
          </cell>
          <cell r="N87">
            <v>0</v>
          </cell>
          <cell r="O87">
            <v>0</v>
          </cell>
          <cell r="P87">
            <v>0</v>
          </cell>
          <cell r="Q87">
            <v>0</v>
          </cell>
          <cell r="R87">
            <v>0</v>
          </cell>
          <cell r="S87">
            <v>0</v>
          </cell>
          <cell r="T87">
            <v>0</v>
          </cell>
          <cell r="U87">
            <v>0</v>
          </cell>
          <cell r="V87">
            <v>0</v>
          </cell>
          <cell r="W87">
            <v>0</v>
          </cell>
        </row>
        <row r="88">
          <cell r="A88" t="str">
            <v>4SR5</v>
          </cell>
          <cell r="D88" t="str">
            <v>FAB 5</v>
          </cell>
          <cell r="E88">
            <v>3972</v>
          </cell>
          <cell r="F88">
            <v>900</v>
          </cell>
          <cell r="G88">
            <v>4872</v>
          </cell>
          <cell r="Q88">
            <v>1750</v>
          </cell>
          <cell r="R88">
            <v>5.9965714285714284</v>
          </cell>
          <cell r="S88">
            <v>11333.52</v>
          </cell>
          <cell r="T88">
            <v>1750</v>
          </cell>
          <cell r="U88">
            <v>5.9965714285714284</v>
          </cell>
          <cell r="V88">
            <v>11333.52</v>
          </cell>
          <cell r="W88">
            <v>3122</v>
          </cell>
        </row>
        <row r="89">
          <cell r="A89" t="str">
            <v>4SR3</v>
          </cell>
          <cell r="D89" t="str">
            <v>FAB 3</v>
          </cell>
          <cell r="E89">
            <v>0</v>
          </cell>
          <cell r="F89">
            <v>0</v>
          </cell>
          <cell r="G89">
            <v>0</v>
          </cell>
          <cell r="L89">
            <v>0</v>
          </cell>
          <cell r="M89">
            <v>0</v>
          </cell>
          <cell r="N89">
            <v>0</v>
          </cell>
          <cell r="O89">
            <v>0</v>
          </cell>
          <cell r="P89">
            <v>0</v>
          </cell>
          <cell r="Q89">
            <v>0</v>
          </cell>
          <cell r="R89">
            <v>0</v>
          </cell>
          <cell r="S89">
            <v>0</v>
          </cell>
          <cell r="T89">
            <v>0</v>
          </cell>
          <cell r="U89">
            <v>0</v>
          </cell>
          <cell r="V89">
            <v>0</v>
          </cell>
          <cell r="W89">
            <v>0</v>
          </cell>
        </row>
        <row r="90">
          <cell r="E90">
            <v>3972</v>
          </cell>
          <cell r="F90">
            <v>900</v>
          </cell>
          <cell r="G90">
            <v>4872</v>
          </cell>
          <cell r="H90">
            <v>0</v>
          </cell>
          <cell r="I90">
            <v>0</v>
          </cell>
          <cell r="J90">
            <v>1750</v>
          </cell>
          <cell r="K90">
            <v>10494</v>
          </cell>
          <cell r="L90">
            <v>1750</v>
          </cell>
          <cell r="M90">
            <v>10494</v>
          </cell>
          <cell r="N90">
            <v>0</v>
          </cell>
          <cell r="O90">
            <v>0</v>
          </cell>
          <cell r="P90">
            <v>0</v>
          </cell>
          <cell r="Q90">
            <v>1750</v>
          </cell>
          <cell r="R90">
            <v>5.9965714285714284</v>
          </cell>
          <cell r="S90">
            <v>11333.52</v>
          </cell>
          <cell r="T90">
            <v>1750</v>
          </cell>
          <cell r="U90">
            <v>5.9965714285714284</v>
          </cell>
          <cell r="V90">
            <v>11333.52</v>
          </cell>
          <cell r="W90">
            <v>3122</v>
          </cell>
        </row>
        <row r="91">
          <cell r="A91" t="str">
            <v>4SR6-e</v>
          </cell>
          <cell r="B91" t="str">
            <v>4M SRAM-die</v>
          </cell>
          <cell r="D91" t="str">
            <v>FAB 6</v>
          </cell>
          <cell r="E91">
            <v>0</v>
          </cell>
          <cell r="F91">
            <v>0</v>
          </cell>
          <cell r="G91">
            <v>0</v>
          </cell>
          <cell r="J91">
            <v>1450</v>
          </cell>
          <cell r="K91">
            <v>7576</v>
          </cell>
          <cell r="L91">
            <v>1450</v>
          </cell>
          <cell r="M91">
            <v>7576</v>
          </cell>
          <cell r="N91">
            <v>0</v>
          </cell>
          <cell r="O91">
            <v>0</v>
          </cell>
          <cell r="P91">
            <v>0</v>
          </cell>
          <cell r="Q91">
            <v>0</v>
          </cell>
          <cell r="R91">
            <v>0</v>
          </cell>
          <cell r="S91">
            <v>0</v>
          </cell>
          <cell r="T91">
            <v>0</v>
          </cell>
          <cell r="U91">
            <v>0</v>
          </cell>
          <cell r="V91">
            <v>0</v>
          </cell>
          <cell r="W91">
            <v>0</v>
          </cell>
        </row>
        <row r="92">
          <cell r="A92" t="str">
            <v>4SR5-e</v>
          </cell>
          <cell r="D92" t="str">
            <v>FAB 5</v>
          </cell>
          <cell r="E92">
            <v>0</v>
          </cell>
          <cell r="F92">
            <v>3410</v>
          </cell>
          <cell r="G92">
            <v>3410</v>
          </cell>
          <cell r="Q92">
            <v>1450</v>
          </cell>
          <cell r="R92">
            <v>5.2248275862068967</v>
          </cell>
          <cell r="S92">
            <v>8182.08</v>
          </cell>
          <cell r="T92">
            <v>1450</v>
          </cell>
          <cell r="U92">
            <v>5.2248275862068967</v>
          </cell>
          <cell r="V92">
            <v>8182.08</v>
          </cell>
          <cell r="W92">
            <v>1960</v>
          </cell>
        </row>
        <row r="93">
          <cell r="A93" t="str">
            <v>4SR3-e</v>
          </cell>
          <cell r="D93" t="str">
            <v>FAB 3</v>
          </cell>
          <cell r="E93">
            <v>0</v>
          </cell>
          <cell r="F93">
            <v>0</v>
          </cell>
          <cell r="G93">
            <v>0</v>
          </cell>
          <cell r="L93">
            <v>0</v>
          </cell>
          <cell r="M93">
            <v>0</v>
          </cell>
          <cell r="N93">
            <v>0</v>
          </cell>
          <cell r="O93">
            <v>0</v>
          </cell>
          <cell r="P93">
            <v>0</v>
          </cell>
          <cell r="Q93">
            <v>0</v>
          </cell>
          <cell r="R93">
            <v>0</v>
          </cell>
          <cell r="S93">
            <v>0</v>
          </cell>
          <cell r="T93">
            <v>0</v>
          </cell>
          <cell r="U93">
            <v>0</v>
          </cell>
          <cell r="V93">
            <v>0</v>
          </cell>
          <cell r="W93">
            <v>0</v>
          </cell>
        </row>
        <row r="94">
          <cell r="E94">
            <v>0</v>
          </cell>
          <cell r="F94">
            <v>3410</v>
          </cell>
          <cell r="G94">
            <v>3410</v>
          </cell>
          <cell r="H94">
            <v>0</v>
          </cell>
          <cell r="I94">
            <v>0</v>
          </cell>
          <cell r="J94">
            <v>1450</v>
          </cell>
          <cell r="K94">
            <v>7576</v>
          </cell>
          <cell r="L94">
            <v>1450</v>
          </cell>
          <cell r="M94">
            <v>7576</v>
          </cell>
          <cell r="N94">
            <v>0</v>
          </cell>
          <cell r="O94">
            <v>0</v>
          </cell>
          <cell r="P94">
            <v>0</v>
          </cell>
          <cell r="Q94">
            <v>1450</v>
          </cell>
          <cell r="R94">
            <v>5.2248275862068967</v>
          </cell>
          <cell r="S94">
            <v>8182.08</v>
          </cell>
          <cell r="T94">
            <v>1450</v>
          </cell>
          <cell r="U94">
            <v>5.2248275862068967</v>
          </cell>
          <cell r="V94">
            <v>8182.08</v>
          </cell>
          <cell r="W94">
            <v>1960</v>
          </cell>
        </row>
        <row r="95">
          <cell r="A95" t="str">
            <v>2SR6</v>
          </cell>
          <cell r="B95" t="str">
            <v>2M SRAM</v>
          </cell>
          <cell r="D95" t="str">
            <v>FAB 6</v>
          </cell>
          <cell r="E95">
            <v>0</v>
          </cell>
          <cell r="F95">
            <v>0</v>
          </cell>
          <cell r="G95">
            <v>0</v>
          </cell>
          <cell r="J95">
            <v>3000</v>
          </cell>
          <cell r="K95">
            <v>6770</v>
          </cell>
          <cell r="L95">
            <v>3000</v>
          </cell>
          <cell r="M95">
            <v>6770</v>
          </cell>
          <cell r="N95">
            <v>0</v>
          </cell>
          <cell r="O95">
            <v>0</v>
          </cell>
          <cell r="P95">
            <v>0</v>
          </cell>
          <cell r="Q95">
            <v>0</v>
          </cell>
          <cell r="R95">
            <v>0</v>
          </cell>
          <cell r="S95">
            <v>0</v>
          </cell>
          <cell r="T95">
            <v>0</v>
          </cell>
          <cell r="U95">
            <v>0</v>
          </cell>
          <cell r="V95">
            <v>0</v>
          </cell>
          <cell r="W95">
            <v>0</v>
          </cell>
        </row>
        <row r="96">
          <cell r="A96" t="str">
            <v>2SR5</v>
          </cell>
          <cell r="D96" t="str">
            <v>FAB 5</v>
          </cell>
          <cell r="E96">
            <v>2150</v>
          </cell>
          <cell r="F96">
            <v>2450</v>
          </cell>
          <cell r="G96">
            <v>4600</v>
          </cell>
          <cell r="Q96">
            <v>3000</v>
          </cell>
          <cell r="R96">
            <v>2.2566666666666668</v>
          </cell>
          <cell r="S96">
            <v>7311.6</v>
          </cell>
          <cell r="T96">
            <v>3000</v>
          </cell>
          <cell r="U96">
            <v>2.2566666666666668</v>
          </cell>
          <cell r="V96">
            <v>7311.6</v>
          </cell>
          <cell r="W96">
            <v>1600</v>
          </cell>
        </row>
        <row r="97">
          <cell r="E97">
            <v>2150</v>
          </cell>
          <cell r="F97">
            <v>2450</v>
          </cell>
          <cell r="G97">
            <v>4600</v>
          </cell>
          <cell r="H97">
            <v>0</v>
          </cell>
          <cell r="I97">
            <v>0</v>
          </cell>
          <cell r="J97">
            <v>3000</v>
          </cell>
          <cell r="K97">
            <v>6770</v>
          </cell>
          <cell r="L97">
            <v>3000</v>
          </cell>
          <cell r="M97">
            <v>6770</v>
          </cell>
          <cell r="N97">
            <v>0</v>
          </cell>
          <cell r="O97">
            <v>0</v>
          </cell>
          <cell r="P97">
            <v>0</v>
          </cell>
          <cell r="Q97">
            <v>3000</v>
          </cell>
          <cell r="R97">
            <v>2.2566666666666668</v>
          </cell>
          <cell r="S97">
            <v>7311.6</v>
          </cell>
          <cell r="T97">
            <v>3000</v>
          </cell>
          <cell r="U97">
            <v>2.2566666666666668</v>
          </cell>
          <cell r="V97">
            <v>7311.6</v>
          </cell>
          <cell r="W97">
            <v>1600</v>
          </cell>
        </row>
        <row r="98">
          <cell r="A98" t="str">
            <v>2SR6-e</v>
          </cell>
          <cell r="B98" t="str">
            <v>2M SRAM-die</v>
          </cell>
          <cell r="D98" t="str">
            <v>FAB 6</v>
          </cell>
          <cell r="E98">
            <v>0</v>
          </cell>
          <cell r="F98">
            <v>0</v>
          </cell>
          <cell r="G98">
            <v>0</v>
          </cell>
          <cell r="L98">
            <v>0</v>
          </cell>
          <cell r="M98">
            <v>0</v>
          </cell>
          <cell r="N98">
            <v>0</v>
          </cell>
          <cell r="O98">
            <v>0</v>
          </cell>
          <cell r="Q98">
            <v>0</v>
          </cell>
          <cell r="R98">
            <v>0</v>
          </cell>
          <cell r="S98">
            <v>0</v>
          </cell>
          <cell r="T98">
            <v>0</v>
          </cell>
          <cell r="U98">
            <v>0</v>
          </cell>
          <cell r="V98">
            <v>0</v>
          </cell>
          <cell r="W98">
            <v>0</v>
          </cell>
        </row>
        <row r="99">
          <cell r="A99" t="str">
            <v>2SR5-e</v>
          </cell>
          <cell r="D99" t="str">
            <v>FAB 5</v>
          </cell>
          <cell r="E99">
            <v>0</v>
          </cell>
          <cell r="F99">
            <v>1730</v>
          </cell>
          <cell r="G99">
            <v>1730</v>
          </cell>
          <cell r="Q99">
            <v>0</v>
          </cell>
          <cell r="R99">
            <v>0</v>
          </cell>
          <cell r="S99">
            <v>0</v>
          </cell>
          <cell r="T99">
            <v>0</v>
          </cell>
          <cell r="U99">
            <v>0</v>
          </cell>
          <cell r="V99">
            <v>0</v>
          </cell>
          <cell r="W99">
            <v>1730</v>
          </cell>
        </row>
        <row r="100">
          <cell r="E100">
            <v>0</v>
          </cell>
          <cell r="F100">
            <v>1730</v>
          </cell>
          <cell r="G100">
            <v>1730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1730</v>
          </cell>
        </row>
        <row r="101">
          <cell r="A101" t="str">
            <v>1SR6</v>
          </cell>
          <cell r="B101" t="str">
            <v>1M SRAM</v>
          </cell>
          <cell r="D101" t="str">
            <v>FAB 6</v>
          </cell>
          <cell r="E101">
            <v>0</v>
          </cell>
          <cell r="F101">
            <v>0</v>
          </cell>
          <cell r="G101">
            <v>0</v>
          </cell>
          <cell r="J101">
            <v>6700</v>
          </cell>
          <cell r="K101">
            <v>8167</v>
          </cell>
          <cell r="L101">
            <v>6700</v>
          </cell>
          <cell r="M101">
            <v>8167</v>
          </cell>
          <cell r="N101">
            <v>0</v>
          </cell>
          <cell r="O101">
            <v>0</v>
          </cell>
          <cell r="P101">
            <v>0</v>
          </cell>
          <cell r="Q101">
            <v>0</v>
          </cell>
          <cell r="R101">
            <v>0</v>
          </cell>
          <cell r="S101">
            <v>0</v>
          </cell>
          <cell r="T101">
            <v>0</v>
          </cell>
          <cell r="U101">
            <v>0</v>
          </cell>
          <cell r="V101">
            <v>0</v>
          </cell>
          <cell r="W101">
            <v>0</v>
          </cell>
        </row>
        <row r="102">
          <cell r="A102" t="str">
            <v>1SR5</v>
          </cell>
          <cell r="D102" t="str">
            <v>FAB 5</v>
          </cell>
          <cell r="E102">
            <v>3666</v>
          </cell>
          <cell r="F102">
            <v>4450</v>
          </cell>
          <cell r="G102">
            <v>8116</v>
          </cell>
          <cell r="Q102">
            <v>6700</v>
          </cell>
          <cell r="R102">
            <v>1.2189552238805972</v>
          </cell>
          <cell r="S102">
            <v>8820.36</v>
          </cell>
          <cell r="T102">
            <v>6700</v>
          </cell>
          <cell r="U102">
            <v>1.2189552238805972</v>
          </cell>
          <cell r="V102">
            <v>8820.36</v>
          </cell>
          <cell r="W102">
            <v>1416</v>
          </cell>
        </row>
        <row r="103">
          <cell r="A103" t="str">
            <v>1SR3</v>
          </cell>
          <cell r="D103" t="str">
            <v>FAB 3</v>
          </cell>
          <cell r="E103">
            <v>0</v>
          </cell>
          <cell r="F103">
            <v>0</v>
          </cell>
          <cell r="G103">
            <v>0</v>
          </cell>
          <cell r="L103">
            <v>0</v>
          </cell>
          <cell r="M103">
            <v>0</v>
          </cell>
          <cell r="N103">
            <v>0</v>
          </cell>
          <cell r="O103">
            <v>0</v>
          </cell>
          <cell r="P103">
            <v>0</v>
          </cell>
          <cell r="Q103">
            <v>0</v>
          </cell>
          <cell r="R103">
            <v>0</v>
          </cell>
          <cell r="S103">
            <v>0</v>
          </cell>
          <cell r="T103">
            <v>0</v>
          </cell>
          <cell r="U103">
            <v>0</v>
          </cell>
          <cell r="V103">
            <v>0</v>
          </cell>
          <cell r="W103">
            <v>0</v>
          </cell>
        </row>
        <row r="104">
          <cell r="A104" t="str">
            <v>1SR2</v>
          </cell>
          <cell r="D104" t="str">
            <v>FAB 2</v>
          </cell>
          <cell r="E104">
            <v>0</v>
          </cell>
          <cell r="F104">
            <v>0</v>
          </cell>
          <cell r="G104">
            <v>0</v>
          </cell>
          <cell r="L104">
            <v>0</v>
          </cell>
          <cell r="M104">
            <v>0</v>
          </cell>
          <cell r="N104">
            <v>0</v>
          </cell>
          <cell r="O104">
            <v>0</v>
          </cell>
          <cell r="P104">
            <v>0</v>
          </cell>
          <cell r="Q104">
            <v>0</v>
          </cell>
          <cell r="R104">
            <v>0</v>
          </cell>
          <cell r="S104">
            <v>0</v>
          </cell>
          <cell r="T104">
            <v>0</v>
          </cell>
          <cell r="U104">
            <v>0</v>
          </cell>
          <cell r="V104">
            <v>0</v>
          </cell>
          <cell r="W104">
            <v>0</v>
          </cell>
        </row>
        <row r="105">
          <cell r="E105">
            <v>3666</v>
          </cell>
          <cell r="F105">
            <v>4450</v>
          </cell>
          <cell r="G105">
            <v>8116</v>
          </cell>
          <cell r="H105">
            <v>0</v>
          </cell>
          <cell r="I105">
            <v>0</v>
          </cell>
          <cell r="J105">
            <v>6700</v>
          </cell>
          <cell r="K105">
            <v>8167</v>
          </cell>
          <cell r="L105">
            <v>6700</v>
          </cell>
          <cell r="M105">
            <v>8167</v>
          </cell>
          <cell r="N105">
            <v>0</v>
          </cell>
          <cell r="O105">
            <v>0</v>
          </cell>
          <cell r="P105">
            <v>0</v>
          </cell>
          <cell r="Q105">
            <v>6700</v>
          </cell>
          <cell r="R105">
            <v>1.2189552238805972</v>
          </cell>
          <cell r="S105">
            <v>8820.36</v>
          </cell>
          <cell r="T105">
            <v>6700</v>
          </cell>
          <cell r="U105">
            <v>1.2189552238805972</v>
          </cell>
          <cell r="V105">
            <v>8820.36</v>
          </cell>
          <cell r="W105">
            <v>1416</v>
          </cell>
        </row>
        <row r="106">
          <cell r="A106" t="str">
            <v>512SR3</v>
          </cell>
          <cell r="B106" t="str">
            <v>512K SRAM</v>
          </cell>
          <cell r="D106" t="str">
            <v>FAB 3</v>
          </cell>
          <cell r="E106">
            <v>437</v>
          </cell>
          <cell r="F106">
            <v>0</v>
          </cell>
          <cell r="G106">
            <v>437</v>
          </cell>
          <cell r="L106">
            <v>0</v>
          </cell>
          <cell r="M106">
            <v>0</v>
          </cell>
          <cell r="N106">
            <v>0</v>
          </cell>
          <cell r="O106">
            <v>0</v>
          </cell>
          <cell r="P106">
            <v>0</v>
          </cell>
          <cell r="Q106">
            <v>0</v>
          </cell>
          <cell r="R106">
            <v>0</v>
          </cell>
          <cell r="S106">
            <v>0</v>
          </cell>
          <cell r="T106">
            <v>0</v>
          </cell>
          <cell r="U106">
            <v>0</v>
          </cell>
          <cell r="V106">
            <v>0</v>
          </cell>
          <cell r="W106">
            <v>437</v>
          </cell>
        </row>
        <row r="107">
          <cell r="A107" t="str">
            <v>256SR5</v>
          </cell>
          <cell r="B107" t="str">
            <v>256K SRAM</v>
          </cell>
          <cell r="D107" t="str">
            <v>FAB 5</v>
          </cell>
          <cell r="E107">
            <v>0</v>
          </cell>
          <cell r="F107">
            <v>0</v>
          </cell>
          <cell r="G107">
            <v>0</v>
          </cell>
          <cell r="L107">
            <v>0</v>
          </cell>
          <cell r="M107">
            <v>0</v>
          </cell>
          <cell r="N107">
            <v>0</v>
          </cell>
          <cell r="O107">
            <v>0</v>
          </cell>
          <cell r="P107">
            <v>0</v>
          </cell>
          <cell r="Q107">
            <v>0</v>
          </cell>
          <cell r="R107">
            <v>0</v>
          </cell>
          <cell r="S107">
            <v>0</v>
          </cell>
          <cell r="T107">
            <v>0</v>
          </cell>
          <cell r="U107">
            <v>0</v>
          </cell>
          <cell r="V107">
            <v>0</v>
          </cell>
          <cell r="W107">
            <v>0</v>
          </cell>
        </row>
        <row r="108">
          <cell r="A108" t="str">
            <v>256SR3</v>
          </cell>
          <cell r="D108" t="str">
            <v>FAB 3</v>
          </cell>
          <cell r="E108">
            <v>0</v>
          </cell>
          <cell r="F108">
            <v>0</v>
          </cell>
          <cell r="G108">
            <v>0</v>
          </cell>
          <cell r="Q108">
            <v>0</v>
          </cell>
          <cell r="R108">
            <v>0</v>
          </cell>
          <cell r="S108">
            <v>0</v>
          </cell>
          <cell r="T108">
            <v>0</v>
          </cell>
          <cell r="U108">
            <v>0</v>
          </cell>
          <cell r="V108">
            <v>0</v>
          </cell>
          <cell r="W108">
            <v>0</v>
          </cell>
        </row>
        <row r="109">
          <cell r="A109" t="str">
            <v>256SR2</v>
          </cell>
          <cell r="D109" t="str">
            <v>FAB 2</v>
          </cell>
          <cell r="E109">
            <v>70</v>
          </cell>
          <cell r="F109">
            <v>0</v>
          </cell>
          <cell r="G109">
            <v>70</v>
          </cell>
          <cell r="Q109">
            <v>0</v>
          </cell>
          <cell r="R109">
            <v>0</v>
          </cell>
          <cell r="S109">
            <v>0</v>
          </cell>
          <cell r="T109">
            <v>0</v>
          </cell>
          <cell r="U109">
            <v>0</v>
          </cell>
          <cell r="V109">
            <v>0</v>
          </cell>
          <cell r="W109">
            <v>70</v>
          </cell>
        </row>
        <row r="110">
          <cell r="A110" t="str">
            <v>256SR1</v>
          </cell>
          <cell r="D110" t="str">
            <v>FAB 1</v>
          </cell>
          <cell r="E110">
            <v>324</v>
          </cell>
          <cell r="F110">
            <v>0</v>
          </cell>
          <cell r="G110">
            <v>324</v>
          </cell>
          <cell r="L110">
            <v>0</v>
          </cell>
          <cell r="M110">
            <v>0</v>
          </cell>
          <cell r="N110">
            <v>0</v>
          </cell>
          <cell r="O110">
            <v>0</v>
          </cell>
          <cell r="P110">
            <v>0</v>
          </cell>
          <cell r="Q110">
            <v>0</v>
          </cell>
          <cell r="R110">
            <v>0</v>
          </cell>
          <cell r="S110">
            <v>0</v>
          </cell>
          <cell r="T110">
            <v>0</v>
          </cell>
          <cell r="U110">
            <v>0</v>
          </cell>
          <cell r="V110">
            <v>0</v>
          </cell>
          <cell r="W110">
            <v>324</v>
          </cell>
        </row>
        <row r="111">
          <cell r="E111">
            <v>394</v>
          </cell>
          <cell r="F111">
            <v>0</v>
          </cell>
          <cell r="G111">
            <v>394</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394</v>
          </cell>
        </row>
        <row r="112">
          <cell r="A112" t="str">
            <v>64SR3</v>
          </cell>
          <cell r="B112" t="str">
            <v>64K SRAM</v>
          </cell>
          <cell r="D112" t="str">
            <v>FAB 3</v>
          </cell>
          <cell r="E112">
            <v>0</v>
          </cell>
          <cell r="F112">
            <v>0</v>
          </cell>
          <cell r="G112">
            <v>0</v>
          </cell>
          <cell r="L112">
            <v>0</v>
          </cell>
          <cell r="M112">
            <v>0</v>
          </cell>
          <cell r="N112">
            <v>0</v>
          </cell>
          <cell r="O112">
            <v>0</v>
          </cell>
          <cell r="P112">
            <v>0</v>
          </cell>
          <cell r="Q112">
            <v>0</v>
          </cell>
          <cell r="R112">
            <v>0</v>
          </cell>
          <cell r="S112">
            <v>0</v>
          </cell>
          <cell r="T112">
            <v>0</v>
          </cell>
          <cell r="U112">
            <v>0</v>
          </cell>
          <cell r="V112">
            <v>0</v>
          </cell>
          <cell r="W112">
            <v>0</v>
          </cell>
        </row>
        <row r="113">
          <cell r="A113" t="str">
            <v>64SR1</v>
          </cell>
          <cell r="D113" t="str">
            <v>FAB 1</v>
          </cell>
          <cell r="E113">
            <v>1</v>
          </cell>
          <cell r="F113">
            <v>0</v>
          </cell>
          <cell r="G113">
            <v>1</v>
          </cell>
          <cell r="L113">
            <v>0</v>
          </cell>
          <cell r="M113">
            <v>0</v>
          </cell>
          <cell r="N113">
            <v>0</v>
          </cell>
          <cell r="O113">
            <v>0</v>
          </cell>
          <cell r="P113">
            <v>0</v>
          </cell>
          <cell r="Q113">
            <v>0</v>
          </cell>
          <cell r="R113">
            <v>0</v>
          </cell>
          <cell r="S113">
            <v>0</v>
          </cell>
          <cell r="T113">
            <v>0</v>
          </cell>
          <cell r="U113">
            <v>0</v>
          </cell>
          <cell r="V113">
            <v>0</v>
          </cell>
          <cell r="W113">
            <v>1</v>
          </cell>
        </row>
        <row r="114">
          <cell r="E114">
            <v>1</v>
          </cell>
          <cell r="F114">
            <v>0</v>
          </cell>
          <cell r="G114">
            <v>1</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1</v>
          </cell>
        </row>
        <row r="115">
          <cell r="A115" t="str">
            <v>4MA2</v>
          </cell>
          <cell r="B115" t="str">
            <v>4M MASKROM</v>
          </cell>
          <cell r="D115" t="str">
            <v>FAB 2</v>
          </cell>
          <cell r="E115">
            <v>0</v>
          </cell>
          <cell r="F115">
            <v>0</v>
          </cell>
          <cell r="G115">
            <v>0</v>
          </cell>
          <cell r="L115">
            <v>0</v>
          </cell>
          <cell r="M115">
            <v>0</v>
          </cell>
          <cell r="N115">
            <v>0</v>
          </cell>
          <cell r="O115">
            <v>0</v>
          </cell>
          <cell r="P115">
            <v>0</v>
          </cell>
          <cell r="Q115">
            <v>0</v>
          </cell>
          <cell r="R115">
            <v>0</v>
          </cell>
          <cell r="S115">
            <v>0</v>
          </cell>
          <cell r="T115">
            <v>0</v>
          </cell>
          <cell r="U115">
            <v>0</v>
          </cell>
          <cell r="V115">
            <v>0</v>
          </cell>
          <cell r="W115">
            <v>0</v>
          </cell>
        </row>
        <row r="116">
          <cell r="A116" t="str">
            <v>64FL6</v>
          </cell>
          <cell r="B116" t="str">
            <v>64M FLASH</v>
          </cell>
          <cell r="D116" t="str">
            <v>FAB 6</v>
          </cell>
          <cell r="E116">
            <v>0</v>
          </cell>
          <cell r="F116">
            <v>0</v>
          </cell>
          <cell r="G116">
            <v>0</v>
          </cell>
          <cell r="L116">
            <v>0</v>
          </cell>
          <cell r="M116">
            <v>0</v>
          </cell>
          <cell r="N116">
            <v>0</v>
          </cell>
          <cell r="O116">
            <v>0</v>
          </cell>
          <cell r="P116">
            <v>0</v>
          </cell>
          <cell r="Q116">
            <v>0</v>
          </cell>
          <cell r="R116">
            <v>0</v>
          </cell>
          <cell r="S116">
            <v>0</v>
          </cell>
          <cell r="T116">
            <v>0</v>
          </cell>
          <cell r="U116">
            <v>0</v>
          </cell>
          <cell r="V116">
            <v>0</v>
          </cell>
          <cell r="W116">
            <v>0</v>
          </cell>
        </row>
        <row r="117">
          <cell r="A117" t="str">
            <v>32FL6</v>
          </cell>
          <cell r="B117" t="str">
            <v>32M FLASH</v>
          </cell>
          <cell r="D117" t="str">
            <v>FAB 6</v>
          </cell>
          <cell r="E117">
            <v>0</v>
          </cell>
          <cell r="F117">
            <v>0</v>
          </cell>
          <cell r="G117">
            <v>0</v>
          </cell>
          <cell r="L117">
            <v>0</v>
          </cell>
          <cell r="M117">
            <v>0</v>
          </cell>
          <cell r="N117">
            <v>0</v>
          </cell>
          <cell r="O117">
            <v>0</v>
          </cell>
          <cell r="P117">
            <v>0</v>
          </cell>
          <cell r="Q117">
            <v>0</v>
          </cell>
          <cell r="R117">
            <v>0</v>
          </cell>
          <cell r="S117">
            <v>0</v>
          </cell>
          <cell r="T117">
            <v>0</v>
          </cell>
          <cell r="U117">
            <v>0</v>
          </cell>
          <cell r="V117">
            <v>0</v>
          </cell>
          <cell r="W117">
            <v>0</v>
          </cell>
        </row>
        <row r="118">
          <cell r="A118" t="str">
            <v>32FL5</v>
          </cell>
          <cell r="D118" t="str">
            <v>FAB 5</v>
          </cell>
          <cell r="E118">
            <v>0</v>
          </cell>
          <cell r="F118">
            <v>0</v>
          </cell>
          <cell r="G118">
            <v>0</v>
          </cell>
          <cell r="L118">
            <v>0</v>
          </cell>
          <cell r="M118">
            <v>0</v>
          </cell>
          <cell r="N118">
            <v>0</v>
          </cell>
          <cell r="O118">
            <v>0</v>
          </cell>
          <cell r="P118">
            <v>0</v>
          </cell>
          <cell r="Q118">
            <v>0</v>
          </cell>
          <cell r="R118">
            <v>0</v>
          </cell>
          <cell r="S118">
            <v>0</v>
          </cell>
          <cell r="T118">
            <v>0</v>
          </cell>
          <cell r="U118">
            <v>0</v>
          </cell>
          <cell r="V118">
            <v>0</v>
          </cell>
          <cell r="W118">
            <v>0</v>
          </cell>
        </row>
        <row r="119">
          <cell r="E119">
            <v>0</v>
          </cell>
          <cell r="F119">
            <v>0</v>
          </cell>
          <cell r="G119">
            <v>0</v>
          </cell>
          <cell r="H119">
            <v>0</v>
          </cell>
          <cell r="I119">
            <v>0</v>
          </cell>
          <cell r="J119">
            <v>0</v>
          </cell>
          <cell r="K119">
            <v>0</v>
          </cell>
          <cell r="L119">
            <v>0</v>
          </cell>
          <cell r="M119">
            <v>0</v>
          </cell>
          <cell r="N119">
            <v>0</v>
          </cell>
          <cell r="P119">
            <v>0</v>
          </cell>
          <cell r="Q119">
            <v>0</v>
          </cell>
          <cell r="S119">
            <v>0</v>
          </cell>
          <cell r="T119">
            <v>0</v>
          </cell>
          <cell r="V119">
            <v>0</v>
          </cell>
          <cell r="W119">
            <v>0</v>
          </cell>
        </row>
        <row r="120">
          <cell r="A120" t="str">
            <v>16FL5</v>
          </cell>
          <cell r="B120" t="str">
            <v>16M FLASH</v>
          </cell>
          <cell r="D120" t="str">
            <v>FAB 5</v>
          </cell>
          <cell r="E120">
            <v>209</v>
          </cell>
          <cell r="F120">
            <v>2660</v>
          </cell>
          <cell r="G120">
            <v>2869</v>
          </cell>
          <cell r="J120">
            <v>2055</v>
          </cell>
          <cell r="K120">
            <v>11722</v>
          </cell>
          <cell r="L120">
            <v>2055</v>
          </cell>
          <cell r="M120">
            <v>11722</v>
          </cell>
          <cell r="N120">
            <v>0</v>
          </cell>
          <cell r="O120">
            <v>0</v>
          </cell>
          <cell r="P120">
            <v>0</v>
          </cell>
          <cell r="Q120">
            <v>2055</v>
          </cell>
          <cell r="R120">
            <v>5.7041362530413622</v>
          </cell>
          <cell r="S120">
            <v>12659.76</v>
          </cell>
          <cell r="T120">
            <v>2055</v>
          </cell>
          <cell r="U120">
            <v>5.7041362530413622</v>
          </cell>
          <cell r="V120">
            <v>12659.76</v>
          </cell>
          <cell r="W120">
            <v>814</v>
          </cell>
        </row>
        <row r="121">
          <cell r="A121" t="str">
            <v>8FL6</v>
          </cell>
          <cell r="B121" t="str">
            <v>8M FLASH</v>
          </cell>
          <cell r="D121" t="str">
            <v>FAB 6</v>
          </cell>
          <cell r="E121">
            <v>0</v>
          </cell>
          <cell r="F121">
            <v>0</v>
          </cell>
          <cell r="G121">
            <v>0</v>
          </cell>
          <cell r="J121">
            <v>700</v>
          </cell>
          <cell r="K121">
            <v>2378</v>
          </cell>
          <cell r="L121">
            <v>700</v>
          </cell>
          <cell r="M121">
            <v>2378</v>
          </cell>
          <cell r="N121">
            <v>0</v>
          </cell>
          <cell r="O121">
            <v>0</v>
          </cell>
          <cell r="P121">
            <v>0</v>
          </cell>
          <cell r="Q121">
            <v>0</v>
          </cell>
          <cell r="R121">
            <v>0</v>
          </cell>
          <cell r="S121">
            <v>0</v>
          </cell>
          <cell r="T121">
            <v>0</v>
          </cell>
          <cell r="U121">
            <v>0</v>
          </cell>
          <cell r="V121">
            <v>0</v>
          </cell>
          <cell r="W121">
            <v>0</v>
          </cell>
        </row>
        <row r="122">
          <cell r="A122" t="str">
            <v>8FL5</v>
          </cell>
          <cell r="D122" t="str">
            <v>FAB 5</v>
          </cell>
          <cell r="E122">
            <v>700</v>
          </cell>
          <cell r="F122">
            <v>0</v>
          </cell>
          <cell r="G122">
            <v>700</v>
          </cell>
          <cell r="Q122">
            <v>700</v>
          </cell>
          <cell r="R122">
            <v>3.3971428571428572</v>
          </cell>
          <cell r="S122">
            <v>2568.2399999999998</v>
          </cell>
          <cell r="T122">
            <v>700</v>
          </cell>
          <cell r="U122">
            <v>3.3971428571428572</v>
          </cell>
          <cell r="V122">
            <v>2568.2399999999998</v>
          </cell>
          <cell r="W122">
            <v>0</v>
          </cell>
        </row>
        <row r="123">
          <cell r="E123">
            <v>700</v>
          </cell>
          <cell r="F123">
            <v>0</v>
          </cell>
          <cell r="G123">
            <v>700</v>
          </cell>
          <cell r="H123">
            <v>0</v>
          </cell>
          <cell r="I123">
            <v>0</v>
          </cell>
          <cell r="J123">
            <v>700</v>
          </cell>
          <cell r="K123">
            <v>2378</v>
          </cell>
          <cell r="L123">
            <v>700</v>
          </cell>
          <cell r="M123">
            <v>2378</v>
          </cell>
          <cell r="N123">
            <v>0</v>
          </cell>
          <cell r="O123">
            <v>0</v>
          </cell>
          <cell r="P123">
            <v>0</v>
          </cell>
          <cell r="Q123">
            <v>700</v>
          </cell>
          <cell r="R123">
            <v>3.3971428571428572</v>
          </cell>
          <cell r="S123">
            <v>2568.2399999999998</v>
          </cell>
          <cell r="T123">
            <v>700</v>
          </cell>
          <cell r="U123">
            <v>3.3971428571428572</v>
          </cell>
          <cell r="V123">
            <v>2568.2399999999998</v>
          </cell>
          <cell r="W123">
            <v>0</v>
          </cell>
        </row>
        <row r="124">
          <cell r="A124" t="str">
            <v>4FL5</v>
          </cell>
          <cell r="B124" t="str">
            <v>4M FLASH</v>
          </cell>
          <cell r="D124" t="str">
            <v>FAB 5</v>
          </cell>
          <cell r="E124">
            <v>524</v>
          </cell>
          <cell r="F124">
            <v>1300</v>
          </cell>
          <cell r="G124">
            <v>1824</v>
          </cell>
          <cell r="J124">
            <v>1695</v>
          </cell>
          <cell r="K124">
            <v>4878</v>
          </cell>
          <cell r="L124">
            <v>1695</v>
          </cell>
          <cell r="M124">
            <v>4878</v>
          </cell>
          <cell r="N124">
            <v>0</v>
          </cell>
          <cell r="O124">
            <v>0</v>
          </cell>
          <cell r="P124">
            <v>0</v>
          </cell>
          <cell r="Q124">
            <v>1695</v>
          </cell>
          <cell r="R124">
            <v>2.8778761061946905</v>
          </cell>
          <cell r="S124">
            <v>5268.24</v>
          </cell>
          <cell r="T124">
            <v>1695</v>
          </cell>
          <cell r="U124">
            <v>2.8778761061946905</v>
          </cell>
          <cell r="V124">
            <v>5268.24</v>
          </cell>
          <cell r="W124">
            <v>129</v>
          </cell>
        </row>
        <row r="125">
          <cell r="A125" t="str">
            <v>4FL3</v>
          </cell>
          <cell r="D125" t="str">
            <v>FAB 3</v>
          </cell>
          <cell r="E125">
            <v>0</v>
          </cell>
          <cell r="F125">
            <v>0</v>
          </cell>
          <cell r="G125">
            <v>0</v>
          </cell>
          <cell r="L125">
            <v>0</v>
          </cell>
          <cell r="M125">
            <v>0</v>
          </cell>
          <cell r="N125">
            <v>0</v>
          </cell>
          <cell r="O125">
            <v>0</v>
          </cell>
          <cell r="P125">
            <v>0</v>
          </cell>
          <cell r="Q125">
            <v>0</v>
          </cell>
          <cell r="R125">
            <v>0</v>
          </cell>
          <cell r="S125">
            <v>0</v>
          </cell>
          <cell r="T125">
            <v>0</v>
          </cell>
          <cell r="U125">
            <v>0</v>
          </cell>
          <cell r="V125">
            <v>0</v>
          </cell>
          <cell r="W125">
            <v>0</v>
          </cell>
        </row>
        <row r="126">
          <cell r="E126">
            <v>524</v>
          </cell>
          <cell r="F126">
            <v>1300</v>
          </cell>
          <cell r="G126">
            <v>1824</v>
          </cell>
          <cell r="H126">
            <v>0</v>
          </cell>
          <cell r="I126">
            <v>0</v>
          </cell>
          <cell r="J126">
            <v>1695</v>
          </cell>
          <cell r="K126">
            <v>4878</v>
          </cell>
          <cell r="L126">
            <v>1695</v>
          </cell>
          <cell r="M126">
            <v>4878</v>
          </cell>
          <cell r="N126">
            <v>0</v>
          </cell>
          <cell r="O126">
            <v>0</v>
          </cell>
          <cell r="P126">
            <v>0</v>
          </cell>
          <cell r="Q126">
            <v>1695</v>
          </cell>
          <cell r="R126">
            <v>2.8778761061946905</v>
          </cell>
          <cell r="S126">
            <v>5268.24</v>
          </cell>
          <cell r="T126">
            <v>1695</v>
          </cell>
          <cell r="U126">
            <v>2.8778761061946905</v>
          </cell>
          <cell r="V126">
            <v>5268.24</v>
          </cell>
          <cell r="W126">
            <v>129</v>
          </cell>
        </row>
        <row r="127">
          <cell r="A127" t="str">
            <v>2FL5</v>
          </cell>
          <cell r="B127" t="str">
            <v>2M FLASH</v>
          </cell>
          <cell r="D127" t="str">
            <v>FAB 5</v>
          </cell>
          <cell r="E127">
            <v>0</v>
          </cell>
          <cell r="F127">
            <v>100</v>
          </cell>
          <cell r="G127">
            <v>100</v>
          </cell>
          <cell r="J127">
            <v>300</v>
          </cell>
          <cell r="K127">
            <v>362</v>
          </cell>
          <cell r="L127">
            <v>300</v>
          </cell>
          <cell r="M127">
            <v>362</v>
          </cell>
          <cell r="N127">
            <v>0</v>
          </cell>
          <cell r="O127">
            <v>0</v>
          </cell>
          <cell r="P127">
            <v>0</v>
          </cell>
          <cell r="Q127">
            <v>300</v>
          </cell>
          <cell r="R127">
            <v>1.2066666666666666</v>
          </cell>
          <cell r="S127">
            <v>390.96</v>
          </cell>
          <cell r="T127">
            <v>300</v>
          </cell>
          <cell r="U127">
            <v>1.2066666666666666</v>
          </cell>
          <cell r="V127">
            <v>390.96</v>
          </cell>
          <cell r="W127">
            <v>-200</v>
          </cell>
        </row>
        <row r="128">
          <cell r="A128" t="str">
            <v>2FL3</v>
          </cell>
          <cell r="D128" t="str">
            <v>FAB 3</v>
          </cell>
          <cell r="E128">
            <v>0</v>
          </cell>
          <cell r="F128">
            <v>0</v>
          </cell>
          <cell r="G128">
            <v>0</v>
          </cell>
          <cell r="L128">
            <v>0</v>
          </cell>
          <cell r="M128">
            <v>0</v>
          </cell>
          <cell r="N128">
            <v>0</v>
          </cell>
          <cell r="O128">
            <v>0</v>
          </cell>
          <cell r="P128">
            <v>0</v>
          </cell>
          <cell r="Q128">
            <v>0</v>
          </cell>
          <cell r="R128">
            <v>0</v>
          </cell>
          <cell r="S128">
            <v>0</v>
          </cell>
          <cell r="T128">
            <v>0</v>
          </cell>
          <cell r="U128">
            <v>0</v>
          </cell>
          <cell r="V128">
            <v>0</v>
          </cell>
          <cell r="W128">
            <v>0</v>
          </cell>
        </row>
        <row r="129">
          <cell r="E129">
            <v>0</v>
          </cell>
          <cell r="F129">
            <v>100</v>
          </cell>
          <cell r="G129">
            <v>100</v>
          </cell>
          <cell r="H129">
            <v>0</v>
          </cell>
          <cell r="I129">
            <v>0</v>
          </cell>
          <cell r="J129">
            <v>300</v>
          </cell>
          <cell r="K129">
            <v>362</v>
          </cell>
          <cell r="L129">
            <v>300</v>
          </cell>
          <cell r="M129">
            <v>362</v>
          </cell>
          <cell r="N129">
            <v>0</v>
          </cell>
          <cell r="O129">
            <v>0</v>
          </cell>
          <cell r="P129">
            <v>0</v>
          </cell>
          <cell r="Q129">
            <v>300</v>
          </cell>
          <cell r="R129">
            <v>1.2066666666666666</v>
          </cell>
          <cell r="S129">
            <v>390.96</v>
          </cell>
          <cell r="T129">
            <v>300</v>
          </cell>
          <cell r="U129">
            <v>1.2066666666666666</v>
          </cell>
          <cell r="V129">
            <v>390.96</v>
          </cell>
          <cell r="W129">
            <v>-200</v>
          </cell>
        </row>
        <row r="130">
          <cell r="A130" t="str">
            <v>OTH</v>
          </cell>
          <cell r="B130" t="str">
            <v>OTHER</v>
          </cell>
          <cell r="E130">
            <v>0</v>
          </cell>
          <cell r="F130">
            <v>0</v>
          </cell>
          <cell r="G130">
            <v>0</v>
          </cell>
          <cell r="L130">
            <v>0</v>
          </cell>
          <cell r="M130">
            <v>0</v>
          </cell>
          <cell r="N130">
            <v>0</v>
          </cell>
          <cell r="O130">
            <v>0</v>
          </cell>
          <cell r="P130">
            <v>0</v>
          </cell>
          <cell r="Q130">
            <v>0</v>
          </cell>
          <cell r="R130">
            <v>0</v>
          </cell>
          <cell r="S130">
            <v>0</v>
          </cell>
          <cell r="T130">
            <v>0</v>
          </cell>
          <cell r="U130">
            <v>0</v>
          </cell>
          <cell r="V130">
            <v>0</v>
          </cell>
          <cell r="W130">
            <v>0</v>
          </cell>
        </row>
        <row r="131">
          <cell r="B131" t="str">
            <v>합          계</v>
          </cell>
          <cell r="E131">
            <v>24489</v>
          </cell>
          <cell r="F131">
            <v>58110</v>
          </cell>
          <cell r="G131">
            <v>82599</v>
          </cell>
          <cell r="H131">
            <v>0</v>
          </cell>
          <cell r="I131">
            <v>0</v>
          </cell>
          <cell r="J131">
            <v>59604</v>
          </cell>
          <cell r="K131">
            <v>263549</v>
          </cell>
          <cell r="L131">
            <v>59604</v>
          </cell>
          <cell r="M131">
            <v>263549</v>
          </cell>
          <cell r="N131">
            <v>0</v>
          </cell>
          <cell r="P131">
            <v>0</v>
          </cell>
          <cell r="Q131">
            <v>59604</v>
          </cell>
          <cell r="S131">
            <v>284632.92</v>
          </cell>
          <cell r="T131">
            <v>59604</v>
          </cell>
          <cell r="V131">
            <v>284632.92</v>
          </cell>
          <cell r="W131">
            <v>22994</v>
          </cell>
        </row>
        <row r="132">
          <cell r="E132">
            <v>0</v>
          </cell>
          <cell r="F132">
            <v>0</v>
          </cell>
          <cell r="J132">
            <v>59604</v>
          </cell>
          <cell r="K132">
            <v>263550</v>
          </cell>
          <cell r="N132">
            <v>0</v>
          </cell>
          <cell r="P132">
            <v>0</v>
          </cell>
          <cell r="Q132">
            <v>0</v>
          </cell>
          <cell r="S132">
            <v>0</v>
          </cell>
        </row>
        <row r="133">
          <cell r="I133" t="str">
            <v>ERR</v>
          </cell>
          <cell r="J133">
            <v>0</v>
          </cell>
          <cell r="K133">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외화금융(97-03)"/>
      <sheetName val="xxxxxx"/>
      <sheetName val="자금조달방침"/>
      <sheetName val="원화장기(97-01)"/>
      <sheetName val="원화장기월(97-01)"/>
      <sheetName val="외화장기요약(97-06)"/>
      <sheetName val="외화장기(97-06)"/>
      <sheetName val="1-1-1-1"/>
      <sheetName val="상정안건"/>
      <sheetName val="경비공통"/>
      <sheetName val="상여 (2)"/>
      <sheetName val="118.세금과공과"/>
      <sheetName val="1차명단"/>
      <sheetName val="본사감가상각대장(비품)"/>
      <sheetName val="조정전"/>
      <sheetName val="DS"/>
      <sheetName val="과거PL"/>
      <sheetName val="2COMPO_TABLE"/>
      <sheetName val="기초"/>
      <sheetName val="산출기준(파견전산실)"/>
      <sheetName val="집연95"/>
      <sheetName val="재무제표3년"/>
      <sheetName val="모델별판매(수정본)"/>
      <sheetName val="종합2"/>
      <sheetName val="SALE"/>
      <sheetName val="?????"/>
      <sheetName val="XREF"/>
      <sheetName val="비교99-00"/>
      <sheetName val="주요기준"/>
      <sheetName val="tsuga"/>
      <sheetName val="반기PL"/>
      <sheetName val="Index"/>
      <sheetName val="2.대외공문"/>
      <sheetName val="LIST"/>
      <sheetName val="FAB4생산"/>
      <sheetName val="시실누(모) "/>
      <sheetName val="현우실적"/>
      <sheetName val="부문손익"/>
      <sheetName val="A-LINE"/>
      <sheetName val="수익성 분석"/>
      <sheetName val="MAIN"/>
      <sheetName val="연간상여집계"/>
      <sheetName val="원재료"/>
      <sheetName val="대차대조표5년"/>
      <sheetName val="이익잉여금처분계산서"/>
      <sheetName val="재무상태변동표"/>
      <sheetName val="제조원가명세서"/>
      <sheetName val="현금흐름표"/>
      <sheetName val="협력업체"/>
      <sheetName val="코드1"/>
      <sheetName val="코드2"/>
      <sheetName val="총제품수불"/>
      <sheetName val="BS3"/>
      <sheetName val="투자예산"/>
      <sheetName val="admin"/>
      <sheetName val="표건"/>
      <sheetName val="이자율"/>
      <sheetName val="WorldQuest"/>
      <sheetName val="타계정에서 명세서(PL상)"/>
      <sheetName val="상품수불"/>
      <sheetName val="Intro2"/>
      <sheetName val="Id"/>
      <sheetName val="ﾃﾞｰﾀﾍﾞｰｽ(CD順)"/>
      <sheetName val="P&amp;L"/>
      <sheetName val="ACTPL03"/>
      <sheetName val="외화9612"/>
      <sheetName val="1월"/>
      <sheetName val="손익계산서"/>
      <sheetName val="용역원가명세서"/>
      <sheetName val="대손충당금"/>
      <sheetName val="투자주식평가"/>
      <sheetName val="자본준비금"/>
      <sheetName val="산업재산권"/>
      <sheetName val="예금"/>
      <sheetName val="매출액"/>
      <sheetName val="시산"/>
      <sheetName val="SHEET31"/>
      <sheetName val="외화금융_97_03_"/>
      <sheetName val="Calculation"/>
      <sheetName val="X-3 ENG"/>
      <sheetName val="ASP"/>
      <sheetName val="CHIP_O"/>
      <sheetName val="FAB_I"/>
      <sheetName val="FRT_O"/>
      <sheetName val="PKG_I"/>
      <sheetName val="FT_금액"/>
      <sheetName val="YIELD"/>
      <sheetName val="Inputs"/>
      <sheetName val="AcqIS"/>
      <sheetName val="AcqBSCF"/>
      <sheetName val="DATA-1"/>
      <sheetName val="Balance sheet"/>
      <sheetName val="당일"/>
      <sheetName val="달력"/>
      <sheetName val="차수"/>
      <sheetName val="본봉표"/>
      <sheetName val="品名"/>
      <sheetName val="Lists"/>
      <sheetName val="A"/>
      <sheetName val="Intelenet"/>
      <sheetName val="81HM"/>
      <sheetName val="產成品收發明細表"/>
      <sheetName val="drs"/>
      <sheetName val="INFORM"/>
      <sheetName val="Data1(全社)"/>
      <sheetName val="업체명"/>
      <sheetName val="4. TOP 25 QTY &amp; VALUE WISE "/>
      <sheetName val="INDIVIDUAL GRAPH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인건비 예산 편성 기준"/>
      <sheetName val="산출기준(파견전산실)"/>
      <sheetName val="산출기준_파견전산실_"/>
      <sheetName val="삲출기준(파견전산실)"/>
      <sheetName val="표지"/>
      <sheetName val="8)중점관리장비현황"/>
      <sheetName val="중장SR"/>
      <sheetName val="2001달력3"/>
      <sheetName val="서울재고"/>
      <sheetName val="피봇_회사제시"/>
      <sheetName val="분당임차변경"/>
      <sheetName val="정산표"/>
      <sheetName val="SALE"/>
      <sheetName val="FAB별"/>
      <sheetName val="ASP"/>
      <sheetName val="CHIP_O"/>
      <sheetName val="FAB_I"/>
      <sheetName val="FAB_O"/>
      <sheetName val="FRT_O"/>
      <sheetName val="PKG_I"/>
      <sheetName val="FT_금액"/>
      <sheetName val="YIELD"/>
      <sheetName val="Sheet1"/>
      <sheetName val="통계자료"/>
      <sheetName val="시실누(모) "/>
      <sheetName val="간이연락"/>
      <sheetName val="XREF"/>
      <sheetName val="외화금융(97-03)"/>
      <sheetName val="유통망계획"/>
      <sheetName val="ac_#1"/>
      <sheetName val="AC_1"/>
      <sheetName val="AC_2"/>
      <sheetName val="ac_#2"/>
      <sheetName val="summary"/>
      <sheetName val="0415"/>
      <sheetName val="4-8.공통"/>
      <sheetName val="2.대외공문"/>
      <sheetName val="bs"/>
      <sheetName val="TS"/>
      <sheetName val="4.경비 5.영업외수지"/>
      <sheetName val="지급어음"/>
      <sheetName val="A1"/>
      <sheetName val="완성차"/>
      <sheetName val="선수금반제"/>
      <sheetName val="대본사DA"/>
      <sheetName val="월할경비"/>
      <sheetName val="판매46"/>
      <sheetName val="Lists"/>
      <sheetName val="Page1"/>
      <sheetName val="인원계획-미화"/>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30 sep17"/>
      <sheetName val="FAR"/>
      <sheetName val="PPE"/>
      <sheetName val="Sheet1"/>
      <sheetName val="31.03.2018"/>
      <sheetName val="PPE (2)"/>
      <sheetName val="PPE MAR 19"/>
      <sheetName val="31.03.2019"/>
      <sheetName val="31.03.202011"/>
      <sheetName val="31-03-2020"/>
      <sheetName val="Land"/>
      <sheetName val="Plant &amp; Machinery"/>
      <sheetName val="Mandatory Spares Mum"/>
      <sheetName val="Mandatory Spares Rai"/>
      <sheetName val="Transmission Line"/>
      <sheetName val="Building-Plant"/>
      <sheetName val="office building"/>
      <sheetName val="OE Mum"/>
      <sheetName val="OE Rai"/>
      <sheetName val="COM Mum"/>
      <sheetName val="COM Rai"/>
      <sheetName val="Mobile-Mum"/>
      <sheetName val="Mobile-Rai"/>
      <sheetName val="FF Mum"/>
      <sheetName val="FF Rai"/>
      <sheetName val="VEH Mum"/>
      <sheetName val="VEH Rai"/>
      <sheetName val="COM Soft Mum"/>
      <sheetName val="COM Soft Rai"/>
      <sheetName val="Leasehold Improvemen"/>
      <sheetName val="Mandatory Spare Mumbai Itemwise"/>
      <sheetName val="Asstes sold(xerox)"/>
      <sheetName val="Assets sold(Bolero)"/>
      <sheetName val="Assets soldMotor Bike"/>
      <sheetName val="Depreciation for MUMBAI"/>
      <sheetName val="Sheet2"/>
    </sheetNames>
    <sheetDataSet>
      <sheetData sheetId="0"/>
      <sheetData sheetId="1"/>
      <sheetData sheetId="2"/>
      <sheetData sheetId="3"/>
      <sheetData sheetId="4"/>
      <sheetData sheetId="5"/>
      <sheetData sheetId="6"/>
      <sheetData sheetId="7"/>
      <sheetData sheetId="8"/>
      <sheetData sheetId="9"/>
      <sheetData sheetId="10">
        <row r="2">
          <cell r="A2" t="str">
            <v>SKS POWER GENERATION (CHHATISGARH) LIMITED</v>
          </cell>
        </row>
      </sheetData>
      <sheetData sheetId="11"/>
      <sheetData sheetId="12"/>
      <sheetData sheetId="13"/>
      <sheetData sheetId="14"/>
      <sheetData sheetId="15"/>
      <sheetData sheetId="16">
        <row r="5">
          <cell r="FV5" t="str">
            <v>As at 31.12.2019</v>
          </cell>
          <cell r="GE5" t="str">
            <v>Dep. Amount  for the year 31.12.2019</v>
          </cell>
          <cell r="GN5" t="str">
            <v>As at 31.03.2020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356"/>
  <sheetViews>
    <sheetView tabSelected="1" topLeftCell="CV1" workbookViewId="0">
      <pane ySplit="3" topLeftCell="A110" activePane="bottomLeft" state="frozen"/>
      <selection pane="bottomLeft" activeCell="DA113" sqref="DA113"/>
    </sheetView>
  </sheetViews>
  <sheetFormatPr defaultRowHeight="15"/>
  <cols>
    <col min="1" max="1" width="0" style="34" hidden="1" customWidth="1"/>
    <col min="2" max="2" width="9.140625" style="34"/>
    <col min="3" max="3" width="10.7109375" style="34" customWidth="1"/>
    <col min="4" max="4" width="9.140625" style="34"/>
    <col min="5" max="5" width="17.140625" style="34" customWidth="1"/>
    <col min="6" max="6" width="23.7109375" style="34" customWidth="1"/>
    <col min="7" max="7" width="21.5703125" style="34" customWidth="1"/>
    <col min="8" max="9" width="9.140625" style="34"/>
    <col min="10" max="10" width="23.85546875" style="34" customWidth="1"/>
    <col min="11" max="11" width="9.140625" style="34"/>
    <col min="12" max="12" width="17" style="34" customWidth="1"/>
    <col min="13" max="13" width="9.140625" style="34" hidden="1" customWidth="1"/>
    <col min="14" max="14" width="11.5703125" style="34" hidden="1" customWidth="1"/>
    <col min="15" max="15" width="15.28515625" style="34" hidden="1" customWidth="1"/>
    <col min="16" max="16" width="9.140625" style="34" hidden="1" customWidth="1"/>
    <col min="17" max="17" width="16.140625" style="34" hidden="1" customWidth="1"/>
    <col min="18" max="19" width="9.140625" style="34" hidden="1" customWidth="1"/>
    <col min="20" max="20" width="14" style="34" hidden="1" customWidth="1"/>
    <col min="21" max="21" width="15" style="34" hidden="1" customWidth="1"/>
    <col min="22" max="22" width="9.140625" style="34" hidden="1" customWidth="1"/>
    <col min="23" max="23" width="13.85546875" style="34" hidden="1" customWidth="1"/>
    <col min="24" max="24" width="9.140625" style="34" hidden="1" customWidth="1"/>
    <col min="25" max="25" width="14.42578125" style="34" hidden="1" customWidth="1"/>
    <col min="26" max="27" width="11.28515625" style="34" hidden="1" customWidth="1"/>
    <col min="28" max="28" width="16.42578125" style="90" hidden="1" customWidth="1"/>
    <col min="29" max="29" width="9.140625" style="34" hidden="1" customWidth="1"/>
    <col min="30" max="30" width="17" style="34" hidden="1" customWidth="1"/>
    <col min="31" max="31" width="14.42578125" style="34" hidden="1" customWidth="1"/>
    <col min="32" max="32" width="11.140625" style="34" hidden="1" customWidth="1"/>
    <col min="33" max="33" width="15.42578125" style="34" hidden="1" customWidth="1"/>
    <col min="34" max="34" width="11.28515625" style="34" hidden="1" customWidth="1"/>
    <col min="35" max="35" width="9.140625" style="34" hidden="1" customWidth="1"/>
    <col min="36" max="36" width="13.7109375" style="34" hidden="1" customWidth="1"/>
    <col min="37" max="37" width="14.140625" style="34" hidden="1" customWidth="1"/>
    <col min="38" max="38" width="9.140625" style="34" hidden="1" customWidth="1"/>
    <col min="39" max="39" width="13.5703125" style="34" hidden="1" customWidth="1"/>
    <col min="40" max="40" width="9.140625" style="34" hidden="1" customWidth="1"/>
    <col min="41" max="41" width="16" style="34" hidden="1" customWidth="1"/>
    <col min="42" max="42" width="14.5703125" style="34" hidden="1" customWidth="1"/>
    <col min="43" max="43" width="14.85546875" style="34" hidden="1" customWidth="1"/>
    <col min="44" max="44" width="14.5703125" style="90" hidden="1" customWidth="1"/>
    <col min="45" max="45" width="9.140625" style="34" hidden="1" customWidth="1"/>
    <col min="46" max="46" width="17" style="34" hidden="1" customWidth="1"/>
    <col min="47" max="47" width="14.42578125" style="34" hidden="1" customWidth="1"/>
    <col min="48" max="48" width="11.140625" style="34" hidden="1" customWidth="1"/>
    <col min="49" max="49" width="15.42578125" style="34" hidden="1" customWidth="1"/>
    <col min="50" max="50" width="12.140625" style="34" hidden="1" customWidth="1"/>
    <col min="51" max="51" width="9.140625" style="34" hidden="1" customWidth="1"/>
    <col min="52" max="52" width="13.7109375" style="34" hidden="1" customWidth="1"/>
    <col min="53" max="53" width="14.140625" style="34" hidden="1" customWidth="1"/>
    <col min="54" max="54" width="9.140625" style="34" hidden="1" customWidth="1"/>
    <col min="55" max="55" width="13.5703125" style="34" hidden="1" customWidth="1"/>
    <col min="56" max="56" width="9.140625" style="34" hidden="1" customWidth="1"/>
    <col min="57" max="57" width="16" style="34" hidden="1" customWidth="1"/>
    <col min="58" max="59" width="14.5703125" style="34" hidden="1" customWidth="1"/>
    <col min="60" max="60" width="14.85546875" style="34" hidden="1" customWidth="1"/>
    <col min="61" max="61" width="14.5703125" style="90" hidden="1" customWidth="1"/>
    <col min="62" max="62" width="9.140625" style="34" hidden="1" customWidth="1"/>
    <col min="63" max="63" width="14.42578125" style="34" hidden="1" customWidth="1"/>
    <col min="64" max="64" width="11.7109375" style="34" hidden="1" customWidth="1"/>
    <col min="65" max="65" width="10.42578125" style="34" hidden="1" customWidth="1"/>
    <col min="66" max="66" width="13.7109375" style="34" hidden="1" customWidth="1"/>
    <col min="67" max="67" width="13.42578125" style="34" hidden="1" customWidth="1"/>
    <col min="68" max="68" width="12.42578125" style="34" hidden="1" customWidth="1"/>
    <col min="69" max="69" width="14" style="34" hidden="1" customWidth="1"/>
    <col min="70" max="70" width="14.28515625" style="34" hidden="1" customWidth="1"/>
    <col min="71" max="71" width="9.140625" style="34" hidden="1" customWidth="1"/>
    <col min="72" max="72" width="12.28515625" style="34" hidden="1" customWidth="1"/>
    <col min="73" max="73" width="9.140625" style="34" hidden="1" customWidth="1"/>
    <col min="74" max="74" width="16.28515625" style="34" hidden="1" customWidth="1"/>
    <col min="75" max="75" width="13" style="34" hidden="1" customWidth="1"/>
    <col min="76" max="76" width="12.42578125" style="34" hidden="1" customWidth="1"/>
    <col min="77" max="77" width="14.85546875" style="34" hidden="1" customWidth="1"/>
    <col min="78" max="78" width="0" style="34" hidden="1" customWidth="1"/>
    <col min="79" max="79" width="16.85546875" style="34" hidden="1" customWidth="1"/>
    <col min="80" max="80" width="11.42578125" style="34" hidden="1" customWidth="1"/>
    <col min="81" max="81" width="12.5703125" style="34" hidden="1" customWidth="1"/>
    <col min="82" max="82" width="15.28515625" style="34" hidden="1" customWidth="1"/>
    <col min="83" max="83" width="12.28515625" style="34" hidden="1" customWidth="1"/>
    <col min="84" max="84" width="12.7109375" style="34" hidden="1" customWidth="1"/>
    <col min="85" max="85" width="11.28515625" style="34" hidden="1" customWidth="1"/>
    <col min="86" max="86" width="13.5703125" style="34" hidden="1" customWidth="1"/>
    <col min="87" max="87" width="9.140625" style="34" hidden="1" customWidth="1"/>
    <col min="88" max="88" width="11.85546875" style="34" hidden="1" customWidth="1"/>
    <col min="89" max="89" width="9.140625" style="34" hidden="1" customWidth="1"/>
    <col min="90" max="90" width="12.140625" style="34" hidden="1" customWidth="1"/>
    <col min="91" max="91" width="12.7109375" style="34" hidden="1" customWidth="1"/>
    <col min="92" max="92" width="13.140625" style="34" hidden="1" customWidth="1"/>
    <col min="93" max="93" width="14.5703125" style="34" hidden="1" customWidth="1"/>
    <col min="94" max="94" width="9.140625" style="34"/>
    <col min="95" max="95" width="14.5703125" style="34" customWidth="1"/>
    <col min="96" max="96" width="11.28515625" style="34" customWidth="1"/>
    <col min="97" max="97" width="12.7109375" style="34" customWidth="1"/>
    <col min="98" max="98" width="13.7109375" style="34" customWidth="1"/>
    <col min="99" max="99" width="13.5703125" style="34" customWidth="1"/>
    <col min="100" max="100" width="12.28515625" style="34" customWidth="1"/>
    <col min="101" max="102" width="14.140625" style="34" customWidth="1"/>
    <col min="103" max="103" width="9.140625" style="34"/>
    <col min="104" max="104" width="14.140625" style="34" customWidth="1"/>
    <col min="105" max="105" width="9.140625" style="34"/>
    <col min="106" max="106" width="13.7109375" style="34" customWidth="1"/>
    <col min="107" max="107" width="14.7109375" style="34" customWidth="1"/>
    <col min="108" max="108" width="13.28515625" style="34" customWidth="1"/>
    <col min="109" max="109" width="14.85546875" style="34" customWidth="1"/>
    <col min="110" max="16384" width="9.140625" style="34"/>
  </cols>
  <sheetData>
    <row r="1" spans="1:111" ht="16.5" customHeight="1" thickBot="1">
      <c r="C1" s="33" t="str">
        <f>[211]Land!A2</f>
        <v>SKS POWER GENERATION (CHHATISGARH) LIMITED</v>
      </c>
      <c r="D1" s="35"/>
      <c r="E1" s="36"/>
      <c r="F1" s="36"/>
      <c r="G1" s="36"/>
      <c r="H1" s="36"/>
      <c r="I1" s="35"/>
      <c r="J1" s="36"/>
      <c r="K1" s="35"/>
      <c r="L1" s="37"/>
      <c r="M1" s="37"/>
      <c r="N1" s="38">
        <v>43008</v>
      </c>
      <c r="O1" s="36"/>
      <c r="P1" s="36"/>
      <c r="Q1" s="38"/>
      <c r="R1" s="36"/>
      <c r="S1" s="36"/>
      <c r="T1" s="36"/>
      <c r="U1" s="36"/>
      <c r="V1" s="36"/>
      <c r="W1" s="36"/>
      <c r="X1" s="36"/>
      <c r="Y1" s="38"/>
      <c r="Z1" s="36"/>
      <c r="AA1" s="38">
        <v>43190</v>
      </c>
      <c r="AB1" s="39"/>
      <c r="AD1" s="38">
        <v>43190</v>
      </c>
      <c r="AE1" s="36"/>
      <c r="AF1" s="36"/>
      <c r="AG1" s="36"/>
      <c r="AH1" s="36"/>
      <c r="AI1" s="36"/>
      <c r="AJ1" s="36"/>
      <c r="AK1" s="36"/>
      <c r="AL1" s="36"/>
      <c r="AM1" s="36"/>
      <c r="AN1" s="36"/>
      <c r="AO1" s="38"/>
      <c r="AP1" s="36"/>
      <c r="AQ1" s="38">
        <v>43373</v>
      </c>
      <c r="AR1" s="39"/>
      <c r="AS1" s="34">
        <v>1</v>
      </c>
      <c r="AT1" s="38">
        <v>43373</v>
      </c>
      <c r="AU1" s="36"/>
      <c r="AV1" s="36"/>
      <c r="AW1" s="36"/>
      <c r="AX1" s="36"/>
      <c r="AY1" s="36"/>
      <c r="AZ1" s="36"/>
      <c r="BA1" s="36"/>
      <c r="BB1" s="40"/>
      <c r="BC1" s="40"/>
      <c r="BD1" s="40"/>
      <c r="BE1" s="113"/>
      <c r="BF1" s="40">
        <f>BH1-AT1</f>
        <v>182</v>
      </c>
      <c r="BG1" s="40"/>
      <c r="BH1" s="113">
        <v>43555</v>
      </c>
      <c r="BI1" s="114"/>
      <c r="BJ1" s="78"/>
      <c r="BK1" s="113">
        <v>43555</v>
      </c>
      <c r="BL1" s="40"/>
      <c r="BM1" s="40"/>
      <c r="BN1" s="40"/>
      <c r="BO1" s="40"/>
      <c r="BP1" s="40"/>
      <c r="BQ1" s="40"/>
      <c r="BR1" s="40"/>
      <c r="BS1" s="40"/>
      <c r="BT1" s="40"/>
      <c r="BU1" s="40"/>
      <c r="BV1" s="113"/>
      <c r="BW1" s="40">
        <f>BX1-BK1</f>
        <v>275</v>
      </c>
      <c r="BX1" s="113">
        <v>43830</v>
      </c>
      <c r="BY1" s="114"/>
      <c r="BZ1" s="78"/>
      <c r="CA1" s="113">
        <v>43830</v>
      </c>
      <c r="CB1" s="40"/>
      <c r="CC1" s="40"/>
      <c r="CD1" s="40"/>
      <c r="CE1" s="40"/>
      <c r="CF1" s="40"/>
      <c r="CG1" s="40"/>
      <c r="CH1" s="40"/>
      <c r="CI1" s="40"/>
      <c r="CJ1" s="40"/>
      <c r="CK1" s="40"/>
      <c r="CL1" s="113"/>
      <c r="CM1" s="40">
        <f>CN1-CA1</f>
        <v>91</v>
      </c>
      <c r="CN1" s="113">
        <v>43921</v>
      </c>
      <c r="CO1" s="114"/>
      <c r="CP1" s="78"/>
      <c r="CQ1" s="113">
        <v>43922</v>
      </c>
      <c r="CR1" s="40"/>
      <c r="CS1" s="40"/>
      <c r="CT1" s="40"/>
      <c r="CU1" s="40"/>
      <c r="CV1" s="40"/>
      <c r="CW1" s="40"/>
      <c r="CX1" s="40"/>
      <c r="CY1" s="40"/>
      <c r="CZ1" s="40"/>
      <c r="DA1" s="40"/>
      <c r="DB1" s="113"/>
      <c r="DC1" s="40"/>
      <c r="DD1" s="113">
        <v>44286</v>
      </c>
      <c r="DE1" s="114"/>
    </row>
    <row r="2" spans="1:111" ht="15.75" thickBot="1">
      <c r="C2" s="33" t="s">
        <v>315</v>
      </c>
      <c r="D2" s="35"/>
      <c r="E2" s="36"/>
      <c r="F2" s="36"/>
      <c r="G2" s="36"/>
      <c r="H2" s="35"/>
      <c r="I2" s="35"/>
      <c r="J2" s="36"/>
      <c r="K2" s="35"/>
      <c r="L2" s="37"/>
      <c r="M2" s="37"/>
      <c r="N2" s="115" t="s">
        <v>211</v>
      </c>
      <c r="O2" s="116"/>
      <c r="P2" s="116"/>
      <c r="Q2" s="117"/>
      <c r="R2" s="118" t="s">
        <v>212</v>
      </c>
      <c r="S2" s="118"/>
      <c r="T2" s="118"/>
      <c r="U2" s="118"/>
      <c r="V2" s="118"/>
      <c r="W2" s="118"/>
      <c r="X2" s="118"/>
      <c r="Y2" s="118"/>
      <c r="Z2" s="118"/>
      <c r="AA2" s="119"/>
      <c r="AB2" s="41" t="s">
        <v>213</v>
      </c>
      <c r="AD2" s="115" t="s">
        <v>211</v>
      </c>
      <c r="AE2" s="116"/>
      <c r="AF2" s="116"/>
      <c r="AG2" s="117"/>
      <c r="AH2" s="118" t="s">
        <v>212</v>
      </c>
      <c r="AI2" s="118"/>
      <c r="AJ2" s="118"/>
      <c r="AK2" s="118"/>
      <c r="AL2" s="118"/>
      <c r="AM2" s="118"/>
      <c r="AN2" s="118"/>
      <c r="AO2" s="118"/>
      <c r="AP2" s="118"/>
      <c r="AQ2" s="119"/>
      <c r="AR2" s="41" t="s">
        <v>213</v>
      </c>
      <c r="AT2" s="115" t="s">
        <v>211</v>
      </c>
      <c r="AU2" s="116"/>
      <c r="AV2" s="116"/>
      <c r="AW2" s="117"/>
      <c r="AX2" s="118" t="s">
        <v>212</v>
      </c>
      <c r="AY2" s="118"/>
      <c r="AZ2" s="118"/>
      <c r="BA2" s="118"/>
      <c r="BB2" s="118"/>
      <c r="BC2" s="118"/>
      <c r="BD2" s="118"/>
      <c r="BE2" s="118"/>
      <c r="BF2" s="118"/>
      <c r="BG2" s="118"/>
      <c r="BH2" s="119"/>
      <c r="BI2" s="41" t="s">
        <v>213</v>
      </c>
      <c r="BK2" s="115" t="s">
        <v>211</v>
      </c>
      <c r="BL2" s="116"/>
      <c r="BM2" s="116"/>
      <c r="BN2" s="117"/>
      <c r="BO2" s="118" t="s">
        <v>212</v>
      </c>
      <c r="BP2" s="118"/>
      <c r="BQ2" s="118"/>
      <c r="BR2" s="118"/>
      <c r="BS2" s="118"/>
      <c r="BT2" s="118"/>
      <c r="BU2" s="118"/>
      <c r="BV2" s="118"/>
      <c r="BW2" s="118"/>
      <c r="BX2" s="119"/>
      <c r="BY2" s="41" t="s">
        <v>213</v>
      </c>
      <c r="CA2" s="115" t="s">
        <v>211</v>
      </c>
      <c r="CB2" s="116"/>
      <c r="CC2" s="116"/>
      <c r="CD2" s="117"/>
      <c r="CE2" s="118" t="s">
        <v>212</v>
      </c>
      <c r="CF2" s="118"/>
      <c r="CG2" s="118"/>
      <c r="CH2" s="118"/>
      <c r="CI2" s="118"/>
      <c r="CJ2" s="118"/>
      <c r="CK2" s="118"/>
      <c r="CL2" s="118"/>
      <c r="CM2" s="118"/>
      <c r="CN2" s="119"/>
      <c r="CO2" s="41" t="s">
        <v>213</v>
      </c>
      <c r="CQ2" s="115" t="s">
        <v>211</v>
      </c>
      <c r="CR2" s="116"/>
      <c r="CS2" s="116"/>
      <c r="CT2" s="117"/>
      <c r="CU2" s="118" t="s">
        <v>212</v>
      </c>
      <c r="CV2" s="118"/>
      <c r="CW2" s="118"/>
      <c r="CX2" s="118"/>
      <c r="CY2" s="118"/>
      <c r="CZ2" s="118"/>
      <c r="DA2" s="118"/>
      <c r="DB2" s="118"/>
      <c r="DC2" s="118"/>
      <c r="DD2" s="119"/>
      <c r="DE2" s="41" t="s">
        <v>213</v>
      </c>
    </row>
    <row r="3" spans="1:111" ht="89.25" customHeight="1" thickBot="1">
      <c r="A3" s="24" t="s">
        <v>214</v>
      </c>
      <c r="B3" s="124"/>
      <c r="C3" s="25" t="s">
        <v>215</v>
      </c>
      <c r="D3" s="24" t="s">
        <v>216</v>
      </c>
      <c r="E3" s="25" t="s">
        <v>217</v>
      </c>
      <c r="F3" s="25" t="s">
        <v>214</v>
      </c>
      <c r="G3" s="25" t="s">
        <v>218</v>
      </c>
      <c r="H3" s="25" t="s">
        <v>219</v>
      </c>
      <c r="I3" s="25" t="s">
        <v>220</v>
      </c>
      <c r="J3" s="25" t="s">
        <v>221</v>
      </c>
      <c r="K3" s="25" t="s">
        <v>222</v>
      </c>
      <c r="L3" s="26" t="s">
        <v>223</v>
      </c>
      <c r="M3" s="37"/>
      <c r="N3" s="23" t="s">
        <v>224</v>
      </c>
      <c r="O3" s="42" t="s">
        <v>225</v>
      </c>
      <c r="P3" s="42" t="s">
        <v>226</v>
      </c>
      <c r="Q3" s="43" t="s">
        <v>227</v>
      </c>
      <c r="R3" s="44" t="str">
        <f>N3</f>
        <v>Opening As at 01.10.2017</v>
      </c>
      <c r="S3" s="45" t="s">
        <v>228</v>
      </c>
      <c r="T3" s="20" t="s">
        <v>229</v>
      </c>
      <c r="U3" s="20" t="s">
        <v>230</v>
      </c>
      <c r="V3" s="20" t="s">
        <v>231</v>
      </c>
      <c r="W3" s="20" t="s">
        <v>232</v>
      </c>
      <c r="X3" s="20" t="s">
        <v>233</v>
      </c>
      <c r="Y3" s="20" t="s">
        <v>234</v>
      </c>
      <c r="Z3" s="21" t="s">
        <v>235</v>
      </c>
      <c r="AA3" s="22" t="str">
        <f>+Q3</f>
        <v>As at 31.03.2018</v>
      </c>
      <c r="AB3" s="46" t="str">
        <f>+AA3</f>
        <v>As at 31.03.2018</v>
      </c>
      <c r="AD3" s="23" t="s">
        <v>236</v>
      </c>
      <c r="AE3" s="42" t="s">
        <v>225</v>
      </c>
      <c r="AF3" s="42" t="s">
        <v>226</v>
      </c>
      <c r="AG3" s="43" t="s">
        <v>237</v>
      </c>
      <c r="AH3" s="44" t="str">
        <f>AD3</f>
        <v>Opening As at 01.04.2018</v>
      </c>
      <c r="AI3" s="45" t="s">
        <v>228</v>
      </c>
      <c r="AJ3" s="20" t="s">
        <v>229</v>
      </c>
      <c r="AK3" s="20" t="s">
        <v>230</v>
      </c>
      <c r="AL3" s="20" t="s">
        <v>231</v>
      </c>
      <c r="AM3" s="20" t="s">
        <v>238</v>
      </c>
      <c r="AN3" s="20" t="s">
        <v>233</v>
      </c>
      <c r="AO3" s="20" t="s">
        <v>239</v>
      </c>
      <c r="AP3" s="21" t="s">
        <v>240</v>
      </c>
      <c r="AQ3" s="22" t="str">
        <f>+AG3</f>
        <v>As at 30.09.2018</v>
      </c>
      <c r="AR3" s="46" t="str">
        <f>+AQ3</f>
        <v>As at 30.09.2018</v>
      </c>
      <c r="AT3" s="23" t="s">
        <v>241</v>
      </c>
      <c r="AU3" s="42" t="s">
        <v>225</v>
      </c>
      <c r="AV3" s="42" t="s">
        <v>226</v>
      </c>
      <c r="AW3" s="43" t="s">
        <v>242</v>
      </c>
      <c r="AX3" s="44" t="str">
        <f>AT3</f>
        <v>Opening As at 01.10.2018</v>
      </c>
      <c r="AY3" s="45" t="s">
        <v>228</v>
      </c>
      <c r="AZ3" s="20" t="s">
        <v>229</v>
      </c>
      <c r="BA3" s="20" t="s">
        <v>230</v>
      </c>
      <c r="BB3" s="20" t="s">
        <v>231</v>
      </c>
      <c r="BC3" s="20" t="s">
        <v>243</v>
      </c>
      <c r="BD3" s="20" t="s">
        <v>233</v>
      </c>
      <c r="BE3" s="20" t="s">
        <v>244</v>
      </c>
      <c r="BF3" s="21" t="s">
        <v>245</v>
      </c>
      <c r="BG3" s="32" t="s">
        <v>246</v>
      </c>
      <c r="BH3" s="22" t="str">
        <f>+AW3</f>
        <v>As at 31.03.2019</v>
      </c>
      <c r="BI3" s="47" t="str">
        <f>+BH3</f>
        <v>As at 31.03.2019</v>
      </c>
      <c r="BK3" s="28" t="s">
        <v>247</v>
      </c>
      <c r="BL3" s="48" t="s">
        <v>225</v>
      </c>
      <c r="BM3" s="48" t="s">
        <v>226</v>
      </c>
      <c r="BN3" s="49" t="str">
        <f>'[211]office building'!FV5</f>
        <v>As at 31.12.2019</v>
      </c>
      <c r="BO3" s="50" t="str">
        <f>BK3</f>
        <v>Opening       As at 01.04.2019</v>
      </c>
      <c r="BP3" s="51" t="s">
        <v>228</v>
      </c>
      <c r="BQ3" s="29" t="s">
        <v>229</v>
      </c>
      <c r="BR3" s="29" t="s">
        <v>230</v>
      </c>
      <c r="BS3" s="29" t="s">
        <v>231</v>
      </c>
      <c r="BT3" s="29" t="s">
        <v>248</v>
      </c>
      <c r="BU3" s="29" t="s">
        <v>233</v>
      </c>
      <c r="BV3" s="29" t="s">
        <v>249</v>
      </c>
      <c r="BW3" s="30" t="str">
        <f>'[211]office building'!GE5</f>
        <v>Dep. Amount  for the year 31.12.2019</v>
      </c>
      <c r="BX3" s="31" t="str">
        <f>+BN3</f>
        <v>As at 31.12.2019</v>
      </c>
      <c r="BY3" s="52" t="str">
        <f>+BX3</f>
        <v>As at 31.12.2019</v>
      </c>
      <c r="CA3" s="28" t="s">
        <v>250</v>
      </c>
      <c r="CB3" s="48" t="s">
        <v>225</v>
      </c>
      <c r="CC3" s="48" t="s">
        <v>226</v>
      </c>
      <c r="CD3" s="49" t="str">
        <f>'[211]office building'!GN5</f>
        <v>As at 31.03.2020</v>
      </c>
      <c r="CE3" s="50" t="str">
        <f>CA3</f>
        <v>Opening       As at 01.01.2020</v>
      </c>
      <c r="CF3" s="51" t="s">
        <v>228</v>
      </c>
      <c r="CG3" s="29" t="s">
        <v>229</v>
      </c>
      <c r="CH3" s="29" t="s">
        <v>230</v>
      </c>
      <c r="CI3" s="29" t="s">
        <v>231</v>
      </c>
      <c r="CJ3" s="29" t="s">
        <v>252</v>
      </c>
      <c r="CK3" s="29" t="s">
        <v>233</v>
      </c>
      <c r="CL3" s="29" t="s">
        <v>253</v>
      </c>
      <c r="CM3" s="27" t="s">
        <v>254</v>
      </c>
      <c r="CN3" s="27" t="s">
        <v>251</v>
      </c>
      <c r="CO3" s="53" t="s">
        <v>251</v>
      </c>
      <c r="CQ3" s="28" t="s">
        <v>303</v>
      </c>
      <c r="CR3" s="48" t="s">
        <v>225</v>
      </c>
      <c r="CS3" s="48" t="s">
        <v>226</v>
      </c>
      <c r="CT3" s="49" t="s">
        <v>304</v>
      </c>
      <c r="CU3" s="50" t="str">
        <f>CQ3</f>
        <v>Opening       As at 01.04.2020</v>
      </c>
      <c r="CV3" s="51" t="s">
        <v>228</v>
      </c>
      <c r="CW3" s="29" t="s">
        <v>229</v>
      </c>
      <c r="CX3" s="29" t="s">
        <v>230</v>
      </c>
      <c r="CY3" s="29" t="s">
        <v>231</v>
      </c>
      <c r="CZ3" s="29" t="s">
        <v>305</v>
      </c>
      <c r="DA3" s="29" t="s">
        <v>233</v>
      </c>
      <c r="DB3" s="29" t="s">
        <v>307</v>
      </c>
      <c r="DC3" s="27" t="s">
        <v>306</v>
      </c>
      <c r="DD3" s="27" t="s">
        <v>308</v>
      </c>
      <c r="DE3" s="53" t="s">
        <v>309</v>
      </c>
      <c r="DG3" s="54" t="s">
        <v>255</v>
      </c>
    </row>
    <row r="4" spans="1:111" ht="15.75">
      <c r="A4" s="34" t="s">
        <v>256</v>
      </c>
      <c r="C4" s="16"/>
      <c r="D4" s="16"/>
      <c r="E4" s="17"/>
      <c r="F4" s="17"/>
      <c r="G4" s="17"/>
      <c r="H4" s="17"/>
      <c r="I4" s="17"/>
      <c r="J4" s="17"/>
      <c r="K4" s="17"/>
      <c r="L4" s="18"/>
      <c r="M4" s="19"/>
      <c r="N4" s="55"/>
      <c r="O4" s="55"/>
      <c r="P4" s="56"/>
      <c r="Q4" s="57"/>
      <c r="R4" s="58"/>
      <c r="S4" s="14"/>
      <c r="T4" s="55"/>
      <c r="U4" s="55"/>
      <c r="V4" s="59"/>
      <c r="W4" s="59"/>
      <c r="X4" s="59"/>
      <c r="Y4" s="14"/>
      <c r="Z4" s="55"/>
      <c r="AA4" s="60"/>
      <c r="AB4" s="61"/>
      <c r="AD4" s="55"/>
      <c r="AE4" s="55"/>
      <c r="AF4" s="56"/>
      <c r="AG4" s="57"/>
      <c r="AH4" s="58"/>
      <c r="AI4" s="14"/>
      <c r="AJ4" s="55"/>
      <c r="AK4" s="55"/>
      <c r="AL4" s="59"/>
      <c r="AM4" s="59"/>
      <c r="AN4" s="59"/>
      <c r="AO4" s="14"/>
      <c r="AP4" s="55"/>
      <c r="AQ4" s="60"/>
      <c r="AR4" s="61"/>
      <c r="AT4" s="55"/>
      <c r="AU4" s="55"/>
      <c r="AV4" s="56"/>
      <c r="AW4" s="57"/>
      <c r="AX4" s="58"/>
      <c r="AY4" s="14"/>
      <c r="AZ4" s="55"/>
      <c r="BA4" s="55"/>
      <c r="BB4" s="59"/>
      <c r="BC4" s="59"/>
      <c r="BD4" s="59"/>
      <c r="BE4" s="14"/>
      <c r="BF4" s="55"/>
      <c r="BG4" s="62"/>
      <c r="BH4" s="60"/>
      <c r="BI4" s="61"/>
      <c r="BK4" s="55"/>
      <c r="BL4" s="55"/>
      <c r="BM4" s="56"/>
      <c r="BN4" s="57"/>
      <c r="BO4" s="58"/>
      <c r="BP4" s="14"/>
      <c r="BQ4" s="55"/>
      <c r="BR4" s="55"/>
      <c r="BS4" s="59"/>
      <c r="BT4" s="59"/>
      <c r="BU4" s="59"/>
      <c r="BV4" s="14"/>
      <c r="BW4" s="55"/>
      <c r="BX4" s="60"/>
      <c r="BY4" s="61"/>
      <c r="CA4" s="55"/>
      <c r="CB4" s="55"/>
      <c r="CC4" s="56"/>
      <c r="CD4" s="57"/>
      <c r="CE4" s="58"/>
      <c r="CF4" s="14"/>
      <c r="CG4" s="55"/>
      <c r="CH4" s="55"/>
      <c r="CI4" s="59"/>
      <c r="CJ4" s="59"/>
      <c r="CK4" s="59"/>
      <c r="CL4" s="14"/>
      <c r="CM4" s="55"/>
      <c r="CN4" s="60"/>
      <c r="CO4" s="61"/>
      <c r="CQ4" s="55"/>
      <c r="CR4" s="55"/>
      <c r="CS4" s="56"/>
      <c r="CT4" s="57"/>
      <c r="CU4" s="58"/>
      <c r="CV4" s="14"/>
      <c r="CW4" s="55"/>
      <c r="CX4" s="55"/>
      <c r="CY4" s="59"/>
      <c r="CZ4" s="59"/>
      <c r="DA4" s="59"/>
      <c r="DB4" s="14"/>
      <c r="DC4" s="55"/>
      <c r="DD4" s="60"/>
      <c r="DE4" s="61"/>
      <c r="DG4" s="63"/>
    </row>
    <row r="5" spans="1:111" ht="15.75">
      <c r="A5" s="34" t="s">
        <v>256</v>
      </c>
      <c r="C5" s="15">
        <v>43014</v>
      </c>
      <c r="D5" s="64">
        <v>1</v>
      </c>
      <c r="E5" s="65" t="s">
        <v>257</v>
      </c>
      <c r="F5" s="65" t="s">
        <v>258</v>
      </c>
      <c r="G5" s="65" t="s">
        <v>2</v>
      </c>
      <c r="H5" s="66" t="s">
        <v>259</v>
      </c>
      <c r="I5" s="66">
        <v>144</v>
      </c>
      <c r="J5" s="65"/>
      <c r="K5" s="66">
        <v>30</v>
      </c>
      <c r="L5" s="67">
        <v>2505753.8426494044</v>
      </c>
      <c r="M5" s="68"/>
      <c r="N5" s="55">
        <v>0</v>
      </c>
      <c r="O5" s="55">
        <f t="shared" ref="O5:O68" si="0">L5</f>
        <v>2505753.8426494044</v>
      </c>
      <c r="P5" s="56">
        <v>0</v>
      </c>
      <c r="Q5" s="57">
        <f t="shared" ref="Q5:Q68" si="1">+N5+O5-P5</f>
        <v>2505753.8426494044</v>
      </c>
      <c r="R5" s="58">
        <v>0</v>
      </c>
      <c r="S5" s="14"/>
      <c r="T5" s="69">
        <f t="shared" ref="T5:T68" si="2">Q5*5/100</f>
        <v>125287.69213247021</v>
      </c>
      <c r="U5" s="55">
        <f t="shared" ref="U5:U68" si="3">+Q5*0.95</f>
        <v>2380466.1505169342</v>
      </c>
      <c r="V5" s="59">
        <f t="shared" ref="V5:V13" si="4">K5</f>
        <v>30</v>
      </c>
      <c r="W5" s="59">
        <f t="shared" ref="W5:W13" si="5">IF($C5&lt;$N$1,(V5*365-(DATEDIF($C5,$N$1,"D"))),(V5*365))+1</f>
        <v>10951</v>
      </c>
      <c r="X5" s="59">
        <f t="shared" ref="X5:X13" si="6">IF($C5&gt;$N$1,$AA$1-$C5+1,IF(W5&lt;=0,W5*0,IF(W5&lt;=182,W5,IF(W5&gt;182,182))))</f>
        <v>177</v>
      </c>
      <c r="Y5" s="14">
        <f t="shared" ref="Y5:Y68" si="7">IF(R5&gt;=U5,0,U5-R5)</f>
        <v>2380466.1505169342</v>
      </c>
      <c r="Z5" s="55">
        <f t="shared" ref="Z5:Z68" si="8">+IF(X5&lt;=0,Y5,Y5*X5/W5)</f>
        <v>38475.254190621621</v>
      </c>
      <c r="AA5" s="60">
        <f t="shared" ref="AA5:AA68" si="9">+R5+Z5</f>
        <v>38475.254190621621</v>
      </c>
      <c r="AB5" s="61">
        <f t="shared" ref="AB5:AB68" si="10">+Q5-AA5</f>
        <v>2467278.588458783</v>
      </c>
      <c r="AD5" s="55">
        <f t="shared" ref="AD5:AD68" si="11">Q5</f>
        <v>2505753.8426494044</v>
      </c>
      <c r="AE5" s="55">
        <v>0</v>
      </c>
      <c r="AF5" s="56">
        <v>0</v>
      </c>
      <c r="AG5" s="57">
        <f t="shared" ref="AG5:AG68" si="12">+AD5+AE5-AF5</f>
        <v>2505753.8426494044</v>
      </c>
      <c r="AH5" s="58">
        <f t="shared" ref="AH5:AH68" si="13">AA5</f>
        <v>38475.254190621621</v>
      </c>
      <c r="AI5" s="14"/>
      <c r="AJ5" s="69">
        <f t="shared" ref="AJ5:AJ68" si="14">AG5*5/100</f>
        <v>125287.69213247021</v>
      </c>
      <c r="AK5" s="55">
        <f t="shared" ref="AK5:AK68" si="15">+AG5*0.95</f>
        <v>2380466.1505169342</v>
      </c>
      <c r="AL5" s="59">
        <v>30</v>
      </c>
      <c r="AM5" s="59">
        <f t="shared" ref="AM5:AM13" si="16">IF($C5&lt;$AD$1,(AL5*365-(DATEDIF($C5,$AD$1,"D"))),(AL5*365))+1</f>
        <v>10775</v>
      </c>
      <c r="AN5" s="59">
        <f t="shared" ref="AN5:AN13" si="17">IF($C5&gt;$AD$1,$AQ$1-$C5+1,IF(AM5&lt;=0,AM5*0,IF(AM5&lt;=183,AM5,IF(AM5&gt;183,183))))</f>
        <v>183</v>
      </c>
      <c r="AO5" s="14">
        <f t="shared" ref="AO5:AO68" si="18">IF(AH5&gt;=AK5,0,AK5-AH5)</f>
        <v>2341990.8963263128</v>
      </c>
      <c r="AP5" s="55">
        <f t="shared" ref="AP5:AP68" si="19">+IF(AN5&lt;=0,AO5,AO5*AN5/AM5)</f>
        <v>39775.808262432969</v>
      </c>
      <c r="AQ5" s="60">
        <f t="shared" ref="AQ5:AQ68" si="20">+AH5+AP5</f>
        <v>78251.06245305459</v>
      </c>
      <c r="AR5" s="61">
        <f t="shared" ref="AR5:AR68" si="21">+AG5-AQ5</f>
        <v>2427502.7801963501</v>
      </c>
      <c r="AT5" s="55">
        <f t="shared" ref="AT5:AT68" si="22">AG5</f>
        <v>2505753.8426494044</v>
      </c>
      <c r="AU5" s="55">
        <v>0</v>
      </c>
      <c r="AV5" s="56">
        <v>0</v>
      </c>
      <c r="AW5" s="57">
        <f>+AT5+AU5-AV5</f>
        <v>2505753.8426494044</v>
      </c>
      <c r="AX5" s="58">
        <f t="shared" ref="AX5:AX68" si="23">AQ5</f>
        <v>78251.06245305459</v>
      </c>
      <c r="AY5" s="14"/>
      <c r="AZ5" s="69">
        <f t="shared" ref="AZ5:AZ68" si="24">AW5*5/100</f>
        <v>125287.69213247021</v>
      </c>
      <c r="BA5" s="55">
        <f>+AW5*0.95</f>
        <v>2380466.1505169342</v>
      </c>
      <c r="BB5" s="59">
        <v>30</v>
      </c>
      <c r="BC5" s="59">
        <f t="shared" ref="BC5:BC13" si="25">IF($C5&lt;$AT$1,(BB5*365-(DATEDIF($C5,$AT$1,"D"))),(BB5*365))+1</f>
        <v>10592</v>
      </c>
      <c r="BD5" s="59">
        <f t="shared" ref="BD5:BD68" si="26">IF($C5&gt;$AT$1,$BH$1-$C5+1,IF(BC5&lt;=0,BC5*0,IF(BC5&lt;=182,BC5,IF(BC5&gt;182,182))))</f>
        <v>182</v>
      </c>
      <c r="BE5" s="14">
        <f t="shared" ref="BE5:BE68" si="27">IF(AX5&gt;=BA5,0,BA5-AX5)</f>
        <v>2302215.0880638799</v>
      </c>
      <c r="BF5" s="55">
        <f>+IF(BD5&lt;=0,BE5,BE5*BD5/BC5)</f>
        <v>39558.454118922411</v>
      </c>
      <c r="BG5" s="62">
        <f t="shared" ref="BG5:BG36" si="28">L5*$BG$123/$AW$123</f>
        <v>674362.62111695041</v>
      </c>
      <c r="BH5" s="60">
        <f>+AX5+BF5+BG5</f>
        <v>792172.13768892735</v>
      </c>
      <c r="BI5" s="61">
        <f t="shared" ref="BI5:BI68" si="29">+AW5-BH5</f>
        <v>1713581.7049604771</v>
      </c>
      <c r="BK5" s="55">
        <f t="shared" ref="BK5:BK68" si="30">AW5</f>
        <v>2505753.8426494044</v>
      </c>
      <c r="BL5" s="55">
        <v>0</v>
      </c>
      <c r="BM5" s="56">
        <v>0</v>
      </c>
      <c r="BN5" s="57">
        <f>+BK5+BL5-BM5</f>
        <v>2505753.8426494044</v>
      </c>
      <c r="BO5" s="58">
        <f t="shared" ref="BO5:BO68" si="31">BH5</f>
        <v>792172.13768892735</v>
      </c>
      <c r="BP5" s="14"/>
      <c r="BQ5" s="55">
        <f t="shared" ref="BQ5:BQ62" si="32">BN5*5/100</f>
        <v>125287.69213247021</v>
      </c>
      <c r="BR5" s="55">
        <f>+BN5*0.95</f>
        <v>2380466.1505169342</v>
      </c>
      <c r="BS5" s="59">
        <v>30</v>
      </c>
      <c r="BT5" s="59">
        <f>IF($C5&lt;$BK$1,(BS5*365-(DATEDIF($C5,$BK$1,"D"))),(BS5*365))+1</f>
        <v>10410</v>
      </c>
      <c r="BU5" s="59">
        <f>IF($C5&gt;$BK$1,$BX$1-$C5+1,IF(BT5&lt;=0,BT5*0,IF(BT5&lt;=275,BT5,IF(BT5&gt;275,275))))</f>
        <v>275</v>
      </c>
      <c r="BV5" s="14">
        <f t="shared" ref="BV5:BV68" si="33">IF(BO5&gt;=BR5,0,BR5-BO5)</f>
        <v>1588294.0128280069</v>
      </c>
      <c r="BW5" s="55">
        <f t="shared" ref="BW5:BW35" si="34">+IF(BU5&lt;=0,BV5,BV5*BU5/BT5)</f>
        <v>41957.814940221127</v>
      </c>
      <c r="BX5" s="60">
        <f t="shared" ref="BX5:BX68" si="35">+BO5+BW5</f>
        <v>834129.95262914849</v>
      </c>
      <c r="BY5" s="61">
        <f t="shared" ref="BY5:BY68" si="36">+BN5-BX5</f>
        <v>1671623.8900202559</v>
      </c>
      <c r="CA5" s="55">
        <f>BN5</f>
        <v>2505753.8426494044</v>
      </c>
      <c r="CB5" s="55">
        <v>0</v>
      </c>
      <c r="CC5" s="56">
        <v>0</v>
      </c>
      <c r="CD5" s="57">
        <f>+CA5+CB5-CC5</f>
        <v>2505753.8426494044</v>
      </c>
      <c r="CE5" s="58">
        <f t="shared" ref="CE5:CE68" si="37">BX5</f>
        <v>834129.95262914849</v>
      </c>
      <c r="CF5" s="14"/>
      <c r="CG5" s="55">
        <f t="shared" ref="CG5:CG62" si="38">CD5*5/100</f>
        <v>125287.69213247021</v>
      </c>
      <c r="CH5" s="55">
        <f>+CD5*0.95</f>
        <v>2380466.1505169342</v>
      </c>
      <c r="CI5" s="59">
        <v>30</v>
      </c>
      <c r="CJ5" s="59">
        <f>IF($C5&lt;$CA$1,(CI5*365-(DATEDIF($C5,$CA$1,"D"))),(CI5*365))+1</f>
        <v>10135</v>
      </c>
      <c r="CK5" s="59">
        <f>IF($C5&gt;$CA$1,$CN$1-$C5+1,IF(CJ5&lt;=0,CJ5*0,IF(CJ5&lt;=91,CJ5,IF(CJ5&gt;91,91))))</f>
        <v>91</v>
      </c>
      <c r="CL5" s="14">
        <f t="shared" ref="CL5:CL68" si="39">IF(CE5&gt;=CH5,0,CH5-CE5)</f>
        <v>1546336.1978877857</v>
      </c>
      <c r="CM5" s="55">
        <v>13849.020274297958</v>
      </c>
      <c r="CN5" s="60">
        <f t="shared" ref="CN5:CN68" si="40">+CE5+CM5</f>
        <v>847978.97290344641</v>
      </c>
      <c r="CO5" s="61">
        <f t="shared" ref="CO5:CO68" si="41">+CD5-CN5</f>
        <v>1657774.8697459581</v>
      </c>
      <c r="CQ5" s="55">
        <f>CD5</f>
        <v>2505753.8426494044</v>
      </c>
      <c r="CR5" s="55">
        <v>0</v>
      </c>
      <c r="CS5" s="56">
        <v>0</v>
      </c>
      <c r="CT5" s="57">
        <f>+CQ5+CR5-CS5</f>
        <v>2505753.8426494044</v>
      </c>
      <c r="CU5" s="58">
        <f t="shared" ref="CU5:CU68" si="42">CN5</f>
        <v>847978.97290344641</v>
      </c>
      <c r="CV5" s="14"/>
      <c r="CW5" s="55">
        <f t="shared" ref="CW5:CW62" si="43">CT5*5/100</f>
        <v>125287.69213247021</v>
      </c>
      <c r="CX5" s="55">
        <f>+CT5*0.95</f>
        <v>2380466.1505169342</v>
      </c>
      <c r="CY5" s="59">
        <v>30</v>
      </c>
      <c r="CZ5" s="59">
        <f>IF($C5&lt;$CA$1,(CY5*365-(DATEDIF($C5,$CA$1,"D"))),(CY5*365))+1</f>
        <v>10135</v>
      </c>
      <c r="DA5" s="59">
        <v>365</v>
      </c>
      <c r="DB5" s="14">
        <f t="shared" ref="DB5:DB68" si="44">IF(CU5&gt;=CX5,0,CX5-CU5)</f>
        <v>1532487.1776134879</v>
      </c>
      <c r="DC5" s="108">
        <v>55702</v>
      </c>
      <c r="DD5" s="60">
        <f t="shared" ref="DD5:DD68" si="45">+CU5+DC5</f>
        <v>903680.97290344641</v>
      </c>
      <c r="DE5" s="61">
        <f t="shared" ref="DE5:DE10" si="46">+CT5-DD5</f>
        <v>1602072.8697459581</v>
      </c>
      <c r="DG5" s="70">
        <v>200000</v>
      </c>
    </row>
    <row r="6" spans="1:111" ht="15.75">
      <c r="A6" s="34" t="s">
        <v>256</v>
      </c>
      <c r="C6" s="15">
        <v>43014</v>
      </c>
      <c r="D6" s="64">
        <v>2</v>
      </c>
      <c r="E6" s="65" t="s">
        <v>257</v>
      </c>
      <c r="F6" s="65" t="s">
        <v>258</v>
      </c>
      <c r="G6" s="65" t="s">
        <v>6</v>
      </c>
      <c r="H6" s="66" t="s">
        <v>259</v>
      </c>
      <c r="I6" s="66">
        <v>99</v>
      </c>
      <c r="J6" s="65" t="s">
        <v>260</v>
      </c>
      <c r="K6" s="66">
        <v>30</v>
      </c>
      <c r="L6" s="67">
        <v>6898931.2167192306</v>
      </c>
      <c r="M6" s="68"/>
      <c r="N6" s="55">
        <v>0</v>
      </c>
      <c r="O6" s="55">
        <f t="shared" si="0"/>
        <v>6898931.2167192306</v>
      </c>
      <c r="P6" s="56">
        <v>0</v>
      </c>
      <c r="Q6" s="57">
        <f t="shared" si="1"/>
        <v>6898931.2167192306</v>
      </c>
      <c r="R6" s="58">
        <v>0</v>
      </c>
      <c r="S6" s="14"/>
      <c r="T6" s="69">
        <f t="shared" si="2"/>
        <v>344946.56083596154</v>
      </c>
      <c r="U6" s="55">
        <f t="shared" si="3"/>
        <v>6553984.6558832685</v>
      </c>
      <c r="V6" s="59">
        <f t="shared" si="4"/>
        <v>30</v>
      </c>
      <c r="W6" s="59">
        <f t="shared" si="5"/>
        <v>10951</v>
      </c>
      <c r="X6" s="59">
        <f t="shared" si="6"/>
        <v>177</v>
      </c>
      <c r="Y6" s="14">
        <f t="shared" si="7"/>
        <v>6553984.6558832685</v>
      </c>
      <c r="Z6" s="55">
        <f t="shared" si="8"/>
        <v>105931.44773000992</v>
      </c>
      <c r="AA6" s="60">
        <f t="shared" si="9"/>
        <v>105931.44773000992</v>
      </c>
      <c r="AB6" s="61">
        <f t="shared" si="10"/>
        <v>6792999.7689892203</v>
      </c>
      <c r="AD6" s="55">
        <f t="shared" si="11"/>
        <v>6898931.2167192306</v>
      </c>
      <c r="AE6" s="55">
        <v>0</v>
      </c>
      <c r="AF6" s="56">
        <v>0</v>
      </c>
      <c r="AG6" s="57">
        <f t="shared" si="12"/>
        <v>6898931.2167192306</v>
      </c>
      <c r="AH6" s="58">
        <f t="shared" si="13"/>
        <v>105931.44773000992</v>
      </c>
      <c r="AI6" s="14"/>
      <c r="AJ6" s="69">
        <f t="shared" si="14"/>
        <v>344946.56083596154</v>
      </c>
      <c r="AK6" s="55">
        <f t="shared" si="15"/>
        <v>6553984.6558832685</v>
      </c>
      <c r="AL6" s="59">
        <v>30</v>
      </c>
      <c r="AM6" s="59">
        <f t="shared" si="16"/>
        <v>10775</v>
      </c>
      <c r="AN6" s="59">
        <f t="shared" si="17"/>
        <v>183</v>
      </c>
      <c r="AO6" s="14">
        <f t="shared" si="18"/>
        <v>6448053.2081532581</v>
      </c>
      <c r="AP6" s="55">
        <f t="shared" si="19"/>
        <v>109512.17977652402</v>
      </c>
      <c r="AQ6" s="60">
        <f t="shared" si="20"/>
        <v>215443.62750653393</v>
      </c>
      <c r="AR6" s="61">
        <f t="shared" si="21"/>
        <v>6683487.589212697</v>
      </c>
      <c r="AT6" s="55">
        <f t="shared" si="22"/>
        <v>6898931.2167192306</v>
      </c>
      <c r="AU6" s="55">
        <v>0</v>
      </c>
      <c r="AV6" s="56">
        <v>0</v>
      </c>
      <c r="AW6" s="57">
        <f t="shared" ref="AW6:AW69" si="47">+AT6+AU6-AV6</f>
        <v>6898931.2167192306</v>
      </c>
      <c r="AX6" s="58">
        <f t="shared" si="23"/>
        <v>215443.62750653393</v>
      </c>
      <c r="AY6" s="14"/>
      <c r="AZ6" s="69">
        <f t="shared" si="24"/>
        <v>344946.56083596154</v>
      </c>
      <c r="BA6" s="55">
        <f t="shared" ref="BA6:BA69" si="48">+AW6*0.95</f>
        <v>6553984.6558832685</v>
      </c>
      <c r="BB6" s="59">
        <v>30</v>
      </c>
      <c r="BC6" s="59">
        <f t="shared" si="25"/>
        <v>10592</v>
      </c>
      <c r="BD6" s="59">
        <f t="shared" si="26"/>
        <v>182</v>
      </c>
      <c r="BE6" s="14">
        <f t="shared" si="27"/>
        <v>6338541.0283767348</v>
      </c>
      <c r="BF6" s="55">
        <f>+IF(BD6&lt;=0,BE6,BE6*BD6/BC6)</f>
        <v>108913.75256463046</v>
      </c>
      <c r="BG6" s="62">
        <f t="shared" si="28"/>
        <v>1856679.3190241056</v>
      </c>
      <c r="BH6" s="60">
        <f t="shared" ref="BH6:BH69" si="49">+AX6+BF6+BG6</f>
        <v>2181036.6990952701</v>
      </c>
      <c r="BI6" s="61">
        <f>+AW6-BH6</f>
        <v>4717894.517623961</v>
      </c>
      <c r="BK6" s="55">
        <f t="shared" si="30"/>
        <v>6898931.2167192306</v>
      </c>
      <c r="BL6" s="55">
        <v>0</v>
      </c>
      <c r="BM6" s="56">
        <v>0</v>
      </c>
      <c r="BN6" s="57">
        <f t="shared" ref="BN6:BN69" si="50">+BK6+BL6-BM6</f>
        <v>6898931.2167192306</v>
      </c>
      <c r="BO6" s="58">
        <f t="shared" si="31"/>
        <v>2181036.6990952701</v>
      </c>
      <c r="BP6" s="14"/>
      <c r="BQ6" s="55">
        <f t="shared" si="32"/>
        <v>344946.56083596154</v>
      </c>
      <c r="BR6" s="55">
        <f t="shared" ref="BR6:BR69" si="51">+BN6*0.95</f>
        <v>6553984.6558832685</v>
      </c>
      <c r="BS6" s="59">
        <v>30</v>
      </c>
      <c r="BT6" s="59">
        <f t="shared" ref="BT6:BT69" si="52">IF($C6&lt;$BK$1,(BS6*365-(DATEDIF($C6,$BK$1,"D"))),(BS6*365))+1</f>
        <v>10410</v>
      </c>
      <c r="BU6" s="59">
        <f t="shared" ref="BU6:BU69" si="53">IF($C6&gt;$BK$1,$BX$1-$C6+1,IF(BT6&lt;=0,BT6*0,IF(BT6&lt;=275,BT6,IF(BT6&gt;275,275))))</f>
        <v>275</v>
      </c>
      <c r="BV6" s="14">
        <f t="shared" si="33"/>
        <v>4372947.9567879979</v>
      </c>
      <c r="BW6" s="55">
        <f t="shared" si="34"/>
        <v>115519.7587047742</v>
      </c>
      <c r="BX6" s="60">
        <f t="shared" si="35"/>
        <v>2296556.4578000442</v>
      </c>
      <c r="BY6" s="61">
        <f t="shared" si="36"/>
        <v>4602374.7589191869</v>
      </c>
      <c r="CA6" s="55">
        <f t="shared" ref="CA6:CA69" si="54">BN6</f>
        <v>6898931.2167192306</v>
      </c>
      <c r="CB6" s="55">
        <v>0</v>
      </c>
      <c r="CC6" s="56">
        <v>0</v>
      </c>
      <c r="CD6" s="57">
        <f t="shared" ref="CD6:CD69" si="55">+CA6+CB6-CC6</f>
        <v>6898931.2167192306</v>
      </c>
      <c r="CE6" s="58">
        <f t="shared" si="37"/>
        <v>2296556.4578000442</v>
      </c>
      <c r="CF6" s="14"/>
      <c r="CG6" s="55">
        <f t="shared" si="38"/>
        <v>344946.56083596154</v>
      </c>
      <c r="CH6" s="55">
        <f t="shared" ref="CH6:CH69" si="56">+CD6*0.95</f>
        <v>6553984.6558832685</v>
      </c>
      <c r="CI6" s="59">
        <v>30</v>
      </c>
      <c r="CJ6" s="59">
        <f t="shared" ref="CJ6:CJ69" si="57">IF($C6&lt;$CA$1,(CI6*365-(DATEDIF($C6,$CA$1,"D"))),(CI6*365))+1</f>
        <v>10135</v>
      </c>
      <c r="CK6" s="59">
        <f>IF($C6&gt;$CA$1,$CN$1-$C6+1,IF(CJ6&lt;=0,CJ6*0,IF(CJ6&lt;=91,CJ6,IF(CJ6&gt;91,91))))</f>
        <v>91</v>
      </c>
      <c r="CL6" s="14">
        <f t="shared" si="39"/>
        <v>4257428.1980832238</v>
      </c>
      <c r="CM6" s="55">
        <v>38129.618586281758</v>
      </c>
      <c r="CN6" s="60">
        <f t="shared" si="40"/>
        <v>2334686.076386326</v>
      </c>
      <c r="CO6" s="61">
        <f t="shared" si="41"/>
        <v>4564245.1403329046</v>
      </c>
      <c r="CQ6" s="55">
        <f t="shared" ref="CQ6:CQ69" si="58">CD6</f>
        <v>6898931.2167192306</v>
      </c>
      <c r="CR6" s="55">
        <v>0</v>
      </c>
      <c r="CS6" s="56">
        <v>0</v>
      </c>
      <c r="CT6" s="57">
        <f t="shared" ref="CT6:CT69" si="59">+CQ6+CR6-CS6</f>
        <v>6898931.2167192306</v>
      </c>
      <c r="CU6" s="58">
        <f t="shared" si="42"/>
        <v>2334686.076386326</v>
      </c>
      <c r="CV6" s="14"/>
      <c r="CW6" s="55">
        <f t="shared" si="43"/>
        <v>344946.56083596154</v>
      </c>
      <c r="CX6" s="55">
        <f t="shared" ref="CX6:CX69" si="60">+CT6*0.95</f>
        <v>6553984.6558832685</v>
      </c>
      <c r="CY6" s="59">
        <v>30</v>
      </c>
      <c r="CZ6" s="59">
        <f t="shared" ref="CZ6:CZ69" si="61">IF($C6&lt;$CA$1,(CY6*365-(DATEDIF($C6,$CA$1,"D"))),(CY6*365))+1</f>
        <v>10135</v>
      </c>
      <c r="DA6" s="59">
        <v>365</v>
      </c>
      <c r="DB6" s="14">
        <f t="shared" si="44"/>
        <v>4219298.5794969425</v>
      </c>
      <c r="DC6" s="108">
        <v>153360</v>
      </c>
      <c r="DD6" s="60">
        <f t="shared" si="45"/>
        <v>2488046.076386326</v>
      </c>
      <c r="DE6" s="61">
        <f t="shared" si="46"/>
        <v>4410885.1403329046</v>
      </c>
      <c r="DG6" s="70">
        <v>200001</v>
      </c>
    </row>
    <row r="7" spans="1:111" ht="15.75">
      <c r="A7" s="34" t="s">
        <v>256</v>
      </c>
      <c r="C7" s="15">
        <v>43014</v>
      </c>
      <c r="D7" s="64">
        <v>3</v>
      </c>
      <c r="E7" s="65" t="s">
        <v>257</v>
      </c>
      <c r="F7" s="65" t="s">
        <v>258</v>
      </c>
      <c r="G7" s="65" t="s">
        <v>8</v>
      </c>
      <c r="H7" s="66" t="s">
        <v>259</v>
      </c>
      <c r="I7" s="66">
        <v>99</v>
      </c>
      <c r="J7" s="65" t="s">
        <v>260</v>
      </c>
      <c r="K7" s="66">
        <v>30</v>
      </c>
      <c r="L7" s="67">
        <v>5977732.3893452352</v>
      </c>
      <c r="M7" s="68"/>
      <c r="N7" s="55">
        <v>0</v>
      </c>
      <c r="O7" s="55">
        <f t="shared" si="0"/>
        <v>5977732.3893452352</v>
      </c>
      <c r="P7" s="56">
        <v>0</v>
      </c>
      <c r="Q7" s="57">
        <f t="shared" si="1"/>
        <v>5977732.3893452352</v>
      </c>
      <c r="R7" s="58">
        <v>0</v>
      </c>
      <c r="S7" s="14"/>
      <c r="T7" s="69">
        <f t="shared" si="2"/>
        <v>298886.61946726177</v>
      </c>
      <c r="U7" s="55">
        <f t="shared" si="3"/>
        <v>5678845.769877973</v>
      </c>
      <c r="V7" s="59">
        <f t="shared" si="4"/>
        <v>30</v>
      </c>
      <c r="W7" s="59">
        <f t="shared" si="5"/>
        <v>10951</v>
      </c>
      <c r="X7" s="59">
        <f t="shared" si="6"/>
        <v>177</v>
      </c>
      <c r="Y7" s="14">
        <f t="shared" si="7"/>
        <v>5678845.769877973</v>
      </c>
      <c r="Z7" s="55">
        <f t="shared" si="8"/>
        <v>91786.658868450482</v>
      </c>
      <c r="AA7" s="60">
        <f t="shared" si="9"/>
        <v>91786.658868450482</v>
      </c>
      <c r="AB7" s="61">
        <f t="shared" si="10"/>
        <v>5885945.7304767845</v>
      </c>
      <c r="AD7" s="55">
        <f t="shared" si="11"/>
        <v>5977732.3893452352</v>
      </c>
      <c r="AE7" s="55">
        <v>0</v>
      </c>
      <c r="AF7" s="56">
        <v>0</v>
      </c>
      <c r="AG7" s="57">
        <f t="shared" si="12"/>
        <v>5977732.3893452352</v>
      </c>
      <c r="AH7" s="58">
        <f t="shared" si="13"/>
        <v>91786.658868450482</v>
      </c>
      <c r="AI7" s="14"/>
      <c r="AJ7" s="69">
        <f t="shared" si="14"/>
        <v>298886.61946726177</v>
      </c>
      <c r="AK7" s="55">
        <f t="shared" si="15"/>
        <v>5678845.769877973</v>
      </c>
      <c r="AL7" s="59">
        <v>30</v>
      </c>
      <c r="AM7" s="59">
        <f t="shared" si="16"/>
        <v>10775</v>
      </c>
      <c r="AN7" s="59">
        <f t="shared" si="17"/>
        <v>183</v>
      </c>
      <c r="AO7" s="14">
        <f t="shared" si="18"/>
        <v>5587059.1110095223</v>
      </c>
      <c r="AP7" s="55">
        <f t="shared" si="19"/>
        <v>94889.263787911143</v>
      </c>
      <c r="AQ7" s="60">
        <f t="shared" si="20"/>
        <v>186675.92265636162</v>
      </c>
      <c r="AR7" s="61">
        <f t="shared" si="21"/>
        <v>5791056.4666888732</v>
      </c>
      <c r="AT7" s="55">
        <f t="shared" si="22"/>
        <v>5977732.3893452352</v>
      </c>
      <c r="AU7" s="55">
        <v>0</v>
      </c>
      <c r="AV7" s="56">
        <v>0</v>
      </c>
      <c r="AW7" s="57">
        <f t="shared" si="47"/>
        <v>5977732.3893452352</v>
      </c>
      <c r="AX7" s="58">
        <f t="shared" si="23"/>
        <v>186675.92265636162</v>
      </c>
      <c r="AY7" s="14"/>
      <c r="AZ7" s="69">
        <f t="shared" si="24"/>
        <v>298886.61946726177</v>
      </c>
      <c r="BA7" s="55">
        <f t="shared" si="48"/>
        <v>5678845.769877973</v>
      </c>
      <c r="BB7" s="59">
        <v>30</v>
      </c>
      <c r="BC7" s="59">
        <f t="shared" si="25"/>
        <v>10592</v>
      </c>
      <c r="BD7" s="59">
        <f t="shared" si="26"/>
        <v>182</v>
      </c>
      <c r="BE7" s="14">
        <f t="shared" si="27"/>
        <v>5492169.8472216111</v>
      </c>
      <c r="BF7" s="55">
        <f t="shared" ref="BF7:BF70" si="62">+IF(BD7&lt;=0,BE7,BE7*BD7/BC7)</f>
        <v>94370.743220764081</v>
      </c>
      <c r="BG7" s="62">
        <f t="shared" si="28"/>
        <v>1608761.0896975757</v>
      </c>
      <c r="BH7" s="60">
        <f t="shared" si="49"/>
        <v>1889807.7555747014</v>
      </c>
      <c r="BI7" s="61">
        <f t="shared" si="29"/>
        <v>4087924.6337705338</v>
      </c>
      <c r="BK7" s="55">
        <f t="shared" si="30"/>
        <v>5977732.3893452352</v>
      </c>
      <c r="BL7" s="55">
        <v>0</v>
      </c>
      <c r="BM7" s="56">
        <v>0</v>
      </c>
      <c r="BN7" s="57">
        <f t="shared" si="50"/>
        <v>5977732.3893452352</v>
      </c>
      <c r="BO7" s="58">
        <f t="shared" si="31"/>
        <v>1889807.7555747014</v>
      </c>
      <c r="BP7" s="14"/>
      <c r="BQ7" s="55">
        <f t="shared" si="32"/>
        <v>298886.61946726177</v>
      </c>
      <c r="BR7" s="55">
        <f t="shared" si="51"/>
        <v>5678845.769877973</v>
      </c>
      <c r="BS7" s="59">
        <v>30</v>
      </c>
      <c r="BT7" s="59">
        <f t="shared" si="52"/>
        <v>10410</v>
      </c>
      <c r="BU7" s="59">
        <f t="shared" si="53"/>
        <v>275</v>
      </c>
      <c r="BV7" s="14">
        <f t="shared" si="33"/>
        <v>3789038.0143032717</v>
      </c>
      <c r="BW7" s="55">
        <f t="shared" si="34"/>
        <v>100094.66416267048</v>
      </c>
      <c r="BX7" s="60">
        <f t="shared" si="35"/>
        <v>1989902.4197373718</v>
      </c>
      <c r="BY7" s="61">
        <f t="shared" si="36"/>
        <v>3987829.9696078636</v>
      </c>
      <c r="CA7" s="55">
        <f t="shared" si="54"/>
        <v>5977732.3893452352</v>
      </c>
      <c r="CB7" s="55">
        <v>0</v>
      </c>
      <c r="CC7" s="56">
        <v>0</v>
      </c>
      <c r="CD7" s="57">
        <f t="shared" si="55"/>
        <v>5977732.3893452352</v>
      </c>
      <c r="CE7" s="58">
        <f t="shared" si="37"/>
        <v>1989902.4197373718</v>
      </c>
      <c r="CF7" s="14"/>
      <c r="CG7" s="55">
        <f t="shared" si="38"/>
        <v>298886.61946726177</v>
      </c>
      <c r="CH7" s="55">
        <f t="shared" si="56"/>
        <v>5678845.769877973</v>
      </c>
      <c r="CI7" s="59">
        <v>30</v>
      </c>
      <c r="CJ7" s="59">
        <f t="shared" si="57"/>
        <v>10135</v>
      </c>
      <c r="CK7" s="59">
        <f t="shared" ref="CK7:CK70" si="63">IF($C7&gt;$CA$1,$CN$1-$C7+1,IF(CJ7&lt;=0,CJ7*0,IF(CJ7&lt;=91,CJ7,IF(CJ7&gt;91,91))))</f>
        <v>91</v>
      </c>
      <c r="CL7" s="14">
        <f t="shared" si="39"/>
        <v>3688943.3501406014</v>
      </c>
      <c r="CM7" s="55">
        <v>33038.256051056487</v>
      </c>
      <c r="CN7" s="60">
        <f>+CE7+CM7</f>
        <v>2022940.6757884284</v>
      </c>
      <c r="CO7" s="61">
        <f t="shared" si="41"/>
        <v>3954791.7135568066</v>
      </c>
      <c r="CQ7" s="55">
        <f t="shared" si="58"/>
        <v>5977732.3893452352</v>
      </c>
      <c r="CR7" s="55">
        <v>0</v>
      </c>
      <c r="CS7" s="56">
        <v>0</v>
      </c>
      <c r="CT7" s="57">
        <f t="shared" si="59"/>
        <v>5977732.3893452352</v>
      </c>
      <c r="CU7" s="58">
        <f t="shared" si="42"/>
        <v>2022940.6757884284</v>
      </c>
      <c r="CV7" s="14"/>
      <c r="CW7" s="55">
        <f t="shared" si="43"/>
        <v>298886.61946726177</v>
      </c>
      <c r="CX7" s="55">
        <f t="shared" si="60"/>
        <v>5678845.769877973</v>
      </c>
      <c r="CY7" s="59">
        <v>30</v>
      </c>
      <c r="CZ7" s="59">
        <f t="shared" si="61"/>
        <v>10135</v>
      </c>
      <c r="DA7" s="59">
        <v>365</v>
      </c>
      <c r="DB7" s="14">
        <f t="shared" si="44"/>
        <v>3655905.0940895444</v>
      </c>
      <c r="DC7" s="108">
        <v>132882</v>
      </c>
      <c r="DD7" s="60">
        <f t="shared" si="45"/>
        <v>2155822.6757884286</v>
      </c>
      <c r="DE7" s="61">
        <f t="shared" si="46"/>
        <v>3821909.7135568066</v>
      </c>
      <c r="DG7" s="70">
        <v>200002</v>
      </c>
    </row>
    <row r="8" spans="1:111" ht="15.75">
      <c r="A8" s="34" t="s">
        <v>256</v>
      </c>
      <c r="C8" s="15">
        <v>43014</v>
      </c>
      <c r="D8" s="64">
        <v>4</v>
      </c>
      <c r="E8" s="65" t="s">
        <v>257</v>
      </c>
      <c r="F8" s="65" t="s">
        <v>258</v>
      </c>
      <c r="G8" s="71" t="s">
        <v>10</v>
      </c>
      <c r="H8" s="66" t="s">
        <v>259</v>
      </c>
      <c r="I8" s="66">
        <v>234.5</v>
      </c>
      <c r="J8" s="65" t="s">
        <v>260</v>
      </c>
      <c r="K8" s="66">
        <v>30</v>
      </c>
      <c r="L8" s="67">
        <v>21709405.300327815</v>
      </c>
      <c r="M8" s="68"/>
      <c r="N8" s="55">
        <v>0</v>
      </c>
      <c r="O8" s="55">
        <f t="shared" si="0"/>
        <v>21709405.300327815</v>
      </c>
      <c r="P8" s="56">
        <v>0</v>
      </c>
      <c r="Q8" s="57">
        <f t="shared" si="1"/>
        <v>21709405.300327815</v>
      </c>
      <c r="R8" s="58">
        <v>0</v>
      </c>
      <c r="S8" s="14"/>
      <c r="T8" s="69">
        <f t="shared" si="2"/>
        <v>1085470.2650163907</v>
      </c>
      <c r="U8" s="55">
        <f t="shared" si="3"/>
        <v>20623935.035311423</v>
      </c>
      <c r="V8" s="59">
        <f t="shared" si="4"/>
        <v>30</v>
      </c>
      <c r="W8" s="59">
        <f t="shared" si="5"/>
        <v>10951</v>
      </c>
      <c r="X8" s="59">
        <f t="shared" si="6"/>
        <v>177</v>
      </c>
      <c r="Y8" s="14">
        <f t="shared" si="7"/>
        <v>20623935.035311423</v>
      </c>
      <c r="Z8" s="55">
        <f t="shared" si="8"/>
        <v>333342.75420054077</v>
      </c>
      <c r="AA8" s="60">
        <f t="shared" si="9"/>
        <v>333342.75420054077</v>
      </c>
      <c r="AB8" s="61">
        <f t="shared" si="10"/>
        <v>21376062.546127275</v>
      </c>
      <c r="AD8" s="55">
        <f t="shared" si="11"/>
        <v>21709405.300327815</v>
      </c>
      <c r="AE8" s="55">
        <v>0</v>
      </c>
      <c r="AF8" s="56">
        <v>0</v>
      </c>
      <c r="AG8" s="57">
        <f t="shared" si="12"/>
        <v>21709405.300327815</v>
      </c>
      <c r="AH8" s="58">
        <f t="shared" si="13"/>
        <v>333342.75420054077</v>
      </c>
      <c r="AI8" s="14"/>
      <c r="AJ8" s="69">
        <f t="shared" si="14"/>
        <v>1085470.2650163907</v>
      </c>
      <c r="AK8" s="55">
        <f t="shared" si="15"/>
        <v>20623935.035311423</v>
      </c>
      <c r="AL8" s="59">
        <v>30</v>
      </c>
      <c r="AM8" s="59">
        <f t="shared" si="16"/>
        <v>10775</v>
      </c>
      <c r="AN8" s="59">
        <f t="shared" si="17"/>
        <v>183</v>
      </c>
      <c r="AO8" s="14">
        <f t="shared" si="18"/>
        <v>20290592.281110883</v>
      </c>
      <c r="AP8" s="55">
        <f t="shared" si="19"/>
        <v>344610.52319659322</v>
      </c>
      <c r="AQ8" s="60">
        <f t="shared" si="20"/>
        <v>677953.27739713399</v>
      </c>
      <c r="AR8" s="61">
        <f t="shared" si="21"/>
        <v>21031452.022930682</v>
      </c>
      <c r="AT8" s="55">
        <f t="shared" si="22"/>
        <v>21709405.300327815</v>
      </c>
      <c r="AU8" s="55">
        <v>0</v>
      </c>
      <c r="AV8" s="56">
        <v>0</v>
      </c>
      <c r="AW8" s="57">
        <f t="shared" si="47"/>
        <v>21709405.300327815</v>
      </c>
      <c r="AX8" s="58">
        <f t="shared" si="23"/>
        <v>677953.27739713399</v>
      </c>
      <c r="AY8" s="14"/>
      <c r="AZ8" s="69">
        <f t="shared" si="24"/>
        <v>1085470.2650163907</v>
      </c>
      <c r="BA8" s="55">
        <f t="shared" si="48"/>
        <v>20623935.035311423</v>
      </c>
      <c r="BB8" s="59">
        <v>30</v>
      </c>
      <c r="BC8" s="59">
        <f t="shared" si="25"/>
        <v>10592</v>
      </c>
      <c r="BD8" s="59">
        <f t="shared" si="26"/>
        <v>182</v>
      </c>
      <c r="BE8" s="14">
        <f t="shared" si="27"/>
        <v>19945981.75791429</v>
      </c>
      <c r="BF8" s="55">
        <f>+IF(BD8&lt;=0,BE8,BE8*BD8/BC8)</f>
        <v>342727.40558349702</v>
      </c>
      <c r="BG8" s="62">
        <f t="shared" si="28"/>
        <v>5842557.7213681862</v>
      </c>
      <c r="BH8" s="60">
        <f t="shared" si="49"/>
        <v>6863238.4043488167</v>
      </c>
      <c r="BI8" s="61">
        <f t="shared" si="29"/>
        <v>14846166.895978998</v>
      </c>
      <c r="BK8" s="55">
        <f t="shared" si="30"/>
        <v>21709405.300327815</v>
      </c>
      <c r="BL8" s="55">
        <v>0</v>
      </c>
      <c r="BM8" s="56">
        <v>0</v>
      </c>
      <c r="BN8" s="57">
        <f t="shared" si="50"/>
        <v>21709405.300327815</v>
      </c>
      <c r="BO8" s="58">
        <f t="shared" si="31"/>
        <v>6863238.4043488167</v>
      </c>
      <c r="BP8" s="14"/>
      <c r="BQ8" s="55">
        <f t="shared" si="32"/>
        <v>1085470.2650163907</v>
      </c>
      <c r="BR8" s="55">
        <f t="shared" si="51"/>
        <v>20623935.035311423</v>
      </c>
      <c r="BS8" s="59">
        <v>30</v>
      </c>
      <c r="BT8" s="59">
        <f t="shared" si="52"/>
        <v>10410</v>
      </c>
      <c r="BU8" s="59">
        <f t="shared" si="53"/>
        <v>275</v>
      </c>
      <c r="BV8" s="14">
        <f t="shared" si="33"/>
        <v>13760696.630962607</v>
      </c>
      <c r="BW8" s="55">
        <f t="shared" si="34"/>
        <v>363515.04068345018</v>
      </c>
      <c r="BX8" s="60">
        <f t="shared" si="35"/>
        <v>7226753.4450322669</v>
      </c>
      <c r="BY8" s="61">
        <f t="shared" si="36"/>
        <v>14482651.855295548</v>
      </c>
      <c r="CA8" s="55">
        <f t="shared" si="54"/>
        <v>21709405.300327815</v>
      </c>
      <c r="CB8" s="55">
        <v>0</v>
      </c>
      <c r="CC8" s="56">
        <v>0</v>
      </c>
      <c r="CD8" s="57">
        <f t="shared" si="55"/>
        <v>21709405.300327815</v>
      </c>
      <c r="CE8" s="58">
        <f t="shared" si="37"/>
        <v>7226753.4450322669</v>
      </c>
      <c r="CF8" s="14"/>
      <c r="CG8" s="55">
        <f t="shared" si="38"/>
        <v>1085470.2650163907</v>
      </c>
      <c r="CH8" s="55">
        <f t="shared" si="56"/>
        <v>20623935.035311423</v>
      </c>
      <c r="CI8" s="59">
        <v>30</v>
      </c>
      <c r="CJ8" s="59">
        <f t="shared" si="57"/>
        <v>10135</v>
      </c>
      <c r="CK8" s="59">
        <f t="shared" si="63"/>
        <v>91</v>
      </c>
      <c r="CL8" s="14">
        <f t="shared" si="39"/>
        <v>13397181.590279156</v>
      </c>
      <c r="CM8" s="55">
        <v>119985.44670664915</v>
      </c>
      <c r="CN8" s="60">
        <f>+CE8+CM8</f>
        <v>7346738.8917389158</v>
      </c>
      <c r="CO8" s="61">
        <f t="shared" si="41"/>
        <v>14362666.408588899</v>
      </c>
      <c r="CQ8" s="55">
        <f t="shared" si="58"/>
        <v>21709405.300327815</v>
      </c>
      <c r="CR8" s="55">
        <v>0</v>
      </c>
      <c r="CS8" s="56">
        <v>0</v>
      </c>
      <c r="CT8" s="57">
        <f t="shared" si="59"/>
        <v>21709405.300327815</v>
      </c>
      <c r="CU8" s="58">
        <f t="shared" si="42"/>
        <v>7346738.8917389158</v>
      </c>
      <c r="CV8" s="14"/>
      <c r="CW8" s="55">
        <f t="shared" si="43"/>
        <v>1085470.2650163907</v>
      </c>
      <c r="CX8" s="55">
        <f t="shared" si="60"/>
        <v>20623935.035311423</v>
      </c>
      <c r="CY8" s="59">
        <v>30</v>
      </c>
      <c r="CZ8" s="59">
        <f t="shared" si="61"/>
        <v>10135</v>
      </c>
      <c r="DA8" s="59">
        <v>365</v>
      </c>
      <c r="DB8" s="14">
        <f t="shared" si="44"/>
        <v>13277196.143572507</v>
      </c>
      <c r="DC8" s="108">
        <v>482591</v>
      </c>
      <c r="DD8" s="60">
        <f t="shared" si="45"/>
        <v>7829329.8917389158</v>
      </c>
      <c r="DE8" s="61">
        <f t="shared" si="46"/>
        <v>13880075.408588899</v>
      </c>
      <c r="DG8" s="70">
        <v>200003</v>
      </c>
    </row>
    <row r="9" spans="1:111" ht="15.75">
      <c r="A9" s="34" t="s">
        <v>256</v>
      </c>
      <c r="C9" s="15">
        <v>43014</v>
      </c>
      <c r="D9" s="64">
        <v>5</v>
      </c>
      <c r="E9" s="65" t="s">
        <v>257</v>
      </c>
      <c r="F9" s="65" t="s">
        <v>258</v>
      </c>
      <c r="G9" s="65" t="s">
        <v>12</v>
      </c>
      <c r="H9" s="66" t="s">
        <v>259</v>
      </c>
      <c r="I9" s="66">
        <v>408</v>
      </c>
      <c r="J9" s="65" t="s">
        <v>261</v>
      </c>
      <c r="K9" s="66">
        <v>30</v>
      </c>
      <c r="L9" s="67">
        <v>30545064.227057405</v>
      </c>
      <c r="M9" s="68"/>
      <c r="N9" s="55">
        <v>0</v>
      </c>
      <c r="O9" s="55">
        <f t="shared" si="0"/>
        <v>30545064.227057405</v>
      </c>
      <c r="P9" s="56">
        <v>0</v>
      </c>
      <c r="Q9" s="57">
        <f t="shared" si="1"/>
        <v>30545064.227057405</v>
      </c>
      <c r="R9" s="58">
        <v>0</v>
      </c>
      <c r="S9" s="14"/>
      <c r="T9" s="69">
        <f t="shared" si="2"/>
        <v>1527253.2113528701</v>
      </c>
      <c r="U9" s="55">
        <f t="shared" si="3"/>
        <v>29017811.015704535</v>
      </c>
      <c r="V9" s="59">
        <f t="shared" si="4"/>
        <v>30</v>
      </c>
      <c r="W9" s="59">
        <f t="shared" si="5"/>
        <v>10951</v>
      </c>
      <c r="X9" s="59">
        <f t="shared" si="6"/>
        <v>177</v>
      </c>
      <c r="Y9" s="14">
        <f t="shared" si="7"/>
        <v>29017811.015704535</v>
      </c>
      <c r="Z9" s="55">
        <f t="shared" si="8"/>
        <v>469012.1952131954</v>
      </c>
      <c r="AA9" s="60">
        <f t="shared" si="9"/>
        <v>469012.1952131954</v>
      </c>
      <c r="AB9" s="61">
        <f t="shared" si="10"/>
        <v>30076052.03184421</v>
      </c>
      <c r="AD9" s="55">
        <f t="shared" si="11"/>
        <v>30545064.227057405</v>
      </c>
      <c r="AE9" s="55">
        <v>0</v>
      </c>
      <c r="AF9" s="56">
        <v>0</v>
      </c>
      <c r="AG9" s="57">
        <f t="shared" si="12"/>
        <v>30545064.227057405</v>
      </c>
      <c r="AH9" s="58">
        <f t="shared" si="13"/>
        <v>469012.1952131954</v>
      </c>
      <c r="AI9" s="14"/>
      <c r="AJ9" s="69">
        <f t="shared" si="14"/>
        <v>1527253.2113528701</v>
      </c>
      <c r="AK9" s="55">
        <f t="shared" si="15"/>
        <v>29017811.015704535</v>
      </c>
      <c r="AL9" s="59">
        <v>30</v>
      </c>
      <c r="AM9" s="59">
        <f t="shared" si="16"/>
        <v>10775</v>
      </c>
      <c r="AN9" s="59">
        <f t="shared" si="17"/>
        <v>183</v>
      </c>
      <c r="AO9" s="14">
        <f t="shared" si="18"/>
        <v>28548798.82049134</v>
      </c>
      <c r="AP9" s="55">
        <f t="shared" si="19"/>
        <v>484865.91036194115</v>
      </c>
      <c r="AQ9" s="60">
        <f t="shared" si="20"/>
        <v>953878.10557513661</v>
      </c>
      <c r="AR9" s="61">
        <f t="shared" si="21"/>
        <v>29591186.121482268</v>
      </c>
      <c r="AT9" s="55">
        <f t="shared" si="22"/>
        <v>30545064.227057405</v>
      </c>
      <c r="AU9" s="55">
        <v>0</v>
      </c>
      <c r="AV9" s="56">
        <v>0</v>
      </c>
      <c r="AW9" s="57">
        <f t="shared" si="47"/>
        <v>30545064.227057405</v>
      </c>
      <c r="AX9" s="58">
        <f t="shared" si="23"/>
        <v>953878.10557513661</v>
      </c>
      <c r="AY9" s="14"/>
      <c r="AZ9" s="69">
        <f t="shared" si="24"/>
        <v>1527253.2113528701</v>
      </c>
      <c r="BA9" s="55">
        <f t="shared" si="48"/>
        <v>29017811.015704535</v>
      </c>
      <c r="BB9" s="59">
        <v>30</v>
      </c>
      <c r="BC9" s="59">
        <f t="shared" si="25"/>
        <v>10592</v>
      </c>
      <c r="BD9" s="59">
        <f t="shared" si="26"/>
        <v>182</v>
      </c>
      <c r="BE9" s="14">
        <f t="shared" si="27"/>
        <v>28063932.910129398</v>
      </c>
      <c r="BF9" s="55">
        <f>+IF(BD9&lt;=0,BE9,BE9*BD9/BC9)</f>
        <v>482216.36986815999</v>
      </c>
      <c r="BG9" s="62">
        <f t="shared" si="28"/>
        <v>8220460.1360861138</v>
      </c>
      <c r="BH9" s="60">
        <f t="shared" si="49"/>
        <v>9656554.6115294099</v>
      </c>
      <c r="BI9" s="61">
        <f t="shared" si="29"/>
        <v>20888509.615527995</v>
      </c>
      <c r="BK9" s="55">
        <f t="shared" si="30"/>
        <v>30545064.227057405</v>
      </c>
      <c r="BL9" s="55">
        <v>0</v>
      </c>
      <c r="BM9" s="56">
        <v>0</v>
      </c>
      <c r="BN9" s="57">
        <f t="shared" si="50"/>
        <v>30545064.227057405</v>
      </c>
      <c r="BO9" s="58">
        <f t="shared" si="31"/>
        <v>9656554.6115294099</v>
      </c>
      <c r="BP9" s="14"/>
      <c r="BQ9" s="55">
        <f t="shared" si="32"/>
        <v>1527253.2113528701</v>
      </c>
      <c r="BR9" s="55">
        <f t="shared" si="51"/>
        <v>29017811.015704535</v>
      </c>
      <c r="BS9" s="59">
        <v>30</v>
      </c>
      <c r="BT9" s="59">
        <f t="shared" si="52"/>
        <v>10410</v>
      </c>
      <c r="BU9" s="59">
        <f t="shared" si="53"/>
        <v>275</v>
      </c>
      <c r="BV9" s="14">
        <f t="shared" si="33"/>
        <v>19361256.404175125</v>
      </c>
      <c r="BW9" s="55">
        <f t="shared" si="34"/>
        <v>511464.50635429</v>
      </c>
      <c r="BX9" s="60">
        <f t="shared" si="35"/>
        <v>10168019.117883699</v>
      </c>
      <c r="BY9" s="61">
        <f t="shared" si="36"/>
        <v>20377045.109173708</v>
      </c>
      <c r="CA9" s="55">
        <f t="shared" si="54"/>
        <v>30545064.227057405</v>
      </c>
      <c r="CB9" s="55">
        <v>0</v>
      </c>
      <c r="CC9" s="56">
        <v>0</v>
      </c>
      <c r="CD9" s="57">
        <f t="shared" si="55"/>
        <v>30545064.227057405</v>
      </c>
      <c r="CE9" s="58">
        <f t="shared" si="37"/>
        <v>10168019.117883699</v>
      </c>
      <c r="CF9" s="14"/>
      <c r="CG9" s="55">
        <f t="shared" si="38"/>
        <v>1527253.2113528701</v>
      </c>
      <c r="CH9" s="55">
        <f t="shared" si="56"/>
        <v>29017811.015704535</v>
      </c>
      <c r="CI9" s="59">
        <v>30</v>
      </c>
      <c r="CJ9" s="59">
        <f t="shared" si="57"/>
        <v>10135</v>
      </c>
      <c r="CK9" s="59">
        <f t="shared" si="63"/>
        <v>91</v>
      </c>
      <c r="CL9" s="14">
        <f t="shared" si="39"/>
        <v>18849791.897820838</v>
      </c>
      <c r="CM9" s="55">
        <v>168819.14199240782</v>
      </c>
      <c r="CN9" s="60">
        <f>+CE9+CM9</f>
        <v>10336838.259876106</v>
      </c>
      <c r="CO9" s="61">
        <f t="shared" si="41"/>
        <v>20208225.967181299</v>
      </c>
      <c r="CQ9" s="55">
        <f t="shared" si="58"/>
        <v>30545064.227057405</v>
      </c>
      <c r="CR9" s="55">
        <v>0</v>
      </c>
      <c r="CS9" s="56">
        <v>0</v>
      </c>
      <c r="CT9" s="57">
        <f t="shared" si="59"/>
        <v>30545064.227057405</v>
      </c>
      <c r="CU9" s="58">
        <f t="shared" si="42"/>
        <v>10336838.259876106</v>
      </c>
      <c r="CV9" s="14"/>
      <c r="CW9" s="55">
        <f t="shared" si="43"/>
        <v>1527253.2113528701</v>
      </c>
      <c r="CX9" s="55">
        <f t="shared" si="60"/>
        <v>29017811.015704535</v>
      </c>
      <c r="CY9" s="59">
        <v>30</v>
      </c>
      <c r="CZ9" s="59">
        <f t="shared" si="61"/>
        <v>10135</v>
      </c>
      <c r="DA9" s="59">
        <v>365</v>
      </c>
      <c r="DB9" s="14">
        <f t="shared" si="44"/>
        <v>18680972.755828429</v>
      </c>
      <c r="DC9" s="108">
        <v>679004</v>
      </c>
      <c r="DD9" s="60">
        <f t="shared" si="45"/>
        <v>11015842.259876106</v>
      </c>
      <c r="DE9" s="61">
        <f t="shared" si="46"/>
        <v>19529221.967181299</v>
      </c>
      <c r="DG9" s="70">
        <v>200004</v>
      </c>
    </row>
    <row r="10" spans="1:111" ht="15.75">
      <c r="A10" s="34" t="s">
        <v>256</v>
      </c>
      <c r="C10" s="15">
        <v>43014</v>
      </c>
      <c r="D10" s="64">
        <v>6</v>
      </c>
      <c r="E10" s="65" t="s">
        <v>257</v>
      </c>
      <c r="F10" s="65" t="s">
        <v>258</v>
      </c>
      <c r="G10" s="71" t="s">
        <v>14</v>
      </c>
      <c r="H10" s="66" t="s">
        <v>259</v>
      </c>
      <c r="I10" s="66">
        <v>336</v>
      </c>
      <c r="J10" s="65" t="s">
        <v>260</v>
      </c>
      <c r="K10" s="66">
        <v>30</v>
      </c>
      <c r="L10" s="67">
        <v>11513742.824985292</v>
      </c>
      <c r="M10" s="68"/>
      <c r="N10" s="55">
        <v>0</v>
      </c>
      <c r="O10" s="55">
        <f t="shared" si="0"/>
        <v>11513742.824985292</v>
      </c>
      <c r="P10" s="56">
        <v>0</v>
      </c>
      <c r="Q10" s="57">
        <f t="shared" si="1"/>
        <v>11513742.824985292</v>
      </c>
      <c r="R10" s="58">
        <v>0</v>
      </c>
      <c r="S10" s="14"/>
      <c r="T10" s="69">
        <f t="shared" si="2"/>
        <v>575687.14124926459</v>
      </c>
      <c r="U10" s="55">
        <f t="shared" si="3"/>
        <v>10938055.683736026</v>
      </c>
      <c r="V10" s="59">
        <f t="shared" si="4"/>
        <v>30</v>
      </c>
      <c r="W10" s="59">
        <f t="shared" si="5"/>
        <v>10951</v>
      </c>
      <c r="X10" s="59">
        <f t="shared" si="6"/>
        <v>177</v>
      </c>
      <c r="Y10" s="14">
        <f t="shared" si="7"/>
        <v>10938055.683736026</v>
      </c>
      <c r="Z10" s="55">
        <f t="shared" si="8"/>
        <v>176790.78221361307</v>
      </c>
      <c r="AA10" s="60">
        <f t="shared" si="9"/>
        <v>176790.78221361307</v>
      </c>
      <c r="AB10" s="61">
        <f t="shared" si="10"/>
        <v>11336952.042771678</v>
      </c>
      <c r="AD10" s="55">
        <f t="shared" si="11"/>
        <v>11513742.824985292</v>
      </c>
      <c r="AE10" s="55">
        <v>0</v>
      </c>
      <c r="AF10" s="56">
        <v>0</v>
      </c>
      <c r="AG10" s="57">
        <f t="shared" si="12"/>
        <v>11513742.824985292</v>
      </c>
      <c r="AH10" s="58">
        <f t="shared" si="13"/>
        <v>176790.78221361307</v>
      </c>
      <c r="AI10" s="14"/>
      <c r="AJ10" s="69">
        <f t="shared" si="14"/>
        <v>575687.14124926459</v>
      </c>
      <c r="AK10" s="55">
        <f t="shared" si="15"/>
        <v>10938055.683736026</v>
      </c>
      <c r="AL10" s="59">
        <v>30</v>
      </c>
      <c r="AM10" s="59">
        <f t="shared" si="16"/>
        <v>10775</v>
      </c>
      <c r="AN10" s="59">
        <f t="shared" si="17"/>
        <v>183</v>
      </c>
      <c r="AO10" s="14">
        <f t="shared" si="18"/>
        <v>10761264.901522413</v>
      </c>
      <c r="AP10" s="55">
        <f t="shared" si="19"/>
        <v>182766.72640172637</v>
      </c>
      <c r="AQ10" s="60">
        <f t="shared" si="20"/>
        <v>359557.50861533941</v>
      </c>
      <c r="AR10" s="61">
        <f t="shared" si="21"/>
        <v>11154185.316369953</v>
      </c>
      <c r="AT10" s="55">
        <f t="shared" si="22"/>
        <v>11513742.824985292</v>
      </c>
      <c r="AU10" s="55">
        <v>0</v>
      </c>
      <c r="AV10" s="56">
        <v>0</v>
      </c>
      <c r="AW10" s="57">
        <f t="shared" si="47"/>
        <v>11513742.824985292</v>
      </c>
      <c r="AX10" s="58">
        <f t="shared" si="23"/>
        <v>359557.50861533941</v>
      </c>
      <c r="AY10" s="14"/>
      <c r="AZ10" s="69">
        <f t="shared" si="24"/>
        <v>575687.14124926459</v>
      </c>
      <c r="BA10" s="55">
        <f t="shared" si="48"/>
        <v>10938055.683736026</v>
      </c>
      <c r="BB10" s="59">
        <v>30</v>
      </c>
      <c r="BC10" s="59">
        <f t="shared" si="25"/>
        <v>10592</v>
      </c>
      <c r="BD10" s="59">
        <f t="shared" si="26"/>
        <v>182</v>
      </c>
      <c r="BE10" s="14">
        <f t="shared" si="27"/>
        <v>10578498.175120687</v>
      </c>
      <c r="BF10" s="55">
        <f>+IF(BD10&lt;=0,BE10,BE10*BD10/BC10)</f>
        <v>181768.00112084264</v>
      </c>
      <c r="BG10" s="62">
        <f t="shared" si="28"/>
        <v>3098643.4733405425</v>
      </c>
      <c r="BH10" s="60">
        <f t="shared" si="49"/>
        <v>3639968.9830767247</v>
      </c>
      <c r="BI10" s="61">
        <f>+AW10-BH10</f>
        <v>7873773.8419085667</v>
      </c>
      <c r="BK10" s="55">
        <f t="shared" si="30"/>
        <v>11513742.824985292</v>
      </c>
      <c r="BL10" s="55">
        <v>0</v>
      </c>
      <c r="BM10" s="56">
        <v>0</v>
      </c>
      <c r="BN10" s="57">
        <f t="shared" si="50"/>
        <v>11513742.824985292</v>
      </c>
      <c r="BO10" s="58">
        <f t="shared" si="31"/>
        <v>3639968.9830767247</v>
      </c>
      <c r="BP10" s="14"/>
      <c r="BQ10" s="55">
        <f t="shared" si="32"/>
        <v>575687.14124926459</v>
      </c>
      <c r="BR10" s="55">
        <f t="shared" si="51"/>
        <v>10938055.683736026</v>
      </c>
      <c r="BS10" s="59">
        <v>30</v>
      </c>
      <c r="BT10" s="59">
        <f t="shared" si="52"/>
        <v>10410</v>
      </c>
      <c r="BU10" s="59">
        <f t="shared" si="53"/>
        <v>275</v>
      </c>
      <c r="BV10" s="14">
        <f t="shared" si="33"/>
        <v>7298086.7006593011</v>
      </c>
      <c r="BW10" s="55">
        <f t="shared" si="34"/>
        <v>192792.87633826202</v>
      </c>
      <c r="BX10" s="60">
        <f t="shared" si="35"/>
        <v>3832761.8594149868</v>
      </c>
      <c r="BY10" s="61">
        <f t="shared" si="36"/>
        <v>7680980.9655703045</v>
      </c>
      <c r="CA10" s="55">
        <f t="shared" si="54"/>
        <v>11513742.824985292</v>
      </c>
      <c r="CB10" s="55">
        <v>0</v>
      </c>
      <c r="CC10" s="56">
        <v>0</v>
      </c>
      <c r="CD10" s="57">
        <f t="shared" si="55"/>
        <v>11513742.824985292</v>
      </c>
      <c r="CE10" s="58">
        <f t="shared" si="37"/>
        <v>3832761.8594149868</v>
      </c>
      <c r="CF10" s="14"/>
      <c r="CG10" s="55">
        <f t="shared" si="38"/>
        <v>575687.14124926459</v>
      </c>
      <c r="CH10" s="55">
        <f t="shared" si="56"/>
        <v>10938055.683736026</v>
      </c>
      <c r="CI10" s="59">
        <v>30</v>
      </c>
      <c r="CJ10" s="59">
        <f t="shared" si="57"/>
        <v>10135</v>
      </c>
      <c r="CK10" s="59">
        <f t="shared" si="63"/>
        <v>91</v>
      </c>
      <c r="CL10" s="14">
        <f t="shared" si="39"/>
        <v>7105293.824321039</v>
      </c>
      <c r="CM10" s="55">
        <v>63635.164437253196</v>
      </c>
      <c r="CN10" s="60">
        <f>+CE10+CM10</f>
        <v>3896397.0238522398</v>
      </c>
      <c r="CO10" s="61">
        <f t="shared" si="41"/>
        <v>7617345.8011330515</v>
      </c>
      <c r="CQ10" s="55">
        <f t="shared" si="58"/>
        <v>11513742.824985292</v>
      </c>
      <c r="CR10" s="55">
        <v>0</v>
      </c>
      <c r="CS10" s="56">
        <v>0</v>
      </c>
      <c r="CT10" s="57">
        <f t="shared" si="59"/>
        <v>11513742.824985292</v>
      </c>
      <c r="CU10" s="58">
        <f t="shared" si="42"/>
        <v>3896397.0238522398</v>
      </c>
      <c r="CV10" s="14"/>
      <c r="CW10" s="55">
        <f t="shared" si="43"/>
        <v>575687.14124926459</v>
      </c>
      <c r="CX10" s="55">
        <f t="shared" si="60"/>
        <v>10938055.683736026</v>
      </c>
      <c r="CY10" s="59">
        <v>30</v>
      </c>
      <c r="CZ10" s="59">
        <f t="shared" si="61"/>
        <v>10135</v>
      </c>
      <c r="DA10" s="59">
        <v>365</v>
      </c>
      <c r="DB10" s="14">
        <f t="shared" si="44"/>
        <v>7041658.659883786</v>
      </c>
      <c r="DC10" s="108">
        <v>255946</v>
      </c>
      <c r="DD10" s="60">
        <f t="shared" si="45"/>
        <v>4152343.0238522398</v>
      </c>
      <c r="DE10" s="61">
        <f t="shared" si="46"/>
        <v>7361399.8011330515</v>
      </c>
      <c r="DG10" s="70">
        <v>200005</v>
      </c>
    </row>
    <row r="11" spans="1:111" ht="15.75">
      <c r="A11" s="34" t="s">
        <v>256</v>
      </c>
      <c r="C11" s="15">
        <v>43014</v>
      </c>
      <c r="D11" s="64">
        <v>7</v>
      </c>
      <c r="E11" s="65" t="s">
        <v>257</v>
      </c>
      <c r="F11" s="65" t="s">
        <v>258</v>
      </c>
      <c r="G11" s="65" t="s">
        <v>16</v>
      </c>
      <c r="H11" s="66" t="s">
        <v>259</v>
      </c>
      <c r="I11" s="66">
        <v>7808.4000000000005</v>
      </c>
      <c r="J11" s="65" t="s">
        <v>262</v>
      </c>
      <c r="K11" s="66">
        <v>30</v>
      </c>
      <c r="L11" s="67">
        <v>690331823.63968897</v>
      </c>
      <c r="M11" s="68"/>
      <c r="N11" s="55">
        <v>0</v>
      </c>
      <c r="O11" s="55">
        <f t="shared" si="0"/>
        <v>690331823.63968897</v>
      </c>
      <c r="P11" s="56">
        <v>0</v>
      </c>
      <c r="Q11" s="57">
        <f t="shared" si="1"/>
        <v>690331823.63968897</v>
      </c>
      <c r="R11" s="58">
        <v>0</v>
      </c>
      <c r="S11" s="14"/>
      <c r="T11" s="69">
        <f t="shared" si="2"/>
        <v>34516591.181984447</v>
      </c>
      <c r="U11" s="55">
        <f t="shared" si="3"/>
        <v>655815232.45770454</v>
      </c>
      <c r="V11" s="59">
        <f t="shared" si="4"/>
        <v>30</v>
      </c>
      <c r="W11" s="59">
        <f t="shared" si="5"/>
        <v>10951</v>
      </c>
      <c r="X11" s="59">
        <f t="shared" si="6"/>
        <v>177</v>
      </c>
      <c r="Y11" s="14">
        <f t="shared" si="7"/>
        <v>655815232.45770454</v>
      </c>
      <c r="Z11" s="55">
        <f t="shared" si="8"/>
        <v>10599880.937358569</v>
      </c>
      <c r="AA11" s="60">
        <f t="shared" si="9"/>
        <v>10599880.937358569</v>
      </c>
      <c r="AB11" s="61">
        <f t="shared" si="10"/>
        <v>679731942.70233035</v>
      </c>
      <c r="AD11" s="55">
        <f t="shared" si="11"/>
        <v>690331823.63968897</v>
      </c>
      <c r="AE11" s="55">
        <v>0</v>
      </c>
      <c r="AF11" s="56">
        <v>0</v>
      </c>
      <c r="AG11" s="57">
        <f t="shared" si="12"/>
        <v>690331823.63968897</v>
      </c>
      <c r="AH11" s="58">
        <f t="shared" si="13"/>
        <v>10599880.937358569</v>
      </c>
      <c r="AI11" s="14"/>
      <c r="AJ11" s="69">
        <f t="shared" si="14"/>
        <v>34516591.181984447</v>
      </c>
      <c r="AK11" s="55">
        <f t="shared" si="15"/>
        <v>655815232.45770454</v>
      </c>
      <c r="AL11" s="59">
        <v>30</v>
      </c>
      <c r="AM11" s="59">
        <f t="shared" si="16"/>
        <v>10775</v>
      </c>
      <c r="AN11" s="59">
        <f t="shared" si="17"/>
        <v>183</v>
      </c>
      <c r="AO11" s="14">
        <f t="shared" si="18"/>
        <v>645215351.52034593</v>
      </c>
      <c r="AP11" s="55">
        <f t="shared" si="19"/>
        <v>10958181.840206338</v>
      </c>
      <c r="AQ11" s="60">
        <f t="shared" si="20"/>
        <v>21558062.777564906</v>
      </c>
      <c r="AR11" s="61">
        <f t="shared" si="21"/>
        <v>668773760.86212409</v>
      </c>
      <c r="AT11" s="55">
        <f t="shared" si="22"/>
        <v>690331823.63968897</v>
      </c>
      <c r="AU11" s="55">
        <v>0</v>
      </c>
      <c r="AV11" s="56">
        <v>0</v>
      </c>
      <c r="AW11" s="57">
        <f t="shared" si="47"/>
        <v>690331823.63968897</v>
      </c>
      <c r="AX11" s="58">
        <f t="shared" si="23"/>
        <v>21558062.777564906</v>
      </c>
      <c r="AY11" s="14"/>
      <c r="AZ11" s="69">
        <f t="shared" si="24"/>
        <v>34516591.181984447</v>
      </c>
      <c r="BA11" s="55">
        <f t="shared" si="48"/>
        <v>655815232.45770454</v>
      </c>
      <c r="BB11" s="59">
        <v>30</v>
      </c>
      <c r="BC11" s="59">
        <f t="shared" si="25"/>
        <v>10592</v>
      </c>
      <c r="BD11" s="59">
        <f t="shared" si="26"/>
        <v>182</v>
      </c>
      <c r="BE11" s="14">
        <f t="shared" si="27"/>
        <v>634257169.68013966</v>
      </c>
      <c r="BF11" s="55">
        <f t="shared" si="62"/>
        <v>10898301.065123245</v>
      </c>
      <c r="BG11" s="62">
        <f t="shared" si="28"/>
        <v>185785997.85279894</v>
      </c>
      <c r="BH11" s="60">
        <f t="shared" si="49"/>
        <v>218242361.69548708</v>
      </c>
      <c r="BI11" s="61">
        <f t="shared" si="29"/>
        <v>472089461.94420189</v>
      </c>
      <c r="BK11" s="55">
        <f t="shared" si="30"/>
        <v>690331823.63968897</v>
      </c>
      <c r="BL11" s="55">
        <v>0</v>
      </c>
      <c r="BM11" s="56">
        <v>0</v>
      </c>
      <c r="BN11" s="57">
        <f t="shared" si="50"/>
        <v>690331823.63968897</v>
      </c>
      <c r="BO11" s="58">
        <f t="shared" si="31"/>
        <v>218242361.69548708</v>
      </c>
      <c r="BP11" s="14"/>
      <c r="BQ11" s="55">
        <f t="shared" si="32"/>
        <v>34516591.181984447</v>
      </c>
      <c r="BR11" s="55">
        <f t="shared" si="51"/>
        <v>655815232.45770454</v>
      </c>
      <c r="BS11" s="59">
        <v>30</v>
      </c>
      <c r="BT11" s="59">
        <f t="shared" si="52"/>
        <v>10410</v>
      </c>
      <c r="BU11" s="59">
        <f t="shared" si="53"/>
        <v>275</v>
      </c>
      <c r="BV11" s="14">
        <f t="shared" si="33"/>
        <v>437572870.76221746</v>
      </c>
      <c r="BW11" s="55">
        <f t="shared" si="34"/>
        <v>11559321.754045131</v>
      </c>
      <c r="BX11" s="60">
        <f t="shared" si="35"/>
        <v>229801683.44953221</v>
      </c>
      <c r="BY11" s="61">
        <f t="shared" si="36"/>
        <v>460530140.19015676</v>
      </c>
      <c r="CA11" s="55">
        <f t="shared" si="54"/>
        <v>690331823.63968897</v>
      </c>
      <c r="CB11" s="55">
        <v>0</v>
      </c>
      <c r="CC11" s="56">
        <v>0</v>
      </c>
      <c r="CD11" s="57">
        <f t="shared" si="55"/>
        <v>690331823.63968897</v>
      </c>
      <c r="CE11" s="58">
        <f t="shared" si="37"/>
        <v>229801683.44953221</v>
      </c>
      <c r="CF11" s="14"/>
      <c r="CG11" s="55">
        <f t="shared" si="38"/>
        <v>34516591.181984447</v>
      </c>
      <c r="CH11" s="55">
        <f t="shared" si="56"/>
        <v>655815232.45770454</v>
      </c>
      <c r="CI11" s="59">
        <v>30</v>
      </c>
      <c r="CJ11" s="59">
        <f t="shared" si="57"/>
        <v>10135</v>
      </c>
      <c r="CK11" s="59">
        <f t="shared" si="63"/>
        <v>91</v>
      </c>
      <c r="CL11" s="14">
        <f t="shared" si="39"/>
        <v>426013549.00817233</v>
      </c>
      <c r="CM11" s="55">
        <v>3815386.5151696759</v>
      </c>
      <c r="CN11" s="60">
        <f>+CE11+CM11</f>
        <v>233617069.96470189</v>
      </c>
      <c r="CO11" s="61">
        <f>+CD11-CN11</f>
        <v>456714753.67498708</v>
      </c>
      <c r="CQ11" s="55">
        <f t="shared" si="58"/>
        <v>690331823.63968897</v>
      </c>
      <c r="CR11" s="55">
        <v>0</v>
      </c>
      <c r="CS11" s="56">
        <v>0</v>
      </c>
      <c r="CT11" s="57">
        <f t="shared" si="59"/>
        <v>690331823.63968897</v>
      </c>
      <c r="CU11" s="58">
        <f t="shared" si="42"/>
        <v>233617069.96470189</v>
      </c>
      <c r="CV11" s="14"/>
      <c r="CW11" s="55">
        <f t="shared" si="43"/>
        <v>34516591.181984447</v>
      </c>
      <c r="CX11" s="55">
        <f t="shared" si="60"/>
        <v>655815232.45770454</v>
      </c>
      <c r="CY11" s="59">
        <v>30</v>
      </c>
      <c r="CZ11" s="59">
        <f t="shared" si="61"/>
        <v>10135</v>
      </c>
      <c r="DA11" s="59">
        <v>365</v>
      </c>
      <c r="DB11" s="14">
        <f t="shared" si="44"/>
        <v>422198162.49300265</v>
      </c>
      <c r="DC11" s="108">
        <v>15345781</v>
      </c>
      <c r="DD11" s="60">
        <f t="shared" si="45"/>
        <v>248962850.96470189</v>
      </c>
      <c r="DE11" s="61">
        <f>+CT11-DD11</f>
        <v>441368972.67498708</v>
      </c>
      <c r="DG11" s="70">
        <v>200006</v>
      </c>
    </row>
    <row r="12" spans="1:111" ht="15.75">
      <c r="A12" s="34" t="s">
        <v>256</v>
      </c>
      <c r="C12" s="15">
        <v>43014</v>
      </c>
      <c r="D12" s="64">
        <v>8</v>
      </c>
      <c r="E12" s="65" t="s">
        <v>257</v>
      </c>
      <c r="F12" s="65" t="s">
        <v>258</v>
      </c>
      <c r="G12" s="71" t="s">
        <v>18</v>
      </c>
      <c r="H12" s="66" t="s">
        <v>263</v>
      </c>
      <c r="I12" s="66">
        <v>1</v>
      </c>
      <c r="J12" s="65" t="s">
        <v>264</v>
      </c>
      <c r="K12" s="66">
        <v>30</v>
      </c>
      <c r="L12" s="67">
        <v>458117245.59145522</v>
      </c>
      <c r="M12" s="68"/>
      <c r="N12" s="55">
        <v>0</v>
      </c>
      <c r="O12" s="55">
        <f t="shared" si="0"/>
        <v>458117245.59145522</v>
      </c>
      <c r="P12" s="56">
        <v>0</v>
      </c>
      <c r="Q12" s="57">
        <f t="shared" si="1"/>
        <v>458117245.59145522</v>
      </c>
      <c r="R12" s="58">
        <v>0</v>
      </c>
      <c r="S12" s="14"/>
      <c r="T12" s="69">
        <f t="shared" si="2"/>
        <v>22905862.279572763</v>
      </c>
      <c r="U12" s="55">
        <f t="shared" si="3"/>
        <v>435211383.31188244</v>
      </c>
      <c r="V12" s="59">
        <f t="shared" si="4"/>
        <v>30</v>
      </c>
      <c r="W12" s="59">
        <f t="shared" si="5"/>
        <v>10951</v>
      </c>
      <c r="X12" s="59">
        <f t="shared" si="6"/>
        <v>177</v>
      </c>
      <c r="Y12" s="14">
        <f t="shared" si="7"/>
        <v>435211383.31188244</v>
      </c>
      <c r="Z12" s="55">
        <f t="shared" si="8"/>
        <v>7034281.3301253933</v>
      </c>
      <c r="AA12" s="60">
        <f t="shared" si="9"/>
        <v>7034281.3301253933</v>
      </c>
      <c r="AB12" s="61">
        <f t="shared" si="10"/>
        <v>451082964.26132983</v>
      </c>
      <c r="AD12" s="55">
        <f t="shared" si="11"/>
        <v>458117245.59145522</v>
      </c>
      <c r="AE12" s="55">
        <v>0</v>
      </c>
      <c r="AF12" s="56">
        <v>0</v>
      </c>
      <c r="AG12" s="57">
        <f t="shared" si="12"/>
        <v>458117245.59145522</v>
      </c>
      <c r="AH12" s="58">
        <f t="shared" si="13"/>
        <v>7034281.3301253933</v>
      </c>
      <c r="AI12" s="14"/>
      <c r="AJ12" s="69">
        <f t="shared" si="14"/>
        <v>22905862.279572763</v>
      </c>
      <c r="AK12" s="55">
        <f t="shared" si="15"/>
        <v>435211383.31188244</v>
      </c>
      <c r="AL12" s="59">
        <v>30</v>
      </c>
      <c r="AM12" s="59">
        <f t="shared" si="16"/>
        <v>10775</v>
      </c>
      <c r="AN12" s="59">
        <f t="shared" si="17"/>
        <v>183</v>
      </c>
      <c r="AO12" s="14">
        <f t="shared" si="18"/>
        <v>428177101.98175704</v>
      </c>
      <c r="AP12" s="55">
        <f t="shared" si="19"/>
        <v>7272056.5812214892</v>
      </c>
      <c r="AQ12" s="60">
        <f t="shared" si="20"/>
        <v>14306337.911346883</v>
      </c>
      <c r="AR12" s="61">
        <f t="shared" si="21"/>
        <v>443810907.68010831</v>
      </c>
      <c r="AT12" s="55">
        <f t="shared" si="22"/>
        <v>458117245.59145522</v>
      </c>
      <c r="AU12" s="55">
        <v>0</v>
      </c>
      <c r="AV12" s="56">
        <v>0</v>
      </c>
      <c r="AW12" s="57">
        <f t="shared" si="47"/>
        <v>458117245.59145522</v>
      </c>
      <c r="AX12" s="58">
        <f t="shared" si="23"/>
        <v>14306337.911346883</v>
      </c>
      <c r="AY12" s="14"/>
      <c r="AZ12" s="69">
        <f t="shared" si="24"/>
        <v>22905862.279572763</v>
      </c>
      <c r="BA12" s="55">
        <f t="shared" si="48"/>
        <v>435211383.31188244</v>
      </c>
      <c r="BB12" s="59">
        <v>30</v>
      </c>
      <c r="BC12" s="59">
        <f t="shared" si="25"/>
        <v>10592</v>
      </c>
      <c r="BD12" s="59">
        <f t="shared" si="26"/>
        <v>182</v>
      </c>
      <c r="BE12" s="14">
        <f t="shared" si="27"/>
        <v>420905045.40053558</v>
      </c>
      <c r="BF12" s="55">
        <f t="shared" si="62"/>
        <v>7232318.5671164533</v>
      </c>
      <c r="BG12" s="62">
        <f t="shared" si="28"/>
        <v>123291099.57156983</v>
      </c>
      <c r="BH12" s="60">
        <f t="shared" si="49"/>
        <v>144829756.05003315</v>
      </c>
      <c r="BI12" s="61">
        <f>+AW12-BH12</f>
        <v>313287489.54142207</v>
      </c>
      <c r="BK12" s="55">
        <f t="shared" si="30"/>
        <v>458117245.59145522</v>
      </c>
      <c r="BL12" s="55">
        <v>0</v>
      </c>
      <c r="BM12" s="56">
        <v>0</v>
      </c>
      <c r="BN12" s="57">
        <f t="shared" si="50"/>
        <v>458117245.59145522</v>
      </c>
      <c r="BO12" s="58">
        <f t="shared" si="31"/>
        <v>144829756.05003315</v>
      </c>
      <c r="BP12" s="14"/>
      <c r="BQ12" s="55">
        <f t="shared" si="32"/>
        <v>22905862.279572763</v>
      </c>
      <c r="BR12" s="55">
        <f t="shared" si="51"/>
        <v>435211383.31188244</v>
      </c>
      <c r="BS12" s="59">
        <v>30</v>
      </c>
      <c r="BT12" s="59">
        <f t="shared" si="52"/>
        <v>10410</v>
      </c>
      <c r="BU12" s="59">
        <f t="shared" si="53"/>
        <v>275</v>
      </c>
      <c r="BV12" s="14">
        <f t="shared" si="33"/>
        <v>290381627.26184928</v>
      </c>
      <c r="BW12" s="55">
        <f t="shared" si="34"/>
        <v>7670984.3897222439</v>
      </c>
      <c r="BX12" s="60">
        <f t="shared" si="35"/>
        <v>152500740.43975541</v>
      </c>
      <c r="BY12" s="61">
        <f t="shared" si="36"/>
        <v>305616505.15169978</v>
      </c>
      <c r="CA12" s="55">
        <f t="shared" si="54"/>
        <v>458117245.59145522</v>
      </c>
      <c r="CB12" s="55">
        <v>0</v>
      </c>
      <c r="CC12" s="56">
        <v>0</v>
      </c>
      <c r="CD12" s="57">
        <f t="shared" si="55"/>
        <v>458117245.59145522</v>
      </c>
      <c r="CE12" s="58">
        <f t="shared" si="37"/>
        <v>152500740.43975541</v>
      </c>
      <c r="CF12" s="14"/>
      <c r="CG12" s="55">
        <f t="shared" si="38"/>
        <v>22905862.279572763</v>
      </c>
      <c r="CH12" s="55">
        <f t="shared" si="56"/>
        <v>435211383.31188244</v>
      </c>
      <c r="CI12" s="59">
        <v>30</v>
      </c>
      <c r="CJ12" s="59">
        <f t="shared" si="57"/>
        <v>10135</v>
      </c>
      <c r="CK12" s="59">
        <f t="shared" si="63"/>
        <v>91</v>
      </c>
      <c r="CL12" s="14">
        <f t="shared" si="39"/>
        <v>282710642.87212706</v>
      </c>
      <c r="CM12" s="55">
        <v>2531962.6031156383</v>
      </c>
      <c r="CN12" s="60">
        <f t="shared" si="40"/>
        <v>155032703.04287106</v>
      </c>
      <c r="CO12" s="61">
        <f t="shared" si="41"/>
        <v>303084542.54858416</v>
      </c>
      <c r="CQ12" s="55">
        <f t="shared" si="58"/>
        <v>458117245.59145522</v>
      </c>
      <c r="CR12" s="55">
        <v>0</v>
      </c>
      <c r="CS12" s="56">
        <v>0</v>
      </c>
      <c r="CT12" s="57">
        <f t="shared" si="59"/>
        <v>458117245.59145522</v>
      </c>
      <c r="CU12" s="58">
        <f t="shared" si="42"/>
        <v>155032703.04287106</v>
      </c>
      <c r="CV12" s="14"/>
      <c r="CW12" s="55">
        <f t="shared" si="43"/>
        <v>22905862.279572763</v>
      </c>
      <c r="CX12" s="55">
        <f t="shared" si="60"/>
        <v>435211383.31188244</v>
      </c>
      <c r="CY12" s="59">
        <v>30</v>
      </c>
      <c r="CZ12" s="59">
        <f t="shared" si="61"/>
        <v>10135</v>
      </c>
      <c r="DA12" s="59">
        <v>365</v>
      </c>
      <c r="DB12" s="14">
        <f t="shared" si="44"/>
        <v>280178680.26901138</v>
      </c>
      <c r="DC12" s="108">
        <v>10183750</v>
      </c>
      <c r="DD12" s="60">
        <f t="shared" si="45"/>
        <v>165216453.04287106</v>
      </c>
      <c r="DE12" s="61">
        <f t="shared" ref="DE12:DE75" si="64">+CT12-DD12</f>
        <v>292900792.54858416</v>
      </c>
      <c r="DG12" s="70">
        <v>200007</v>
      </c>
    </row>
    <row r="13" spans="1:111" ht="15.75">
      <c r="A13" s="34" t="s">
        <v>256</v>
      </c>
      <c r="C13" s="15">
        <v>43014</v>
      </c>
      <c r="D13" s="64">
        <v>9</v>
      </c>
      <c r="E13" s="65" t="s">
        <v>257</v>
      </c>
      <c r="F13" s="65" t="s">
        <v>258</v>
      </c>
      <c r="G13" s="71" t="s">
        <v>20</v>
      </c>
      <c r="H13" s="66" t="s">
        <v>259</v>
      </c>
      <c r="I13" s="66">
        <v>786.79639999999995</v>
      </c>
      <c r="J13" s="65" t="s">
        <v>260</v>
      </c>
      <c r="K13" s="66">
        <v>30</v>
      </c>
      <c r="L13" s="67">
        <v>48313691.340635791</v>
      </c>
      <c r="M13" s="68"/>
      <c r="N13" s="55">
        <v>0</v>
      </c>
      <c r="O13" s="55">
        <f t="shared" si="0"/>
        <v>48313691.340635791</v>
      </c>
      <c r="P13" s="56">
        <v>0</v>
      </c>
      <c r="Q13" s="57">
        <f t="shared" si="1"/>
        <v>48313691.340635791</v>
      </c>
      <c r="R13" s="58">
        <v>0</v>
      </c>
      <c r="S13" s="14"/>
      <c r="T13" s="69">
        <f t="shared" si="2"/>
        <v>2415684.5670317896</v>
      </c>
      <c r="U13" s="55">
        <f t="shared" si="3"/>
        <v>45898006.773603998</v>
      </c>
      <c r="V13" s="59">
        <f t="shared" si="4"/>
        <v>30</v>
      </c>
      <c r="W13" s="59">
        <f t="shared" si="5"/>
        <v>10951</v>
      </c>
      <c r="X13" s="59">
        <f t="shared" si="6"/>
        <v>177</v>
      </c>
      <c r="Y13" s="14">
        <f t="shared" si="7"/>
        <v>45898006.773603998</v>
      </c>
      <c r="Z13" s="55">
        <f t="shared" si="8"/>
        <v>741845.23777992034</v>
      </c>
      <c r="AA13" s="60">
        <f t="shared" si="9"/>
        <v>741845.23777992034</v>
      </c>
      <c r="AB13" s="61">
        <f t="shared" si="10"/>
        <v>47571846.102855869</v>
      </c>
      <c r="AD13" s="55">
        <f t="shared" si="11"/>
        <v>48313691.340635791</v>
      </c>
      <c r="AE13" s="55">
        <v>0</v>
      </c>
      <c r="AF13" s="56">
        <v>0</v>
      </c>
      <c r="AG13" s="57">
        <f t="shared" si="12"/>
        <v>48313691.340635791</v>
      </c>
      <c r="AH13" s="58">
        <f t="shared" si="13"/>
        <v>741845.23777992034</v>
      </c>
      <c r="AI13" s="14"/>
      <c r="AJ13" s="69">
        <f t="shared" si="14"/>
        <v>2415684.5670317896</v>
      </c>
      <c r="AK13" s="55">
        <f t="shared" si="15"/>
        <v>45898006.773603998</v>
      </c>
      <c r="AL13" s="59">
        <v>30</v>
      </c>
      <c r="AM13" s="59">
        <f t="shared" si="16"/>
        <v>10775</v>
      </c>
      <c r="AN13" s="59">
        <f t="shared" si="17"/>
        <v>183</v>
      </c>
      <c r="AO13" s="14">
        <f t="shared" si="18"/>
        <v>45156161.535824075</v>
      </c>
      <c r="AP13" s="55">
        <f t="shared" si="19"/>
        <v>766921.35137408879</v>
      </c>
      <c r="AQ13" s="60">
        <f t="shared" si="20"/>
        <v>1508766.5891540092</v>
      </c>
      <c r="AR13" s="61">
        <f t="shared" si="21"/>
        <v>46804924.751481779</v>
      </c>
      <c r="AT13" s="55">
        <f t="shared" si="22"/>
        <v>48313691.340635791</v>
      </c>
      <c r="AU13" s="55">
        <v>0</v>
      </c>
      <c r="AV13" s="56">
        <v>0</v>
      </c>
      <c r="AW13" s="57">
        <f t="shared" si="47"/>
        <v>48313691.340635791</v>
      </c>
      <c r="AX13" s="58">
        <f t="shared" si="23"/>
        <v>1508766.5891540092</v>
      </c>
      <c r="AY13" s="14"/>
      <c r="AZ13" s="69">
        <f t="shared" si="24"/>
        <v>2415684.5670317896</v>
      </c>
      <c r="BA13" s="55">
        <f t="shared" si="48"/>
        <v>45898006.773603998</v>
      </c>
      <c r="BB13" s="59">
        <v>30</v>
      </c>
      <c r="BC13" s="59">
        <f t="shared" si="25"/>
        <v>10592</v>
      </c>
      <c r="BD13" s="59">
        <f t="shared" si="26"/>
        <v>182</v>
      </c>
      <c r="BE13" s="14">
        <f t="shared" si="27"/>
        <v>44389240.184449986</v>
      </c>
      <c r="BF13" s="55">
        <f t="shared" si="62"/>
        <v>762730.52431739972</v>
      </c>
      <c r="BG13" s="62">
        <f t="shared" si="28"/>
        <v>13002453.382993799</v>
      </c>
      <c r="BH13" s="60">
        <f t="shared" si="49"/>
        <v>15273950.496465208</v>
      </c>
      <c r="BI13" s="61">
        <f t="shared" si="29"/>
        <v>33039740.844170585</v>
      </c>
      <c r="BK13" s="55">
        <f t="shared" si="30"/>
        <v>48313691.340635791</v>
      </c>
      <c r="BL13" s="55">
        <v>0</v>
      </c>
      <c r="BM13" s="56">
        <v>0</v>
      </c>
      <c r="BN13" s="57">
        <f t="shared" si="50"/>
        <v>48313691.340635791</v>
      </c>
      <c r="BO13" s="58">
        <f t="shared" si="31"/>
        <v>15273950.496465208</v>
      </c>
      <c r="BP13" s="14"/>
      <c r="BQ13" s="55">
        <f t="shared" si="32"/>
        <v>2415684.5670317896</v>
      </c>
      <c r="BR13" s="55">
        <f t="shared" si="51"/>
        <v>45898006.773603998</v>
      </c>
      <c r="BS13" s="59">
        <v>30</v>
      </c>
      <c r="BT13" s="59">
        <f t="shared" si="52"/>
        <v>10410</v>
      </c>
      <c r="BU13" s="59">
        <f t="shared" si="53"/>
        <v>275</v>
      </c>
      <c r="BV13" s="14">
        <f t="shared" si="33"/>
        <v>30624056.277138792</v>
      </c>
      <c r="BW13" s="55">
        <f t="shared" si="34"/>
        <v>808992.84113479045</v>
      </c>
      <c r="BX13" s="60">
        <f t="shared" si="35"/>
        <v>16082943.337599998</v>
      </c>
      <c r="BY13" s="61">
        <f t="shared" si="36"/>
        <v>32230748.003035791</v>
      </c>
      <c r="CA13" s="55">
        <f t="shared" si="54"/>
        <v>48313691.340635791</v>
      </c>
      <c r="CB13" s="55">
        <v>0</v>
      </c>
      <c r="CC13" s="56">
        <v>0</v>
      </c>
      <c r="CD13" s="57">
        <f t="shared" si="55"/>
        <v>48313691.340635791</v>
      </c>
      <c r="CE13" s="58">
        <f t="shared" si="37"/>
        <v>16082943.337599998</v>
      </c>
      <c r="CF13" s="14"/>
      <c r="CG13" s="55">
        <f t="shared" si="38"/>
        <v>2415684.5670317896</v>
      </c>
      <c r="CH13" s="55">
        <f t="shared" si="56"/>
        <v>45898006.773603998</v>
      </c>
      <c r="CI13" s="59">
        <v>30</v>
      </c>
      <c r="CJ13" s="59">
        <f t="shared" si="57"/>
        <v>10135</v>
      </c>
      <c r="CK13" s="59">
        <f t="shared" si="63"/>
        <v>91</v>
      </c>
      <c r="CL13" s="14">
        <f t="shared" si="39"/>
        <v>29815063.436003998</v>
      </c>
      <c r="CM13" s="55">
        <v>267024.34992384695</v>
      </c>
      <c r="CN13" s="60">
        <f t="shared" si="40"/>
        <v>16349967.687523846</v>
      </c>
      <c r="CO13" s="61">
        <f t="shared" si="41"/>
        <v>31963723.653111946</v>
      </c>
      <c r="CQ13" s="55">
        <f t="shared" si="58"/>
        <v>48313691.340635791</v>
      </c>
      <c r="CR13" s="55">
        <v>0</v>
      </c>
      <c r="CS13" s="56">
        <v>0</v>
      </c>
      <c r="CT13" s="57">
        <f t="shared" si="59"/>
        <v>48313691.340635791</v>
      </c>
      <c r="CU13" s="58">
        <f t="shared" si="42"/>
        <v>16349967.687523846</v>
      </c>
      <c r="CV13" s="14"/>
      <c r="CW13" s="55">
        <f t="shared" si="43"/>
        <v>2415684.5670317896</v>
      </c>
      <c r="CX13" s="55">
        <f t="shared" si="60"/>
        <v>45898006.773603998</v>
      </c>
      <c r="CY13" s="59">
        <v>30</v>
      </c>
      <c r="CZ13" s="59">
        <f t="shared" si="61"/>
        <v>10135</v>
      </c>
      <c r="DA13" s="59">
        <v>365</v>
      </c>
      <c r="DB13" s="14">
        <f t="shared" si="44"/>
        <v>29548039.086080153</v>
      </c>
      <c r="DC13" s="108">
        <v>1073993</v>
      </c>
      <c r="DD13" s="60">
        <f t="shared" si="45"/>
        <v>17423960.687523846</v>
      </c>
      <c r="DE13" s="61">
        <f t="shared" si="64"/>
        <v>30889730.653111946</v>
      </c>
      <c r="DG13" s="70">
        <v>200008</v>
      </c>
    </row>
    <row r="14" spans="1:111" ht="15.75">
      <c r="A14" s="34" t="s">
        <v>256</v>
      </c>
      <c r="C14" s="15">
        <v>43014</v>
      </c>
      <c r="D14" s="72" t="s">
        <v>265</v>
      </c>
      <c r="E14" s="73" t="s">
        <v>257</v>
      </c>
      <c r="F14" s="73" t="s">
        <v>258</v>
      </c>
      <c r="G14" s="73" t="s">
        <v>266</v>
      </c>
      <c r="H14" s="74"/>
      <c r="I14" s="74"/>
      <c r="J14" s="73"/>
      <c r="K14" s="74"/>
      <c r="L14" s="75">
        <v>0</v>
      </c>
      <c r="M14" s="76"/>
      <c r="N14" s="55">
        <v>0</v>
      </c>
      <c r="O14" s="55">
        <f t="shared" si="0"/>
        <v>0</v>
      </c>
      <c r="P14" s="56">
        <v>0</v>
      </c>
      <c r="Q14" s="57">
        <f t="shared" si="1"/>
        <v>0</v>
      </c>
      <c r="R14" s="58">
        <v>0</v>
      </c>
      <c r="S14" s="14"/>
      <c r="T14" s="69">
        <f t="shared" si="2"/>
        <v>0</v>
      </c>
      <c r="U14" s="55">
        <f t="shared" si="3"/>
        <v>0</v>
      </c>
      <c r="V14" s="59">
        <v>0</v>
      </c>
      <c r="W14" s="59">
        <v>0</v>
      </c>
      <c r="X14" s="59">
        <v>0</v>
      </c>
      <c r="Y14" s="14">
        <f t="shared" si="7"/>
        <v>0</v>
      </c>
      <c r="Z14" s="55">
        <f t="shared" si="8"/>
        <v>0</v>
      </c>
      <c r="AA14" s="60">
        <f t="shared" si="9"/>
        <v>0</v>
      </c>
      <c r="AB14" s="61">
        <f t="shared" si="10"/>
        <v>0</v>
      </c>
      <c r="AD14" s="55">
        <f t="shared" si="11"/>
        <v>0</v>
      </c>
      <c r="AE14" s="55">
        <v>0</v>
      </c>
      <c r="AF14" s="56">
        <v>0</v>
      </c>
      <c r="AG14" s="57">
        <f t="shared" si="12"/>
        <v>0</v>
      </c>
      <c r="AH14" s="58">
        <f t="shared" si="13"/>
        <v>0</v>
      </c>
      <c r="AI14" s="14"/>
      <c r="AJ14" s="69">
        <f t="shared" si="14"/>
        <v>0</v>
      </c>
      <c r="AK14" s="55">
        <f t="shared" si="15"/>
        <v>0</v>
      </c>
      <c r="AL14" s="59">
        <v>0</v>
      </c>
      <c r="AM14" s="59">
        <v>0</v>
      </c>
      <c r="AN14" s="59">
        <v>0</v>
      </c>
      <c r="AO14" s="14">
        <f t="shared" si="18"/>
        <v>0</v>
      </c>
      <c r="AP14" s="55">
        <f t="shared" si="19"/>
        <v>0</v>
      </c>
      <c r="AQ14" s="60">
        <f t="shared" si="20"/>
        <v>0</v>
      </c>
      <c r="AR14" s="61">
        <f t="shared" si="21"/>
        <v>0</v>
      </c>
      <c r="AT14" s="55">
        <f t="shared" si="22"/>
        <v>0</v>
      </c>
      <c r="AU14" s="55">
        <v>0</v>
      </c>
      <c r="AV14" s="56">
        <v>0</v>
      </c>
      <c r="AW14" s="57">
        <f t="shared" si="47"/>
        <v>0</v>
      </c>
      <c r="AX14" s="58">
        <f t="shared" si="23"/>
        <v>0</v>
      </c>
      <c r="AY14" s="14"/>
      <c r="AZ14" s="69">
        <f t="shared" si="24"/>
        <v>0</v>
      </c>
      <c r="BA14" s="55">
        <f t="shared" si="48"/>
        <v>0</v>
      </c>
      <c r="BB14" s="59">
        <v>0</v>
      </c>
      <c r="BC14" s="59">
        <v>0</v>
      </c>
      <c r="BD14" s="59">
        <f t="shared" si="26"/>
        <v>0</v>
      </c>
      <c r="BE14" s="14">
        <f t="shared" si="27"/>
        <v>0</v>
      </c>
      <c r="BF14" s="55">
        <f t="shared" si="62"/>
        <v>0</v>
      </c>
      <c r="BG14" s="62">
        <f t="shared" si="28"/>
        <v>0</v>
      </c>
      <c r="BH14" s="60">
        <f t="shared" si="49"/>
        <v>0</v>
      </c>
      <c r="BI14" s="61">
        <f t="shared" si="29"/>
        <v>0</v>
      </c>
      <c r="BK14" s="55">
        <f t="shared" si="30"/>
        <v>0</v>
      </c>
      <c r="BL14" s="55">
        <v>0</v>
      </c>
      <c r="BM14" s="56">
        <v>0</v>
      </c>
      <c r="BN14" s="57">
        <f t="shared" si="50"/>
        <v>0</v>
      </c>
      <c r="BO14" s="58">
        <f t="shared" si="31"/>
        <v>0</v>
      </c>
      <c r="BP14" s="14"/>
      <c r="BQ14" s="55">
        <f t="shared" si="32"/>
        <v>0</v>
      </c>
      <c r="BR14" s="55">
        <f t="shared" si="51"/>
        <v>0</v>
      </c>
      <c r="BS14" s="59">
        <v>0</v>
      </c>
      <c r="BT14" s="59">
        <f t="shared" si="52"/>
        <v>-540</v>
      </c>
      <c r="BU14" s="59">
        <f t="shared" si="53"/>
        <v>0</v>
      </c>
      <c r="BV14" s="14">
        <f t="shared" si="33"/>
        <v>0</v>
      </c>
      <c r="BW14" s="55">
        <f t="shared" si="34"/>
        <v>0</v>
      </c>
      <c r="BX14" s="60">
        <f t="shared" si="35"/>
        <v>0</v>
      </c>
      <c r="BY14" s="61">
        <f t="shared" si="36"/>
        <v>0</v>
      </c>
      <c r="CA14" s="55">
        <f t="shared" si="54"/>
        <v>0</v>
      </c>
      <c r="CB14" s="55">
        <v>0</v>
      </c>
      <c r="CC14" s="56">
        <v>0</v>
      </c>
      <c r="CD14" s="57">
        <f t="shared" si="55"/>
        <v>0</v>
      </c>
      <c r="CE14" s="58">
        <f t="shared" si="37"/>
        <v>0</v>
      </c>
      <c r="CF14" s="14"/>
      <c r="CG14" s="55">
        <f t="shared" si="38"/>
        <v>0</v>
      </c>
      <c r="CH14" s="55">
        <f t="shared" si="56"/>
        <v>0</v>
      </c>
      <c r="CI14" s="59">
        <v>0</v>
      </c>
      <c r="CJ14" s="59">
        <f t="shared" si="57"/>
        <v>-815</v>
      </c>
      <c r="CK14" s="59">
        <f t="shared" si="63"/>
        <v>0</v>
      </c>
      <c r="CL14" s="14">
        <f t="shared" si="39"/>
        <v>0</v>
      </c>
      <c r="CM14" s="55">
        <v>0</v>
      </c>
      <c r="CN14" s="60">
        <f t="shared" si="40"/>
        <v>0</v>
      </c>
      <c r="CO14" s="61">
        <f t="shared" si="41"/>
        <v>0</v>
      </c>
      <c r="CQ14" s="55">
        <f t="shared" si="58"/>
        <v>0</v>
      </c>
      <c r="CR14" s="55">
        <v>0</v>
      </c>
      <c r="CS14" s="56">
        <v>0</v>
      </c>
      <c r="CT14" s="57">
        <f t="shared" si="59"/>
        <v>0</v>
      </c>
      <c r="CU14" s="58">
        <f t="shared" si="42"/>
        <v>0</v>
      </c>
      <c r="CV14" s="14"/>
      <c r="CW14" s="55">
        <f t="shared" si="43"/>
        <v>0</v>
      </c>
      <c r="CX14" s="55">
        <f t="shared" si="60"/>
        <v>0</v>
      </c>
      <c r="CY14" s="59">
        <v>0</v>
      </c>
      <c r="CZ14" s="59"/>
      <c r="DA14" s="59"/>
      <c r="DB14" s="14">
        <f t="shared" si="44"/>
        <v>0</v>
      </c>
      <c r="DC14" s="108">
        <v>0</v>
      </c>
      <c r="DD14" s="60">
        <f t="shared" si="45"/>
        <v>0</v>
      </c>
      <c r="DE14" s="61">
        <f t="shared" si="64"/>
        <v>0</v>
      </c>
      <c r="DG14" s="70"/>
    </row>
    <row r="15" spans="1:111" ht="15.75">
      <c r="A15" s="34" t="s">
        <v>256</v>
      </c>
      <c r="C15" s="15">
        <v>43014</v>
      </c>
      <c r="D15" s="64">
        <v>1</v>
      </c>
      <c r="E15" s="65" t="s">
        <v>257</v>
      </c>
      <c r="F15" s="65" t="s">
        <v>258</v>
      </c>
      <c r="G15" s="71" t="s">
        <v>22</v>
      </c>
      <c r="H15" s="66" t="s">
        <v>259</v>
      </c>
      <c r="I15" s="66">
        <v>862.95</v>
      </c>
      <c r="J15" s="65"/>
      <c r="K15" s="66">
        <v>30</v>
      </c>
      <c r="L15" s="67">
        <v>25745709.91609934</v>
      </c>
      <c r="M15" s="68"/>
      <c r="N15" s="55">
        <v>0</v>
      </c>
      <c r="O15" s="55">
        <f t="shared" si="0"/>
        <v>25745709.91609934</v>
      </c>
      <c r="P15" s="56">
        <v>0</v>
      </c>
      <c r="Q15" s="57">
        <f t="shared" si="1"/>
        <v>25745709.91609934</v>
      </c>
      <c r="R15" s="58">
        <v>0</v>
      </c>
      <c r="S15" s="14"/>
      <c r="T15" s="69">
        <f t="shared" si="2"/>
        <v>1287285.4958049669</v>
      </c>
      <c r="U15" s="55">
        <f t="shared" si="3"/>
        <v>24458424.420294371</v>
      </c>
      <c r="V15" s="59">
        <f>K15</f>
        <v>30</v>
      </c>
      <c r="W15" s="59">
        <f>IF($C15&lt;$N$1,(V15*365-(DATEDIF($C15,$N$1,"D"))),(V15*365))+1</f>
        <v>10951</v>
      </c>
      <c r="X15" s="59">
        <f>IF($C15&gt;$N$1,$AA$1-$C15+1,IF(W15&lt;=0,W15*0,IF(W15&lt;=182,W15,IF(W15&gt;182,182))))</f>
        <v>177</v>
      </c>
      <c r="Y15" s="14">
        <f t="shared" si="7"/>
        <v>24458424.420294371</v>
      </c>
      <c r="Z15" s="55">
        <f t="shared" si="8"/>
        <v>395319.25142837211</v>
      </c>
      <c r="AA15" s="60">
        <f t="shared" si="9"/>
        <v>395319.25142837211</v>
      </c>
      <c r="AB15" s="61">
        <f t="shared" si="10"/>
        <v>25350390.664670967</v>
      </c>
      <c r="AD15" s="55">
        <f t="shared" si="11"/>
        <v>25745709.91609934</v>
      </c>
      <c r="AE15" s="55">
        <v>0</v>
      </c>
      <c r="AF15" s="56">
        <v>0</v>
      </c>
      <c r="AG15" s="57">
        <f t="shared" si="12"/>
        <v>25745709.91609934</v>
      </c>
      <c r="AH15" s="58">
        <f t="shared" si="13"/>
        <v>395319.25142837211</v>
      </c>
      <c r="AI15" s="14"/>
      <c r="AJ15" s="69">
        <f t="shared" si="14"/>
        <v>1287285.4958049669</v>
      </c>
      <c r="AK15" s="55">
        <f t="shared" si="15"/>
        <v>24458424.420294371</v>
      </c>
      <c r="AL15" s="59">
        <v>30</v>
      </c>
      <c r="AM15" s="59">
        <f>IF($C15&lt;$AD$1,(AL15*365-(DATEDIF($C15,$AD$1,"D"))),(AL15*365))+1</f>
        <v>10775</v>
      </c>
      <c r="AN15" s="59">
        <f>IF($C15&gt;$AD$1,$AQ$1-$C15+1,IF(AM15&lt;=0,AM15*0,IF(AM15&lt;=183,AM15,IF(AM15&gt;183,183))))</f>
        <v>183</v>
      </c>
      <c r="AO15" s="14">
        <f t="shared" si="18"/>
        <v>24063105.168865997</v>
      </c>
      <c r="AP15" s="55">
        <f t="shared" si="19"/>
        <v>408681.97177749209</v>
      </c>
      <c r="AQ15" s="60">
        <f t="shared" si="20"/>
        <v>804001.2232058642</v>
      </c>
      <c r="AR15" s="61">
        <f t="shared" si="21"/>
        <v>24941708.692893475</v>
      </c>
      <c r="AT15" s="55">
        <f t="shared" si="22"/>
        <v>25745709.91609934</v>
      </c>
      <c r="AU15" s="55">
        <v>0</v>
      </c>
      <c r="AV15" s="56">
        <v>0</v>
      </c>
      <c r="AW15" s="57">
        <f t="shared" si="47"/>
        <v>25745709.91609934</v>
      </c>
      <c r="AX15" s="58">
        <f t="shared" si="23"/>
        <v>804001.2232058642</v>
      </c>
      <c r="AY15" s="14"/>
      <c r="AZ15" s="69">
        <f t="shared" si="24"/>
        <v>1287285.4958049669</v>
      </c>
      <c r="BA15" s="55">
        <f t="shared" si="48"/>
        <v>24458424.420294371</v>
      </c>
      <c r="BB15" s="59">
        <v>30</v>
      </c>
      <c r="BC15" s="59">
        <f>IF($C15&lt;$AT$1,(BB15*365-(DATEDIF($C15,$AT$1,"D"))),(BB15*365))+1</f>
        <v>10592</v>
      </c>
      <c r="BD15" s="59">
        <f t="shared" si="26"/>
        <v>182</v>
      </c>
      <c r="BE15" s="14">
        <f t="shared" si="27"/>
        <v>23654423.197088506</v>
      </c>
      <c r="BF15" s="55">
        <f t="shared" si="62"/>
        <v>406448.73695903586</v>
      </c>
      <c r="BG15" s="62">
        <f t="shared" si="28"/>
        <v>6928830.8077301541</v>
      </c>
      <c r="BH15" s="60">
        <f t="shared" si="49"/>
        <v>8139280.7678950541</v>
      </c>
      <c r="BI15" s="61">
        <f t="shared" si="29"/>
        <v>17606429.148204286</v>
      </c>
      <c r="BK15" s="55">
        <f t="shared" si="30"/>
        <v>25745709.91609934</v>
      </c>
      <c r="BL15" s="55">
        <v>0</v>
      </c>
      <c r="BM15" s="56">
        <v>0</v>
      </c>
      <c r="BN15" s="57">
        <f t="shared" si="50"/>
        <v>25745709.91609934</v>
      </c>
      <c r="BO15" s="58">
        <f t="shared" si="31"/>
        <v>8139280.7678950541</v>
      </c>
      <c r="BP15" s="14"/>
      <c r="BQ15" s="55">
        <f t="shared" si="32"/>
        <v>1287285.4958049669</v>
      </c>
      <c r="BR15" s="55">
        <f t="shared" si="51"/>
        <v>24458424.420294371</v>
      </c>
      <c r="BS15" s="59">
        <v>30</v>
      </c>
      <c r="BT15" s="59">
        <f t="shared" si="52"/>
        <v>10410</v>
      </c>
      <c r="BU15" s="59">
        <f t="shared" si="53"/>
        <v>275</v>
      </c>
      <c r="BV15" s="14">
        <f t="shared" si="33"/>
        <v>16319143.652399316</v>
      </c>
      <c r="BW15" s="55">
        <f t="shared" si="34"/>
        <v>431101.29725358426</v>
      </c>
      <c r="BX15" s="60">
        <f t="shared" si="35"/>
        <v>8570382.0651486386</v>
      </c>
      <c r="BY15" s="61">
        <f t="shared" si="36"/>
        <v>17175327.850950703</v>
      </c>
      <c r="CA15" s="55">
        <f t="shared" si="54"/>
        <v>25745709.91609934</v>
      </c>
      <c r="CB15" s="55">
        <v>0</v>
      </c>
      <c r="CC15" s="56">
        <v>0</v>
      </c>
      <c r="CD15" s="57">
        <f t="shared" si="55"/>
        <v>25745709.91609934</v>
      </c>
      <c r="CE15" s="58">
        <f t="shared" si="37"/>
        <v>8570382.0651486386</v>
      </c>
      <c r="CF15" s="14"/>
      <c r="CG15" s="55">
        <f t="shared" si="38"/>
        <v>1287285.4958049669</v>
      </c>
      <c r="CH15" s="55">
        <f t="shared" si="56"/>
        <v>24458424.420294371</v>
      </c>
      <c r="CI15" s="59">
        <v>30</v>
      </c>
      <c r="CJ15" s="59">
        <f t="shared" si="57"/>
        <v>10135</v>
      </c>
      <c r="CK15" s="59">
        <f t="shared" si="63"/>
        <v>91</v>
      </c>
      <c r="CL15" s="14">
        <f t="shared" si="39"/>
        <v>15888042.355145732</v>
      </c>
      <c r="CM15" s="55">
        <v>142293.64933438963</v>
      </c>
      <c r="CN15" s="60">
        <f t="shared" si="40"/>
        <v>8712675.7144830283</v>
      </c>
      <c r="CO15" s="61">
        <f t="shared" si="41"/>
        <v>17033034.20161631</v>
      </c>
      <c r="CQ15" s="55">
        <f t="shared" si="58"/>
        <v>25745709.91609934</v>
      </c>
      <c r="CR15" s="55">
        <v>0</v>
      </c>
      <c r="CS15" s="56">
        <v>0</v>
      </c>
      <c r="CT15" s="57">
        <f t="shared" si="59"/>
        <v>25745709.91609934</v>
      </c>
      <c r="CU15" s="58">
        <f t="shared" si="42"/>
        <v>8712675.7144830283</v>
      </c>
      <c r="CV15" s="14"/>
      <c r="CW15" s="55">
        <f t="shared" si="43"/>
        <v>1287285.4958049669</v>
      </c>
      <c r="CX15" s="55">
        <f t="shared" si="60"/>
        <v>24458424.420294371</v>
      </c>
      <c r="CY15" s="59">
        <v>30</v>
      </c>
      <c r="CZ15" s="59">
        <f t="shared" si="61"/>
        <v>10135</v>
      </c>
      <c r="DA15" s="59">
        <v>365</v>
      </c>
      <c r="DB15" s="14">
        <f t="shared" si="44"/>
        <v>15745748.705811342</v>
      </c>
      <c r="DC15" s="108">
        <v>572316</v>
      </c>
      <c r="DD15" s="60">
        <f t="shared" si="45"/>
        <v>9284991.7144830283</v>
      </c>
      <c r="DE15" s="61">
        <f t="shared" si="64"/>
        <v>16460718.201616311</v>
      </c>
      <c r="DG15" s="70">
        <v>200009</v>
      </c>
    </row>
    <row r="16" spans="1:111" ht="15.75">
      <c r="A16" s="34" t="s">
        <v>256</v>
      </c>
      <c r="C16" s="15">
        <v>43014</v>
      </c>
      <c r="D16" s="64">
        <v>2</v>
      </c>
      <c r="E16" s="65" t="s">
        <v>257</v>
      </c>
      <c r="F16" s="65" t="s">
        <v>258</v>
      </c>
      <c r="G16" s="71" t="s">
        <v>24</v>
      </c>
      <c r="H16" s="66" t="s">
        <v>259</v>
      </c>
      <c r="I16" s="66">
        <v>165.40160000000003</v>
      </c>
      <c r="J16" s="65"/>
      <c r="K16" s="66">
        <v>30</v>
      </c>
      <c r="L16" s="67">
        <v>7920197.3494253699</v>
      </c>
      <c r="M16" s="68"/>
      <c r="N16" s="55">
        <v>0</v>
      </c>
      <c r="O16" s="55">
        <f t="shared" si="0"/>
        <v>7920197.3494253699</v>
      </c>
      <c r="P16" s="56">
        <v>0</v>
      </c>
      <c r="Q16" s="57">
        <f t="shared" si="1"/>
        <v>7920197.3494253699</v>
      </c>
      <c r="R16" s="58">
        <v>0</v>
      </c>
      <c r="S16" s="14"/>
      <c r="T16" s="69">
        <f t="shared" si="2"/>
        <v>396009.86747126846</v>
      </c>
      <c r="U16" s="55">
        <f t="shared" si="3"/>
        <v>7524187.4819541015</v>
      </c>
      <c r="V16" s="59">
        <f>K16</f>
        <v>30</v>
      </c>
      <c r="W16" s="59">
        <f>IF($C16&lt;$N$1,(V16*365-(DATEDIF($C16,$N$1,"D"))),(V16*365))+1</f>
        <v>10951</v>
      </c>
      <c r="X16" s="59">
        <f>IF($C16&gt;$N$1,$AA$1-$C16+1,IF(W16&lt;=0,W16*0,IF(W16&lt;=182,W16,IF(W16&gt;182,182))))</f>
        <v>177</v>
      </c>
      <c r="Y16" s="14">
        <f t="shared" si="7"/>
        <v>7524187.4819541015</v>
      </c>
      <c r="Z16" s="55">
        <f t="shared" si="8"/>
        <v>121612.74626115205</v>
      </c>
      <c r="AA16" s="60">
        <f t="shared" si="9"/>
        <v>121612.74626115205</v>
      </c>
      <c r="AB16" s="61">
        <f t="shared" si="10"/>
        <v>7798584.6031642174</v>
      </c>
      <c r="AD16" s="55">
        <f t="shared" si="11"/>
        <v>7920197.3494253699</v>
      </c>
      <c r="AE16" s="55">
        <v>0</v>
      </c>
      <c r="AF16" s="56">
        <v>0</v>
      </c>
      <c r="AG16" s="57">
        <f t="shared" si="12"/>
        <v>7920197.3494253699</v>
      </c>
      <c r="AH16" s="58">
        <f t="shared" si="13"/>
        <v>121612.74626115205</v>
      </c>
      <c r="AI16" s="14"/>
      <c r="AJ16" s="69">
        <f t="shared" si="14"/>
        <v>396009.86747126846</v>
      </c>
      <c r="AK16" s="55">
        <f t="shared" si="15"/>
        <v>7524187.4819541015</v>
      </c>
      <c r="AL16" s="59">
        <v>30</v>
      </c>
      <c r="AM16" s="59">
        <f>IF($C16&lt;$AD$1,(AL16*365-(DATEDIF($C16,$AD$1,"D"))),(AL16*365))+1</f>
        <v>10775</v>
      </c>
      <c r="AN16" s="59">
        <f>IF($C16&gt;$AD$1,$AQ$1-$C16+1,IF(AM16&lt;=0,AM16*0,IF(AM16&lt;=183,AM16,IF(AM16&gt;183,183))))</f>
        <v>183</v>
      </c>
      <c r="AO16" s="14">
        <f t="shared" si="18"/>
        <v>7402574.735692949</v>
      </c>
      <c r="AP16" s="55">
        <f t="shared" si="19"/>
        <v>125723.54307487793</v>
      </c>
      <c r="AQ16" s="60">
        <f t="shared" si="20"/>
        <v>247336.28933602996</v>
      </c>
      <c r="AR16" s="61">
        <f t="shared" si="21"/>
        <v>7672861.0600893395</v>
      </c>
      <c r="AT16" s="55">
        <f t="shared" si="22"/>
        <v>7920197.3494253699</v>
      </c>
      <c r="AU16" s="55">
        <v>0</v>
      </c>
      <c r="AV16" s="56">
        <v>0</v>
      </c>
      <c r="AW16" s="57">
        <f t="shared" si="47"/>
        <v>7920197.3494253699</v>
      </c>
      <c r="AX16" s="58">
        <f t="shared" si="23"/>
        <v>247336.28933602996</v>
      </c>
      <c r="AY16" s="14"/>
      <c r="AZ16" s="69">
        <f t="shared" si="24"/>
        <v>396009.86747126846</v>
      </c>
      <c r="BA16" s="55">
        <f t="shared" si="48"/>
        <v>7524187.4819541015</v>
      </c>
      <c r="BB16" s="59">
        <v>30</v>
      </c>
      <c r="BC16" s="59">
        <f>IF($C16&lt;$AT$1,(BB16*365-(DATEDIF($C16,$AT$1,"D"))),(BB16*365))+1</f>
        <v>10592</v>
      </c>
      <c r="BD16" s="59">
        <f t="shared" si="26"/>
        <v>182</v>
      </c>
      <c r="BE16" s="14">
        <f t="shared" si="27"/>
        <v>7276851.1926180711</v>
      </c>
      <c r="BF16" s="55">
        <f t="shared" si="62"/>
        <v>125036.5291782939</v>
      </c>
      <c r="BG16" s="62">
        <f t="shared" si="28"/>
        <v>2131528.2265215386</v>
      </c>
      <c r="BH16" s="60">
        <f t="shared" si="49"/>
        <v>2503901.0450358624</v>
      </c>
      <c r="BI16" s="61">
        <f t="shared" si="29"/>
        <v>5416296.3043895075</v>
      </c>
      <c r="BK16" s="55">
        <f t="shared" si="30"/>
        <v>7920197.3494253699</v>
      </c>
      <c r="BL16" s="55">
        <v>0</v>
      </c>
      <c r="BM16" s="56">
        <v>0</v>
      </c>
      <c r="BN16" s="57">
        <f t="shared" si="50"/>
        <v>7920197.3494253699</v>
      </c>
      <c r="BO16" s="58">
        <f t="shared" si="31"/>
        <v>2503901.0450358624</v>
      </c>
      <c r="BP16" s="14"/>
      <c r="BQ16" s="55">
        <f t="shared" si="32"/>
        <v>396009.86747126846</v>
      </c>
      <c r="BR16" s="55">
        <f t="shared" si="51"/>
        <v>7524187.4819541015</v>
      </c>
      <c r="BS16" s="59">
        <v>30</v>
      </c>
      <c r="BT16" s="59">
        <f t="shared" si="52"/>
        <v>10410</v>
      </c>
      <c r="BU16" s="59">
        <f t="shared" si="53"/>
        <v>275</v>
      </c>
      <c r="BV16" s="14">
        <f t="shared" si="33"/>
        <v>5020286.4369182391</v>
      </c>
      <c r="BW16" s="55">
        <f t="shared" si="34"/>
        <v>132620.43901561148</v>
      </c>
      <c r="BX16" s="60">
        <f t="shared" si="35"/>
        <v>2636521.4840514739</v>
      </c>
      <c r="BY16" s="61">
        <f t="shared" si="36"/>
        <v>5283675.8653738964</v>
      </c>
      <c r="CA16" s="55">
        <f t="shared" si="54"/>
        <v>7920197.3494253699</v>
      </c>
      <c r="CB16" s="55">
        <v>0</v>
      </c>
      <c r="CC16" s="56">
        <v>0</v>
      </c>
      <c r="CD16" s="57">
        <f t="shared" si="55"/>
        <v>7920197.3494253699</v>
      </c>
      <c r="CE16" s="58">
        <f t="shared" si="37"/>
        <v>2636521.4840514739</v>
      </c>
      <c r="CF16" s="14"/>
      <c r="CG16" s="55">
        <f t="shared" si="38"/>
        <v>396009.86747126846</v>
      </c>
      <c r="CH16" s="55">
        <f t="shared" si="56"/>
        <v>7524187.4819541015</v>
      </c>
      <c r="CI16" s="59">
        <v>30</v>
      </c>
      <c r="CJ16" s="59">
        <f t="shared" si="57"/>
        <v>10135</v>
      </c>
      <c r="CK16" s="59">
        <f t="shared" si="63"/>
        <v>91</v>
      </c>
      <c r="CL16" s="14">
        <f t="shared" si="39"/>
        <v>4887665.997902628</v>
      </c>
      <c r="CM16" s="55">
        <v>43774.041887792846</v>
      </c>
      <c r="CN16" s="60">
        <f t="shared" si="40"/>
        <v>2680295.5259392667</v>
      </c>
      <c r="CO16" s="61">
        <f t="shared" si="41"/>
        <v>5239901.8234861027</v>
      </c>
      <c r="CQ16" s="55">
        <f t="shared" si="58"/>
        <v>7920197.3494253699</v>
      </c>
      <c r="CR16" s="55">
        <v>0</v>
      </c>
      <c r="CS16" s="56">
        <v>0</v>
      </c>
      <c r="CT16" s="57">
        <f t="shared" si="59"/>
        <v>7920197.3494253699</v>
      </c>
      <c r="CU16" s="58">
        <f t="shared" si="42"/>
        <v>2680295.5259392667</v>
      </c>
      <c r="CV16" s="14"/>
      <c r="CW16" s="55">
        <f t="shared" si="43"/>
        <v>396009.86747126846</v>
      </c>
      <c r="CX16" s="55">
        <f t="shared" si="60"/>
        <v>7524187.4819541015</v>
      </c>
      <c r="CY16" s="59">
        <v>30</v>
      </c>
      <c r="CZ16" s="59">
        <f t="shared" si="61"/>
        <v>10135</v>
      </c>
      <c r="DA16" s="59">
        <v>365</v>
      </c>
      <c r="DB16" s="14">
        <f t="shared" si="44"/>
        <v>4843891.9560148343</v>
      </c>
      <c r="DC16" s="108">
        <v>176063</v>
      </c>
      <c r="DD16" s="60">
        <f t="shared" si="45"/>
        <v>2856358.5259392667</v>
      </c>
      <c r="DE16" s="61">
        <f t="shared" si="64"/>
        <v>5063838.8234861027</v>
      </c>
      <c r="DG16" s="70">
        <v>200010</v>
      </c>
    </row>
    <row r="17" spans="1:111" ht="15.75">
      <c r="A17" s="34" t="s">
        <v>256</v>
      </c>
      <c r="C17" s="15">
        <v>43014</v>
      </c>
      <c r="D17" s="64">
        <v>3</v>
      </c>
      <c r="E17" s="65" t="s">
        <v>257</v>
      </c>
      <c r="F17" s="65" t="s">
        <v>258</v>
      </c>
      <c r="G17" s="71" t="s">
        <v>26</v>
      </c>
      <c r="H17" s="66" t="s">
        <v>259</v>
      </c>
      <c r="I17" s="66">
        <v>165.40160000000003</v>
      </c>
      <c r="J17" s="65"/>
      <c r="K17" s="66">
        <v>30</v>
      </c>
      <c r="L17" s="67">
        <v>6639894.3178426642</v>
      </c>
      <c r="M17" s="68"/>
      <c r="N17" s="55">
        <v>0</v>
      </c>
      <c r="O17" s="55">
        <f t="shared" si="0"/>
        <v>6639894.3178426642</v>
      </c>
      <c r="P17" s="56">
        <v>0</v>
      </c>
      <c r="Q17" s="57">
        <f t="shared" si="1"/>
        <v>6639894.3178426642</v>
      </c>
      <c r="R17" s="58">
        <v>0</v>
      </c>
      <c r="S17" s="14"/>
      <c r="T17" s="69">
        <f t="shared" si="2"/>
        <v>331994.71589213319</v>
      </c>
      <c r="U17" s="55">
        <f t="shared" si="3"/>
        <v>6307899.6019505309</v>
      </c>
      <c r="V17" s="59">
        <f>K17</f>
        <v>30</v>
      </c>
      <c r="W17" s="59">
        <f>IF($C17&lt;$N$1,(V17*365-(DATEDIF($C17,$N$1,"D"))),(V17*365))+1</f>
        <v>10951</v>
      </c>
      <c r="X17" s="59">
        <f>IF($C17&gt;$N$1,$AA$1-$C17+1,IF(W17&lt;=0,W17*0,IF(W17&lt;=182,W17,IF(W17&gt;182,182))))</f>
        <v>177</v>
      </c>
      <c r="Y17" s="14">
        <f t="shared" si="7"/>
        <v>6307899.6019505309</v>
      </c>
      <c r="Z17" s="55">
        <f t="shared" si="8"/>
        <v>101953.99776689289</v>
      </c>
      <c r="AA17" s="60">
        <f t="shared" si="9"/>
        <v>101953.99776689289</v>
      </c>
      <c r="AB17" s="61">
        <f t="shared" si="10"/>
        <v>6537940.3200757708</v>
      </c>
      <c r="AD17" s="55">
        <f t="shared" si="11"/>
        <v>6639894.3178426642</v>
      </c>
      <c r="AE17" s="55">
        <v>0</v>
      </c>
      <c r="AF17" s="56">
        <v>0</v>
      </c>
      <c r="AG17" s="57">
        <f t="shared" si="12"/>
        <v>6639894.3178426642</v>
      </c>
      <c r="AH17" s="58">
        <f t="shared" si="13"/>
        <v>101953.99776689289</v>
      </c>
      <c r="AI17" s="14"/>
      <c r="AJ17" s="69">
        <f t="shared" si="14"/>
        <v>331994.71589213319</v>
      </c>
      <c r="AK17" s="55">
        <f t="shared" si="15"/>
        <v>6307899.6019505309</v>
      </c>
      <c r="AL17" s="59">
        <v>30</v>
      </c>
      <c r="AM17" s="59">
        <f>IF($C17&lt;$AD$1,(AL17*365-(DATEDIF($C17,$AD$1,"D"))),(AL17*365))+1</f>
        <v>10775</v>
      </c>
      <c r="AN17" s="59">
        <f>IF($C17&gt;$AD$1,$AQ$1-$C17+1,IF(AM17&lt;=0,AM17*0,IF(AM17&lt;=183,AM17,IF(AM17&gt;183,183))))</f>
        <v>183</v>
      </c>
      <c r="AO17" s="14">
        <f t="shared" si="18"/>
        <v>6205945.6041836385</v>
      </c>
      <c r="AP17" s="55">
        <f t="shared" si="19"/>
        <v>105400.28265110031</v>
      </c>
      <c r="AQ17" s="60">
        <f t="shared" si="20"/>
        <v>207354.2804179932</v>
      </c>
      <c r="AR17" s="61">
        <f t="shared" si="21"/>
        <v>6432540.0374246705</v>
      </c>
      <c r="AT17" s="55">
        <f t="shared" si="22"/>
        <v>6639894.3178426642</v>
      </c>
      <c r="AU17" s="55">
        <v>0</v>
      </c>
      <c r="AV17" s="56">
        <v>0</v>
      </c>
      <c r="AW17" s="57">
        <f t="shared" si="47"/>
        <v>6639894.3178426642</v>
      </c>
      <c r="AX17" s="58">
        <f t="shared" si="23"/>
        <v>207354.2804179932</v>
      </c>
      <c r="AY17" s="14"/>
      <c r="AZ17" s="69">
        <f t="shared" si="24"/>
        <v>331994.71589213319</v>
      </c>
      <c r="BA17" s="55">
        <f t="shared" si="48"/>
        <v>6307899.6019505309</v>
      </c>
      <c r="BB17" s="59">
        <v>30</v>
      </c>
      <c r="BC17" s="59">
        <f>IF($C17&lt;$AT$1,(BB17*365-(DATEDIF($C17,$AT$1,"D"))),(BB17*365))+1</f>
        <v>10592</v>
      </c>
      <c r="BD17" s="59">
        <f t="shared" si="26"/>
        <v>182</v>
      </c>
      <c r="BE17" s="14">
        <f t="shared" si="27"/>
        <v>6100545.3215325382</v>
      </c>
      <c r="BF17" s="55">
        <f t="shared" si="62"/>
        <v>104824.32482240576</v>
      </c>
      <c r="BG17" s="62">
        <f t="shared" si="28"/>
        <v>1786965.8463281172</v>
      </c>
      <c r="BH17" s="60">
        <f t="shared" si="49"/>
        <v>2099144.451568516</v>
      </c>
      <c r="BI17" s="61">
        <f t="shared" si="29"/>
        <v>4540749.8662741482</v>
      </c>
      <c r="BK17" s="55">
        <f t="shared" si="30"/>
        <v>6639894.3178426642</v>
      </c>
      <c r="BL17" s="55">
        <v>0</v>
      </c>
      <c r="BM17" s="56">
        <v>0</v>
      </c>
      <c r="BN17" s="57">
        <f t="shared" si="50"/>
        <v>6639894.3178426642</v>
      </c>
      <c r="BO17" s="58">
        <f t="shared" si="31"/>
        <v>2099144.451568516</v>
      </c>
      <c r="BP17" s="14"/>
      <c r="BQ17" s="55">
        <f t="shared" si="32"/>
        <v>331994.71589213319</v>
      </c>
      <c r="BR17" s="55">
        <f t="shared" si="51"/>
        <v>6307899.6019505309</v>
      </c>
      <c r="BS17" s="59">
        <v>30</v>
      </c>
      <c r="BT17" s="59">
        <f t="shared" si="52"/>
        <v>10410</v>
      </c>
      <c r="BU17" s="59">
        <f t="shared" si="53"/>
        <v>275</v>
      </c>
      <c r="BV17" s="14">
        <f t="shared" si="33"/>
        <v>4208755.1503820149</v>
      </c>
      <c r="BW17" s="55">
        <f t="shared" si="34"/>
        <v>111182.29263737312</v>
      </c>
      <c r="BX17" s="60">
        <f t="shared" si="35"/>
        <v>2210326.7442058893</v>
      </c>
      <c r="BY17" s="61">
        <f t="shared" si="36"/>
        <v>4429567.5736367749</v>
      </c>
      <c r="CA17" s="55">
        <f t="shared" si="54"/>
        <v>6639894.3178426642</v>
      </c>
      <c r="CB17" s="55">
        <v>0</v>
      </c>
      <c r="CC17" s="56">
        <v>0</v>
      </c>
      <c r="CD17" s="57">
        <f t="shared" si="55"/>
        <v>6639894.3178426642</v>
      </c>
      <c r="CE17" s="58">
        <f t="shared" si="37"/>
        <v>2210326.7442058893</v>
      </c>
      <c r="CF17" s="14"/>
      <c r="CG17" s="55">
        <f t="shared" si="38"/>
        <v>331994.71589213319</v>
      </c>
      <c r="CH17" s="55">
        <f t="shared" si="56"/>
        <v>6307899.6019505309</v>
      </c>
      <c r="CI17" s="59">
        <v>30</v>
      </c>
      <c r="CJ17" s="59">
        <f t="shared" si="57"/>
        <v>10135</v>
      </c>
      <c r="CK17" s="59">
        <f t="shared" si="63"/>
        <v>91</v>
      </c>
      <c r="CL17" s="14">
        <f t="shared" si="39"/>
        <v>4097572.8577446416</v>
      </c>
      <c r="CM17" s="55">
        <v>36697.950717206579</v>
      </c>
      <c r="CN17" s="60">
        <f t="shared" si="40"/>
        <v>2247024.6949230959</v>
      </c>
      <c r="CO17" s="61">
        <f t="shared" si="41"/>
        <v>4392869.6229195688</v>
      </c>
      <c r="CQ17" s="55">
        <f t="shared" si="58"/>
        <v>6639894.3178426642</v>
      </c>
      <c r="CR17" s="55">
        <v>0</v>
      </c>
      <c r="CS17" s="56">
        <v>0</v>
      </c>
      <c r="CT17" s="57">
        <f t="shared" si="59"/>
        <v>6639894.3178426642</v>
      </c>
      <c r="CU17" s="58">
        <f t="shared" si="42"/>
        <v>2247024.6949230959</v>
      </c>
      <c r="CV17" s="14"/>
      <c r="CW17" s="55">
        <f t="shared" si="43"/>
        <v>331994.71589213319</v>
      </c>
      <c r="CX17" s="55">
        <f t="shared" si="60"/>
        <v>6307899.6019505309</v>
      </c>
      <c r="CY17" s="59">
        <v>30</v>
      </c>
      <c r="CZ17" s="59">
        <f t="shared" si="61"/>
        <v>10135</v>
      </c>
      <c r="DA17" s="59">
        <v>365</v>
      </c>
      <c r="DB17" s="14">
        <f t="shared" si="44"/>
        <v>4060874.907027435</v>
      </c>
      <c r="DC17" s="108">
        <v>147602</v>
      </c>
      <c r="DD17" s="60">
        <f t="shared" si="45"/>
        <v>2394626.6949230959</v>
      </c>
      <c r="DE17" s="61">
        <f t="shared" si="64"/>
        <v>4245267.6229195688</v>
      </c>
      <c r="DG17" s="70">
        <v>200011</v>
      </c>
    </row>
    <row r="18" spans="1:111" ht="15.75">
      <c r="A18" s="34" t="s">
        <v>256</v>
      </c>
      <c r="C18" s="15">
        <v>43014</v>
      </c>
      <c r="D18" s="64">
        <v>4</v>
      </c>
      <c r="E18" s="65" t="s">
        <v>257</v>
      </c>
      <c r="F18" s="65" t="s">
        <v>258</v>
      </c>
      <c r="G18" s="71" t="s">
        <v>28</v>
      </c>
      <c r="H18" s="66" t="s">
        <v>259</v>
      </c>
      <c r="I18" s="66">
        <v>701.18830000000003</v>
      </c>
      <c r="J18" s="65"/>
      <c r="K18" s="66">
        <v>30</v>
      </c>
      <c r="L18" s="67">
        <v>41674317.397636242</v>
      </c>
      <c r="M18" s="68"/>
      <c r="N18" s="55">
        <v>0</v>
      </c>
      <c r="O18" s="55">
        <f t="shared" si="0"/>
        <v>41674317.397636242</v>
      </c>
      <c r="P18" s="56">
        <v>0</v>
      </c>
      <c r="Q18" s="57">
        <f t="shared" si="1"/>
        <v>41674317.397636242</v>
      </c>
      <c r="R18" s="58">
        <v>0</v>
      </c>
      <c r="S18" s="14"/>
      <c r="T18" s="69">
        <f t="shared" si="2"/>
        <v>2083715.869881812</v>
      </c>
      <c r="U18" s="55">
        <f t="shared" si="3"/>
        <v>39590601.527754426</v>
      </c>
      <c r="V18" s="59">
        <f>K18</f>
        <v>30</v>
      </c>
      <c r="W18" s="59">
        <f>IF($C18&lt;$N$1,(V18*365-(DATEDIF($C18,$N$1,"D"))),(V18*365))+1</f>
        <v>10951</v>
      </c>
      <c r="X18" s="59">
        <f>IF($C18&gt;$N$1,$AA$1-$C18+1,IF(W18&lt;=0,W18*0,IF(W18&lt;=182,W18,IF(W18&gt;182,182))))</f>
        <v>177</v>
      </c>
      <c r="Y18" s="14">
        <f t="shared" si="7"/>
        <v>39590601.527754426</v>
      </c>
      <c r="Z18" s="55">
        <f t="shared" si="8"/>
        <v>639899.23024495784</v>
      </c>
      <c r="AA18" s="60">
        <f t="shared" si="9"/>
        <v>639899.23024495784</v>
      </c>
      <c r="AB18" s="61">
        <f t="shared" si="10"/>
        <v>41034418.167391285</v>
      </c>
      <c r="AD18" s="55">
        <f t="shared" si="11"/>
        <v>41674317.397636242</v>
      </c>
      <c r="AE18" s="55">
        <v>0</v>
      </c>
      <c r="AF18" s="56">
        <v>0</v>
      </c>
      <c r="AG18" s="57">
        <f t="shared" si="12"/>
        <v>41674317.397636242</v>
      </c>
      <c r="AH18" s="58">
        <f t="shared" si="13"/>
        <v>639899.23024495784</v>
      </c>
      <c r="AI18" s="14"/>
      <c r="AJ18" s="69">
        <f t="shared" si="14"/>
        <v>2083715.869881812</v>
      </c>
      <c r="AK18" s="55">
        <f t="shared" si="15"/>
        <v>39590601.527754426</v>
      </c>
      <c r="AL18" s="59">
        <v>30</v>
      </c>
      <c r="AM18" s="59">
        <f>IF($C18&lt;$AD$1,(AL18*365-(DATEDIF($C18,$AD$1,"D"))),(AL18*365))+1</f>
        <v>10775</v>
      </c>
      <c r="AN18" s="59">
        <f>IF($C18&gt;$AD$1,$AQ$1-$C18+1,IF(AM18&lt;=0,AM18*0,IF(AM18&lt;=183,AM18,IF(AM18&gt;183,183))))</f>
        <v>183</v>
      </c>
      <c r="AO18" s="14">
        <f t="shared" si="18"/>
        <v>38950702.297509469</v>
      </c>
      <c r="AP18" s="55">
        <f t="shared" si="19"/>
        <v>661529.32904354832</v>
      </c>
      <c r="AQ18" s="60">
        <f t="shared" si="20"/>
        <v>1301428.5592885062</v>
      </c>
      <c r="AR18" s="61">
        <f t="shared" si="21"/>
        <v>40372888.838347733</v>
      </c>
      <c r="AT18" s="55">
        <f t="shared" si="22"/>
        <v>41674317.397636242</v>
      </c>
      <c r="AU18" s="55">
        <v>0</v>
      </c>
      <c r="AV18" s="56">
        <v>0</v>
      </c>
      <c r="AW18" s="57">
        <f t="shared" si="47"/>
        <v>41674317.397636242</v>
      </c>
      <c r="AX18" s="58">
        <f t="shared" si="23"/>
        <v>1301428.5592885062</v>
      </c>
      <c r="AY18" s="14"/>
      <c r="AZ18" s="69">
        <f t="shared" si="24"/>
        <v>2083715.869881812</v>
      </c>
      <c r="BA18" s="55">
        <f t="shared" si="48"/>
        <v>39590601.527754426</v>
      </c>
      <c r="BB18" s="59">
        <v>30</v>
      </c>
      <c r="BC18" s="59">
        <f>IF($C18&lt;$AT$1,(BB18*365-(DATEDIF($C18,$AT$1,"D"))),(BB18*365))+1</f>
        <v>10592</v>
      </c>
      <c r="BD18" s="59">
        <f t="shared" si="26"/>
        <v>182</v>
      </c>
      <c r="BE18" s="14">
        <f t="shared" si="27"/>
        <v>38289172.968465917</v>
      </c>
      <c r="BF18" s="55">
        <f t="shared" si="62"/>
        <v>657914.41467719001</v>
      </c>
      <c r="BG18" s="62">
        <f t="shared" si="28"/>
        <v>11215627.582881393</v>
      </c>
      <c r="BH18" s="60">
        <f t="shared" si="49"/>
        <v>13174970.556847088</v>
      </c>
      <c r="BI18" s="61">
        <f t="shared" si="29"/>
        <v>28499346.840789154</v>
      </c>
      <c r="BK18" s="55">
        <f t="shared" si="30"/>
        <v>41674317.397636242</v>
      </c>
      <c r="BL18" s="55">
        <v>0</v>
      </c>
      <c r="BM18" s="56">
        <v>0</v>
      </c>
      <c r="BN18" s="57">
        <f t="shared" si="50"/>
        <v>41674317.397636242</v>
      </c>
      <c r="BO18" s="58">
        <f t="shared" si="31"/>
        <v>13174970.556847088</v>
      </c>
      <c r="BP18" s="14"/>
      <c r="BQ18" s="55">
        <f t="shared" si="32"/>
        <v>2083715.869881812</v>
      </c>
      <c r="BR18" s="55">
        <f t="shared" si="51"/>
        <v>39590601.527754426</v>
      </c>
      <c r="BS18" s="59">
        <v>30</v>
      </c>
      <c r="BT18" s="59">
        <f t="shared" si="52"/>
        <v>10410</v>
      </c>
      <c r="BU18" s="59">
        <f t="shared" si="53"/>
        <v>275</v>
      </c>
      <c r="BV18" s="14">
        <f t="shared" si="33"/>
        <v>26415630.970907338</v>
      </c>
      <c r="BW18" s="55">
        <f t="shared" si="34"/>
        <v>697819.26195960795</v>
      </c>
      <c r="BX18" s="60">
        <f t="shared" si="35"/>
        <v>13872789.818806697</v>
      </c>
      <c r="BY18" s="61">
        <f t="shared" si="36"/>
        <v>27801527.578829546</v>
      </c>
      <c r="CA18" s="55">
        <f t="shared" si="54"/>
        <v>41674317.397636242</v>
      </c>
      <c r="CB18" s="55">
        <v>0</v>
      </c>
      <c r="CC18" s="56">
        <v>0</v>
      </c>
      <c r="CD18" s="57">
        <f t="shared" si="55"/>
        <v>41674317.397636242</v>
      </c>
      <c r="CE18" s="58">
        <f t="shared" si="37"/>
        <v>13872789.818806697</v>
      </c>
      <c r="CF18" s="14"/>
      <c r="CG18" s="55">
        <f t="shared" si="38"/>
        <v>2083715.869881812</v>
      </c>
      <c r="CH18" s="55">
        <f t="shared" si="56"/>
        <v>39590601.527754426</v>
      </c>
      <c r="CI18" s="59">
        <v>30</v>
      </c>
      <c r="CJ18" s="59">
        <f t="shared" si="57"/>
        <v>10135</v>
      </c>
      <c r="CK18" s="59">
        <f t="shared" si="63"/>
        <v>91</v>
      </c>
      <c r="CL18" s="14">
        <f t="shared" si="39"/>
        <v>25717811.708947729</v>
      </c>
      <c r="CM18" s="55">
        <v>230329.27525999799</v>
      </c>
      <c r="CN18" s="60">
        <f t="shared" si="40"/>
        <v>14103119.094066694</v>
      </c>
      <c r="CO18" s="61">
        <f t="shared" si="41"/>
        <v>27571198.303569548</v>
      </c>
      <c r="CQ18" s="55">
        <f t="shared" si="58"/>
        <v>41674317.397636242</v>
      </c>
      <c r="CR18" s="55">
        <v>0</v>
      </c>
      <c r="CS18" s="56">
        <v>0</v>
      </c>
      <c r="CT18" s="57">
        <f t="shared" si="59"/>
        <v>41674317.397636242</v>
      </c>
      <c r="CU18" s="58">
        <f t="shared" si="42"/>
        <v>14103119.094066694</v>
      </c>
      <c r="CV18" s="14"/>
      <c r="CW18" s="55">
        <f t="shared" si="43"/>
        <v>2083715.869881812</v>
      </c>
      <c r="CX18" s="55">
        <f t="shared" si="60"/>
        <v>39590601.527754426</v>
      </c>
      <c r="CY18" s="59">
        <v>30</v>
      </c>
      <c r="CZ18" s="59">
        <f t="shared" si="61"/>
        <v>10135</v>
      </c>
      <c r="DA18" s="59">
        <v>365</v>
      </c>
      <c r="DB18" s="14">
        <f t="shared" si="44"/>
        <v>25487482.433687732</v>
      </c>
      <c r="DC18" s="108">
        <v>926402</v>
      </c>
      <c r="DD18" s="60">
        <f t="shared" si="45"/>
        <v>15029521.094066694</v>
      </c>
      <c r="DE18" s="61">
        <f t="shared" si="64"/>
        <v>26644796.303569548</v>
      </c>
      <c r="DG18" s="70">
        <v>200012</v>
      </c>
    </row>
    <row r="19" spans="1:111" ht="15.75">
      <c r="A19" s="34" t="s">
        <v>256</v>
      </c>
      <c r="C19" s="15">
        <v>43014</v>
      </c>
      <c r="D19" s="64">
        <v>5</v>
      </c>
      <c r="E19" s="65" t="s">
        <v>257</v>
      </c>
      <c r="F19" s="65" t="s">
        <v>258</v>
      </c>
      <c r="G19" s="71" t="s">
        <v>30</v>
      </c>
      <c r="H19" s="66" t="s">
        <v>267</v>
      </c>
      <c r="I19" s="66">
        <v>1</v>
      </c>
      <c r="J19" s="65"/>
      <c r="K19" s="66">
        <v>30</v>
      </c>
      <c r="L19" s="67">
        <v>97907173.417386144</v>
      </c>
      <c r="M19" s="68"/>
      <c r="N19" s="55">
        <v>0</v>
      </c>
      <c r="O19" s="55">
        <f t="shared" si="0"/>
        <v>97907173.417386144</v>
      </c>
      <c r="P19" s="56">
        <v>0</v>
      </c>
      <c r="Q19" s="57">
        <f t="shared" si="1"/>
        <v>97907173.417386144</v>
      </c>
      <c r="R19" s="58">
        <v>0</v>
      </c>
      <c r="S19" s="14"/>
      <c r="T19" s="69">
        <f t="shared" si="2"/>
        <v>4895358.6708693076</v>
      </c>
      <c r="U19" s="55">
        <f t="shared" si="3"/>
        <v>93011814.746516839</v>
      </c>
      <c r="V19" s="59">
        <f>K19</f>
        <v>30</v>
      </c>
      <c r="W19" s="59">
        <f>IF($C19&lt;$N$1,(V19*365-(DATEDIF($C19,$N$1,"D"))),(V19*365))+1</f>
        <v>10951</v>
      </c>
      <c r="X19" s="59">
        <f>IF($C19&gt;$N$1,$AA$1-$C19+1,IF(W19&lt;=0,W19*0,IF(W19&lt;=182,W19,IF(W19&gt;182,182))))</f>
        <v>177</v>
      </c>
      <c r="Y19" s="14">
        <f t="shared" si="7"/>
        <v>93011814.746516839</v>
      </c>
      <c r="Z19" s="55">
        <f t="shared" si="8"/>
        <v>1503341.3578790503</v>
      </c>
      <c r="AA19" s="60">
        <f t="shared" si="9"/>
        <v>1503341.3578790503</v>
      </c>
      <c r="AB19" s="61">
        <f t="shared" si="10"/>
        <v>96403832.059507087</v>
      </c>
      <c r="AD19" s="55">
        <f t="shared" si="11"/>
        <v>97907173.417386144</v>
      </c>
      <c r="AE19" s="55">
        <v>0</v>
      </c>
      <c r="AF19" s="56">
        <v>0</v>
      </c>
      <c r="AG19" s="57">
        <f t="shared" si="12"/>
        <v>97907173.417386144</v>
      </c>
      <c r="AH19" s="58">
        <f t="shared" si="13"/>
        <v>1503341.3578790503</v>
      </c>
      <c r="AI19" s="14"/>
      <c r="AJ19" s="69">
        <f t="shared" si="14"/>
        <v>4895358.6708693076</v>
      </c>
      <c r="AK19" s="55">
        <f t="shared" si="15"/>
        <v>93011814.746516839</v>
      </c>
      <c r="AL19" s="59">
        <v>30</v>
      </c>
      <c r="AM19" s="59">
        <f>IF($C19&lt;$AD$1,(AL19*365-(DATEDIF($C19,$AD$1,"D"))),(AL19*365))+1</f>
        <v>10775</v>
      </c>
      <c r="AN19" s="59">
        <f>IF($C19&gt;$AD$1,$AQ$1-$C19+1,IF(AM19&lt;=0,AM19*0,IF(AM19&lt;=183,AM19,IF(AM19&gt;183,183))))</f>
        <v>183</v>
      </c>
      <c r="AO19" s="14">
        <f t="shared" si="18"/>
        <v>91508473.388637781</v>
      </c>
      <c r="AP19" s="55">
        <f t="shared" si="19"/>
        <v>1554157.8311016904</v>
      </c>
      <c r="AQ19" s="60">
        <f t="shared" si="20"/>
        <v>3057499.1889807405</v>
      </c>
      <c r="AR19" s="61">
        <f t="shared" si="21"/>
        <v>94849674.228405401</v>
      </c>
      <c r="AT19" s="55">
        <f t="shared" si="22"/>
        <v>97907173.417386144</v>
      </c>
      <c r="AU19" s="55">
        <v>0</v>
      </c>
      <c r="AV19" s="56">
        <v>0</v>
      </c>
      <c r="AW19" s="57">
        <f t="shared" si="47"/>
        <v>97907173.417386144</v>
      </c>
      <c r="AX19" s="58">
        <f t="shared" si="23"/>
        <v>3057499.1889807405</v>
      </c>
      <c r="AY19" s="14"/>
      <c r="AZ19" s="69">
        <f t="shared" si="24"/>
        <v>4895358.6708693076</v>
      </c>
      <c r="BA19" s="55">
        <f t="shared" si="48"/>
        <v>93011814.746516839</v>
      </c>
      <c r="BB19" s="59">
        <v>30</v>
      </c>
      <c r="BC19" s="59">
        <f>IF($C19&lt;$AT$1,(BB19*365-(DATEDIF($C19,$AT$1,"D"))),(BB19*365))+1</f>
        <v>10592</v>
      </c>
      <c r="BD19" s="59">
        <f t="shared" si="26"/>
        <v>182</v>
      </c>
      <c r="BE19" s="14">
        <f t="shared" si="27"/>
        <v>89954315.557536095</v>
      </c>
      <c r="BF19" s="55">
        <f t="shared" si="62"/>
        <v>1545665.1653579653</v>
      </c>
      <c r="BG19" s="62">
        <f t="shared" si="28"/>
        <v>26349331.274332315</v>
      </c>
      <c r="BH19" s="60">
        <f t="shared" si="49"/>
        <v>30952495.62867102</v>
      </c>
      <c r="BI19" s="61">
        <f t="shared" si="29"/>
        <v>66954677.788715124</v>
      </c>
      <c r="BK19" s="55">
        <f t="shared" si="30"/>
        <v>97907173.417386144</v>
      </c>
      <c r="BL19" s="55">
        <v>0</v>
      </c>
      <c r="BM19" s="56">
        <v>0</v>
      </c>
      <c r="BN19" s="57">
        <f t="shared" si="50"/>
        <v>97907173.417386144</v>
      </c>
      <c r="BO19" s="58">
        <f t="shared" si="31"/>
        <v>30952495.62867102</v>
      </c>
      <c r="BP19" s="14"/>
      <c r="BQ19" s="55">
        <f t="shared" si="32"/>
        <v>4895358.6708693076</v>
      </c>
      <c r="BR19" s="55">
        <f t="shared" si="51"/>
        <v>93011814.746516839</v>
      </c>
      <c r="BS19" s="59">
        <v>30</v>
      </c>
      <c r="BT19" s="59">
        <f t="shared" si="52"/>
        <v>10410</v>
      </c>
      <c r="BU19" s="59">
        <f t="shared" si="53"/>
        <v>275</v>
      </c>
      <c r="BV19" s="14">
        <f t="shared" si="33"/>
        <v>62059319.117845818</v>
      </c>
      <c r="BW19" s="55">
        <f t="shared" si="34"/>
        <v>1639415.2504714313</v>
      </c>
      <c r="BX19" s="60">
        <f t="shared" si="35"/>
        <v>32591910.879142452</v>
      </c>
      <c r="BY19" s="61">
        <f t="shared" si="36"/>
        <v>65315262.538243696</v>
      </c>
      <c r="CA19" s="55">
        <f t="shared" si="54"/>
        <v>97907173.417386144</v>
      </c>
      <c r="CB19" s="55">
        <v>0</v>
      </c>
      <c r="CC19" s="56">
        <v>0</v>
      </c>
      <c r="CD19" s="57">
        <f t="shared" si="55"/>
        <v>97907173.417386144</v>
      </c>
      <c r="CE19" s="58">
        <f t="shared" si="37"/>
        <v>32591910.879142452</v>
      </c>
      <c r="CF19" s="14"/>
      <c r="CG19" s="55">
        <f t="shared" si="38"/>
        <v>4895358.6708693076</v>
      </c>
      <c r="CH19" s="55">
        <f t="shared" si="56"/>
        <v>93011814.746516839</v>
      </c>
      <c r="CI19" s="59">
        <v>30</v>
      </c>
      <c r="CJ19" s="59">
        <f t="shared" si="57"/>
        <v>10135</v>
      </c>
      <c r="CK19" s="59">
        <f t="shared" si="63"/>
        <v>91</v>
      </c>
      <c r="CL19" s="14">
        <f t="shared" si="39"/>
        <v>60419903.86737439</v>
      </c>
      <c r="CM19" s="55">
        <v>541121.95961872139</v>
      </c>
      <c r="CN19" s="60">
        <f t="shared" si="40"/>
        <v>33133032.838761173</v>
      </c>
      <c r="CO19" s="61">
        <f t="shared" si="41"/>
        <v>64774140.578624971</v>
      </c>
      <c r="CQ19" s="55">
        <f t="shared" si="58"/>
        <v>97907173.417386144</v>
      </c>
      <c r="CR19" s="55">
        <v>0</v>
      </c>
      <c r="CS19" s="56">
        <v>0</v>
      </c>
      <c r="CT19" s="57">
        <f t="shared" si="59"/>
        <v>97907173.417386144</v>
      </c>
      <c r="CU19" s="58">
        <f t="shared" si="42"/>
        <v>33133032.838761173</v>
      </c>
      <c r="CV19" s="14"/>
      <c r="CW19" s="55">
        <f t="shared" si="43"/>
        <v>4895358.6708693076</v>
      </c>
      <c r="CX19" s="55">
        <f t="shared" si="60"/>
        <v>93011814.746516839</v>
      </c>
      <c r="CY19" s="59">
        <v>30</v>
      </c>
      <c r="CZ19" s="59">
        <f t="shared" si="61"/>
        <v>10135</v>
      </c>
      <c r="DA19" s="59">
        <v>365</v>
      </c>
      <c r="DB19" s="14">
        <f t="shared" si="44"/>
        <v>59878781.907755665</v>
      </c>
      <c r="DC19" s="108">
        <v>2176435</v>
      </c>
      <c r="DD19" s="60">
        <f t="shared" si="45"/>
        <v>35309467.838761173</v>
      </c>
      <c r="DE19" s="61">
        <f t="shared" si="64"/>
        <v>62597705.578624971</v>
      </c>
      <c r="DG19" s="70">
        <v>200013</v>
      </c>
    </row>
    <row r="20" spans="1:111" ht="15.75">
      <c r="A20" s="34" t="s">
        <v>256</v>
      </c>
      <c r="C20" s="15">
        <v>43014</v>
      </c>
      <c r="D20" s="72" t="s">
        <v>268</v>
      </c>
      <c r="E20" s="73" t="s">
        <v>257</v>
      </c>
      <c r="F20" s="73" t="s">
        <v>258</v>
      </c>
      <c r="G20" s="73" t="s">
        <v>269</v>
      </c>
      <c r="H20" s="74"/>
      <c r="I20" s="74"/>
      <c r="J20" s="73"/>
      <c r="K20" s="74"/>
      <c r="L20" s="75">
        <v>0</v>
      </c>
      <c r="M20" s="76"/>
      <c r="N20" s="55">
        <v>0</v>
      </c>
      <c r="O20" s="55">
        <f t="shared" si="0"/>
        <v>0</v>
      </c>
      <c r="P20" s="56">
        <v>0</v>
      </c>
      <c r="Q20" s="57">
        <f t="shared" si="1"/>
        <v>0</v>
      </c>
      <c r="R20" s="58">
        <v>0</v>
      </c>
      <c r="S20" s="14"/>
      <c r="T20" s="69">
        <f t="shared" si="2"/>
        <v>0</v>
      </c>
      <c r="U20" s="55">
        <f t="shared" si="3"/>
        <v>0</v>
      </c>
      <c r="V20" s="59">
        <v>0</v>
      </c>
      <c r="W20" s="59">
        <v>0</v>
      </c>
      <c r="X20" s="59">
        <v>0</v>
      </c>
      <c r="Y20" s="14">
        <f t="shared" si="7"/>
        <v>0</v>
      </c>
      <c r="Z20" s="55">
        <f t="shared" si="8"/>
        <v>0</v>
      </c>
      <c r="AA20" s="60">
        <f t="shared" si="9"/>
        <v>0</v>
      </c>
      <c r="AB20" s="61">
        <f t="shared" si="10"/>
        <v>0</v>
      </c>
      <c r="AD20" s="55">
        <f t="shared" si="11"/>
        <v>0</v>
      </c>
      <c r="AE20" s="55">
        <v>0</v>
      </c>
      <c r="AF20" s="56">
        <v>0</v>
      </c>
      <c r="AG20" s="57">
        <f t="shared" si="12"/>
        <v>0</v>
      </c>
      <c r="AH20" s="58">
        <f t="shared" si="13"/>
        <v>0</v>
      </c>
      <c r="AI20" s="14"/>
      <c r="AJ20" s="69">
        <f t="shared" si="14"/>
        <v>0</v>
      </c>
      <c r="AK20" s="55">
        <f t="shared" si="15"/>
        <v>0</v>
      </c>
      <c r="AL20" s="59">
        <v>0</v>
      </c>
      <c r="AM20" s="59">
        <v>0</v>
      </c>
      <c r="AN20" s="59">
        <v>0</v>
      </c>
      <c r="AO20" s="14">
        <f t="shared" si="18"/>
        <v>0</v>
      </c>
      <c r="AP20" s="55">
        <f t="shared" si="19"/>
        <v>0</v>
      </c>
      <c r="AQ20" s="60">
        <f t="shared" si="20"/>
        <v>0</v>
      </c>
      <c r="AR20" s="61">
        <f t="shared" si="21"/>
        <v>0</v>
      </c>
      <c r="AT20" s="55">
        <f t="shared" si="22"/>
        <v>0</v>
      </c>
      <c r="AU20" s="55">
        <v>0</v>
      </c>
      <c r="AV20" s="56">
        <v>0</v>
      </c>
      <c r="AW20" s="57">
        <f t="shared" si="47"/>
        <v>0</v>
      </c>
      <c r="AX20" s="58">
        <f t="shared" si="23"/>
        <v>0</v>
      </c>
      <c r="AY20" s="14"/>
      <c r="AZ20" s="69">
        <f t="shared" si="24"/>
        <v>0</v>
      </c>
      <c r="BA20" s="55">
        <f t="shared" si="48"/>
        <v>0</v>
      </c>
      <c r="BB20" s="59">
        <v>0</v>
      </c>
      <c r="BC20" s="59">
        <v>0</v>
      </c>
      <c r="BD20" s="59">
        <f t="shared" si="26"/>
        <v>0</v>
      </c>
      <c r="BE20" s="14">
        <f t="shared" si="27"/>
        <v>0</v>
      </c>
      <c r="BF20" s="55">
        <f t="shared" si="62"/>
        <v>0</v>
      </c>
      <c r="BG20" s="62">
        <f t="shared" si="28"/>
        <v>0</v>
      </c>
      <c r="BH20" s="60">
        <f t="shared" si="49"/>
        <v>0</v>
      </c>
      <c r="BI20" s="61">
        <f t="shared" si="29"/>
        <v>0</v>
      </c>
      <c r="BK20" s="55">
        <f t="shared" si="30"/>
        <v>0</v>
      </c>
      <c r="BL20" s="55">
        <v>0</v>
      </c>
      <c r="BM20" s="56">
        <v>0</v>
      </c>
      <c r="BN20" s="57">
        <f t="shared" si="50"/>
        <v>0</v>
      </c>
      <c r="BO20" s="58">
        <f t="shared" si="31"/>
        <v>0</v>
      </c>
      <c r="BP20" s="14"/>
      <c r="BQ20" s="55">
        <f t="shared" si="32"/>
        <v>0</v>
      </c>
      <c r="BR20" s="55">
        <f t="shared" si="51"/>
        <v>0</v>
      </c>
      <c r="BS20" s="59">
        <v>0</v>
      </c>
      <c r="BT20" s="59">
        <f t="shared" si="52"/>
        <v>-540</v>
      </c>
      <c r="BU20" s="59">
        <f t="shared" si="53"/>
        <v>0</v>
      </c>
      <c r="BV20" s="14">
        <f t="shared" si="33"/>
        <v>0</v>
      </c>
      <c r="BW20" s="55">
        <f t="shared" si="34"/>
        <v>0</v>
      </c>
      <c r="BX20" s="60">
        <f t="shared" si="35"/>
        <v>0</v>
      </c>
      <c r="BY20" s="61">
        <f t="shared" si="36"/>
        <v>0</v>
      </c>
      <c r="CA20" s="55">
        <f t="shared" si="54"/>
        <v>0</v>
      </c>
      <c r="CB20" s="55">
        <v>0</v>
      </c>
      <c r="CC20" s="56">
        <v>0</v>
      </c>
      <c r="CD20" s="57">
        <f t="shared" si="55"/>
        <v>0</v>
      </c>
      <c r="CE20" s="58">
        <f t="shared" si="37"/>
        <v>0</v>
      </c>
      <c r="CF20" s="14"/>
      <c r="CG20" s="55">
        <f t="shared" si="38"/>
        <v>0</v>
      </c>
      <c r="CH20" s="55">
        <f t="shared" si="56"/>
        <v>0</v>
      </c>
      <c r="CI20" s="59">
        <v>0</v>
      </c>
      <c r="CJ20" s="59">
        <f t="shared" si="57"/>
        <v>-815</v>
      </c>
      <c r="CK20" s="59">
        <f t="shared" si="63"/>
        <v>0</v>
      </c>
      <c r="CL20" s="14">
        <f t="shared" si="39"/>
        <v>0</v>
      </c>
      <c r="CM20" s="55">
        <v>0</v>
      </c>
      <c r="CN20" s="60">
        <f t="shared" si="40"/>
        <v>0</v>
      </c>
      <c r="CO20" s="61">
        <f t="shared" si="41"/>
        <v>0</v>
      </c>
      <c r="CQ20" s="55">
        <f t="shared" si="58"/>
        <v>0</v>
      </c>
      <c r="CR20" s="55">
        <v>0</v>
      </c>
      <c r="CS20" s="56">
        <v>0</v>
      </c>
      <c r="CT20" s="57">
        <f t="shared" si="59"/>
        <v>0</v>
      </c>
      <c r="CU20" s="58">
        <f t="shared" si="42"/>
        <v>0</v>
      </c>
      <c r="CV20" s="14"/>
      <c r="CW20" s="55">
        <f t="shared" si="43"/>
        <v>0</v>
      </c>
      <c r="CX20" s="55">
        <f t="shared" si="60"/>
        <v>0</v>
      </c>
      <c r="CY20" s="59">
        <v>0</v>
      </c>
      <c r="CZ20" s="59"/>
      <c r="DA20" s="59"/>
      <c r="DB20" s="14">
        <f t="shared" si="44"/>
        <v>0</v>
      </c>
      <c r="DC20" s="108">
        <v>0</v>
      </c>
      <c r="DD20" s="60">
        <f t="shared" si="45"/>
        <v>0</v>
      </c>
      <c r="DE20" s="61">
        <f t="shared" si="64"/>
        <v>0</v>
      </c>
      <c r="DG20" s="70"/>
    </row>
    <row r="21" spans="1:111" ht="15.75">
      <c r="A21" s="34" t="s">
        <v>256</v>
      </c>
      <c r="C21" s="15">
        <v>43014</v>
      </c>
      <c r="D21" s="64">
        <v>1</v>
      </c>
      <c r="E21" s="65" t="s">
        <v>257</v>
      </c>
      <c r="F21" s="65" t="s">
        <v>258</v>
      </c>
      <c r="G21" s="71" t="s">
        <v>32</v>
      </c>
      <c r="H21" s="66" t="s">
        <v>259</v>
      </c>
      <c r="I21" s="66">
        <v>258</v>
      </c>
      <c r="J21" s="65" t="s">
        <v>260</v>
      </c>
      <c r="K21" s="66">
        <v>30</v>
      </c>
      <c r="L21" s="67">
        <v>13765999.277577823</v>
      </c>
      <c r="M21" s="68"/>
      <c r="N21" s="55">
        <v>0</v>
      </c>
      <c r="O21" s="55">
        <f t="shared" si="0"/>
        <v>13765999.277577823</v>
      </c>
      <c r="P21" s="56">
        <v>0</v>
      </c>
      <c r="Q21" s="57">
        <f t="shared" si="1"/>
        <v>13765999.277577823</v>
      </c>
      <c r="R21" s="58">
        <v>0</v>
      </c>
      <c r="S21" s="14"/>
      <c r="T21" s="69">
        <f t="shared" si="2"/>
        <v>688299.9638788912</v>
      </c>
      <c r="U21" s="55">
        <f t="shared" si="3"/>
        <v>13077699.313698931</v>
      </c>
      <c r="V21" s="59">
        <f>K21</f>
        <v>30</v>
      </c>
      <c r="W21" s="59">
        <f>IF($C21&lt;$N$1,(V21*365-(DATEDIF($C21,$N$1,"D"))),(V21*365))+1</f>
        <v>10951</v>
      </c>
      <c r="X21" s="59">
        <f>IF($C21&gt;$N$1,$AA$1-$C21+1,IF(W21&lt;=0,W21*0,IF(W21&lt;=182,W21,IF(W21&gt;182,182))))</f>
        <v>177</v>
      </c>
      <c r="Y21" s="14">
        <f t="shared" si="7"/>
        <v>13077699.313698931</v>
      </c>
      <c r="Z21" s="55">
        <f t="shared" si="8"/>
        <v>211373.64428131774</v>
      </c>
      <c r="AA21" s="60">
        <f t="shared" si="9"/>
        <v>211373.64428131774</v>
      </c>
      <c r="AB21" s="61">
        <f t="shared" si="10"/>
        <v>13554625.633296505</v>
      </c>
      <c r="AD21" s="55">
        <f t="shared" si="11"/>
        <v>13765999.277577823</v>
      </c>
      <c r="AE21" s="55">
        <v>0</v>
      </c>
      <c r="AF21" s="56">
        <v>0</v>
      </c>
      <c r="AG21" s="57">
        <f t="shared" si="12"/>
        <v>13765999.277577823</v>
      </c>
      <c r="AH21" s="58">
        <f t="shared" si="13"/>
        <v>211373.64428131774</v>
      </c>
      <c r="AI21" s="14"/>
      <c r="AJ21" s="69">
        <f t="shared" si="14"/>
        <v>688299.9638788912</v>
      </c>
      <c r="AK21" s="55">
        <f t="shared" si="15"/>
        <v>13077699.313698931</v>
      </c>
      <c r="AL21" s="59">
        <v>30</v>
      </c>
      <c r="AM21" s="59">
        <f>IF($C21&lt;$AD$1,(AL21*365-(DATEDIF($C21,$AD$1,"D"))),(AL21*365))+1</f>
        <v>10775</v>
      </c>
      <c r="AN21" s="59">
        <f>IF($C21&gt;$AD$1,$AQ$1-$C21+1,IF(AM21&lt;=0,AM21*0,IF(AM21&lt;=183,AM21,IF(AM21&gt;183,183))))</f>
        <v>183</v>
      </c>
      <c r="AO21" s="14">
        <f t="shared" si="18"/>
        <v>12866325.669417612</v>
      </c>
      <c r="AP21" s="55">
        <f t="shared" si="19"/>
        <v>218518.57053396039</v>
      </c>
      <c r="AQ21" s="60">
        <f t="shared" si="20"/>
        <v>429892.21481527813</v>
      </c>
      <c r="AR21" s="61">
        <f t="shared" si="21"/>
        <v>13336107.062762545</v>
      </c>
      <c r="AT21" s="55">
        <f t="shared" si="22"/>
        <v>13765999.277577823</v>
      </c>
      <c r="AU21" s="55">
        <v>0</v>
      </c>
      <c r="AV21" s="56">
        <v>0</v>
      </c>
      <c r="AW21" s="57">
        <f t="shared" si="47"/>
        <v>13765999.277577823</v>
      </c>
      <c r="AX21" s="58">
        <f t="shared" si="23"/>
        <v>429892.21481527813</v>
      </c>
      <c r="AY21" s="14"/>
      <c r="AZ21" s="69">
        <f t="shared" si="24"/>
        <v>688299.9638788912</v>
      </c>
      <c r="BA21" s="55">
        <f t="shared" si="48"/>
        <v>13077699.313698931</v>
      </c>
      <c r="BB21" s="59">
        <v>30</v>
      </c>
      <c r="BC21" s="59">
        <f>IF($C21&lt;$AT$1,(BB21*365-(DATEDIF($C21,$AT$1,"D"))),(BB21*365))+1</f>
        <v>10592</v>
      </c>
      <c r="BD21" s="59">
        <f t="shared" si="26"/>
        <v>182</v>
      </c>
      <c r="BE21" s="14">
        <f t="shared" si="27"/>
        <v>12647807.098883653</v>
      </c>
      <c r="BF21" s="55">
        <f t="shared" si="62"/>
        <v>217324.47998459448</v>
      </c>
      <c r="BG21" s="62">
        <f t="shared" si="28"/>
        <v>3704783.4456500146</v>
      </c>
      <c r="BH21" s="60">
        <f t="shared" si="49"/>
        <v>4352000.1404498871</v>
      </c>
      <c r="BI21" s="61">
        <f t="shared" si="29"/>
        <v>9413999.1371279359</v>
      </c>
      <c r="BK21" s="55">
        <f t="shared" si="30"/>
        <v>13765999.277577823</v>
      </c>
      <c r="BL21" s="55">
        <v>0</v>
      </c>
      <c r="BM21" s="56">
        <v>0</v>
      </c>
      <c r="BN21" s="57">
        <f t="shared" si="50"/>
        <v>13765999.277577823</v>
      </c>
      <c r="BO21" s="58">
        <f t="shared" si="31"/>
        <v>4352000.1404498871</v>
      </c>
      <c r="BP21" s="14"/>
      <c r="BQ21" s="55">
        <f t="shared" si="32"/>
        <v>688299.9638788912</v>
      </c>
      <c r="BR21" s="55">
        <f t="shared" si="51"/>
        <v>13077699.313698931</v>
      </c>
      <c r="BS21" s="59">
        <v>30</v>
      </c>
      <c r="BT21" s="59">
        <f t="shared" si="52"/>
        <v>10410</v>
      </c>
      <c r="BU21" s="59">
        <f t="shared" si="53"/>
        <v>275</v>
      </c>
      <c r="BV21" s="14">
        <f t="shared" si="33"/>
        <v>8725699.1732490435</v>
      </c>
      <c r="BW21" s="55">
        <f t="shared" si="34"/>
        <v>230505.98200225621</v>
      </c>
      <c r="BX21" s="60">
        <f t="shared" si="35"/>
        <v>4582506.1224521436</v>
      </c>
      <c r="BY21" s="61">
        <f t="shared" si="36"/>
        <v>9183493.1551256794</v>
      </c>
      <c r="CA21" s="55">
        <f t="shared" si="54"/>
        <v>13765999.277577823</v>
      </c>
      <c r="CB21" s="55">
        <v>0</v>
      </c>
      <c r="CC21" s="56">
        <v>0</v>
      </c>
      <c r="CD21" s="57">
        <f t="shared" si="55"/>
        <v>13765999.277577823</v>
      </c>
      <c r="CE21" s="58">
        <f t="shared" si="37"/>
        <v>4582506.1224521436</v>
      </c>
      <c r="CF21" s="14"/>
      <c r="CG21" s="55">
        <f t="shared" si="38"/>
        <v>688299.9638788912</v>
      </c>
      <c r="CH21" s="55">
        <f t="shared" si="56"/>
        <v>13077699.313698931</v>
      </c>
      <c r="CI21" s="59">
        <v>30</v>
      </c>
      <c r="CJ21" s="59">
        <f t="shared" si="57"/>
        <v>10135</v>
      </c>
      <c r="CK21" s="59">
        <f t="shared" si="63"/>
        <v>91</v>
      </c>
      <c r="CL21" s="14">
        <f t="shared" si="39"/>
        <v>8495193.1912467871</v>
      </c>
      <c r="CM21" s="55">
        <v>76083.133086038215</v>
      </c>
      <c r="CN21" s="60">
        <f t="shared" si="40"/>
        <v>4658589.2555381814</v>
      </c>
      <c r="CO21" s="61">
        <f t="shared" si="41"/>
        <v>9107410.0220396407</v>
      </c>
      <c r="CQ21" s="55">
        <f t="shared" si="58"/>
        <v>13765999.277577823</v>
      </c>
      <c r="CR21" s="55">
        <v>0</v>
      </c>
      <c r="CS21" s="56">
        <v>0</v>
      </c>
      <c r="CT21" s="57">
        <f t="shared" si="59"/>
        <v>13765999.277577823</v>
      </c>
      <c r="CU21" s="58">
        <f t="shared" si="42"/>
        <v>4658589.2555381814</v>
      </c>
      <c r="CV21" s="14"/>
      <c r="CW21" s="55">
        <f t="shared" si="43"/>
        <v>688299.9638788912</v>
      </c>
      <c r="CX21" s="55">
        <f t="shared" si="60"/>
        <v>13077699.313698931</v>
      </c>
      <c r="CY21" s="59">
        <v>30</v>
      </c>
      <c r="CZ21" s="59">
        <f t="shared" si="61"/>
        <v>10135</v>
      </c>
      <c r="DA21" s="59">
        <v>365</v>
      </c>
      <c r="DB21" s="14">
        <f t="shared" si="44"/>
        <v>8419110.0581607483</v>
      </c>
      <c r="DC21" s="108">
        <v>306012</v>
      </c>
      <c r="DD21" s="60">
        <f t="shared" si="45"/>
        <v>4964601.2555381814</v>
      </c>
      <c r="DE21" s="61">
        <f t="shared" si="64"/>
        <v>8801398.0220396407</v>
      </c>
      <c r="DG21" s="70">
        <v>200014</v>
      </c>
    </row>
    <row r="22" spans="1:111" ht="15.75">
      <c r="A22" s="34" t="s">
        <v>256</v>
      </c>
      <c r="C22" s="15">
        <v>43014</v>
      </c>
      <c r="D22" s="64">
        <v>2</v>
      </c>
      <c r="E22" s="65" t="s">
        <v>257</v>
      </c>
      <c r="F22" s="65" t="s">
        <v>258</v>
      </c>
      <c r="G22" s="71" t="s">
        <v>34</v>
      </c>
      <c r="H22" s="66" t="s">
        <v>259</v>
      </c>
      <c r="I22" s="66">
        <v>2047.5</v>
      </c>
      <c r="J22" s="65"/>
      <c r="K22" s="66">
        <v>30</v>
      </c>
      <c r="L22" s="67">
        <v>41827972.197263673</v>
      </c>
      <c r="M22" s="68"/>
      <c r="N22" s="55">
        <v>0</v>
      </c>
      <c r="O22" s="55">
        <f t="shared" si="0"/>
        <v>41827972.197263673</v>
      </c>
      <c r="P22" s="56">
        <v>0</v>
      </c>
      <c r="Q22" s="57">
        <f t="shared" si="1"/>
        <v>41827972.197263673</v>
      </c>
      <c r="R22" s="58">
        <v>0</v>
      </c>
      <c r="S22" s="14"/>
      <c r="T22" s="69">
        <f t="shared" si="2"/>
        <v>2091398.6098631835</v>
      </c>
      <c r="U22" s="55">
        <f t="shared" si="3"/>
        <v>39736573.587400489</v>
      </c>
      <c r="V22" s="59">
        <f>K22</f>
        <v>30</v>
      </c>
      <c r="W22" s="59">
        <f>IF($C22&lt;$N$1,(V22*365-(DATEDIF($C22,$N$1,"D"))),(V22*365))+1</f>
        <v>10951</v>
      </c>
      <c r="X22" s="59">
        <f>IF($C22&gt;$N$1,$AA$1-$C22+1,IF(W22&lt;=0,W22*0,IF(W22&lt;=182,W22,IF(W22&gt;182,182))))</f>
        <v>177</v>
      </c>
      <c r="Y22" s="14">
        <f t="shared" si="7"/>
        <v>39736573.587400489</v>
      </c>
      <c r="Z22" s="55">
        <f t="shared" si="8"/>
        <v>642258.56314216845</v>
      </c>
      <c r="AA22" s="60">
        <f t="shared" si="9"/>
        <v>642258.56314216845</v>
      </c>
      <c r="AB22" s="61">
        <f t="shared" si="10"/>
        <v>41185713.634121507</v>
      </c>
      <c r="AD22" s="55">
        <f t="shared" si="11"/>
        <v>41827972.197263673</v>
      </c>
      <c r="AE22" s="55">
        <v>0</v>
      </c>
      <c r="AF22" s="56">
        <v>0</v>
      </c>
      <c r="AG22" s="57">
        <f t="shared" si="12"/>
        <v>41827972.197263673</v>
      </c>
      <c r="AH22" s="58">
        <f t="shared" si="13"/>
        <v>642258.56314216845</v>
      </c>
      <c r="AI22" s="14"/>
      <c r="AJ22" s="69">
        <f t="shared" si="14"/>
        <v>2091398.6098631835</v>
      </c>
      <c r="AK22" s="55">
        <f t="shared" si="15"/>
        <v>39736573.587400489</v>
      </c>
      <c r="AL22" s="59">
        <v>30</v>
      </c>
      <c r="AM22" s="59">
        <f>IF($C22&lt;$AD$1,(AL22*365-(DATEDIF($C22,$AD$1,"D"))),(AL22*365))+1</f>
        <v>10775</v>
      </c>
      <c r="AN22" s="59">
        <f>IF($C22&gt;$AD$1,$AQ$1-$C22+1,IF(AM22&lt;=0,AM22*0,IF(AM22&lt;=183,AM22,IF(AM22&gt;183,183))))</f>
        <v>183</v>
      </c>
      <c r="AO22" s="14">
        <f t="shared" si="18"/>
        <v>39094315.024258323</v>
      </c>
      <c r="AP22" s="55">
        <f t="shared" si="19"/>
        <v>663968.41294099984</v>
      </c>
      <c r="AQ22" s="60">
        <f t="shared" si="20"/>
        <v>1306226.9760831683</v>
      </c>
      <c r="AR22" s="61">
        <f t="shared" si="21"/>
        <v>40521745.221180506</v>
      </c>
      <c r="AT22" s="55">
        <f t="shared" si="22"/>
        <v>41827972.197263673</v>
      </c>
      <c r="AU22" s="55">
        <v>0</v>
      </c>
      <c r="AV22" s="56">
        <v>0</v>
      </c>
      <c r="AW22" s="57">
        <f t="shared" si="47"/>
        <v>41827972.197263673</v>
      </c>
      <c r="AX22" s="58">
        <f t="shared" si="23"/>
        <v>1306226.9760831683</v>
      </c>
      <c r="AY22" s="14"/>
      <c r="AZ22" s="69">
        <f t="shared" si="24"/>
        <v>2091398.6098631835</v>
      </c>
      <c r="BA22" s="55">
        <f t="shared" si="48"/>
        <v>39736573.587400489</v>
      </c>
      <c r="BB22" s="59">
        <v>30</v>
      </c>
      <c r="BC22" s="59">
        <f>IF($C22&lt;$AT$1,(BB22*365-(DATEDIF($C22,$AT$1,"D"))),(BB22*365))+1</f>
        <v>10592</v>
      </c>
      <c r="BD22" s="59">
        <f t="shared" si="26"/>
        <v>182</v>
      </c>
      <c r="BE22" s="14">
        <f t="shared" si="27"/>
        <v>38430346.611317322</v>
      </c>
      <c r="BF22" s="55">
        <f t="shared" si="62"/>
        <v>660340.17024733312</v>
      </c>
      <c r="BG22" s="62">
        <f t="shared" si="28"/>
        <v>11256980.030061278</v>
      </c>
      <c r="BH22" s="60">
        <f t="shared" si="49"/>
        <v>13223547.17639178</v>
      </c>
      <c r="BI22" s="61">
        <f t="shared" si="29"/>
        <v>28604425.020871893</v>
      </c>
      <c r="BK22" s="55">
        <f t="shared" si="30"/>
        <v>41827972.197263673</v>
      </c>
      <c r="BL22" s="55">
        <v>0</v>
      </c>
      <c r="BM22" s="56">
        <v>0</v>
      </c>
      <c r="BN22" s="57">
        <f t="shared" si="50"/>
        <v>41827972.197263673</v>
      </c>
      <c r="BO22" s="58">
        <f t="shared" si="31"/>
        <v>13223547.17639178</v>
      </c>
      <c r="BP22" s="14"/>
      <c r="BQ22" s="55">
        <f t="shared" si="32"/>
        <v>2091398.6098631835</v>
      </c>
      <c r="BR22" s="55">
        <f t="shared" si="51"/>
        <v>39736573.587400489</v>
      </c>
      <c r="BS22" s="59">
        <v>30</v>
      </c>
      <c r="BT22" s="59">
        <f t="shared" si="52"/>
        <v>10410</v>
      </c>
      <c r="BU22" s="59">
        <f t="shared" si="53"/>
        <v>275</v>
      </c>
      <c r="BV22" s="14">
        <f t="shared" si="33"/>
        <v>26513026.411008708</v>
      </c>
      <c r="BW22" s="55">
        <f t="shared" si="34"/>
        <v>700392.14822549419</v>
      </c>
      <c r="BX22" s="60">
        <f t="shared" si="35"/>
        <v>13923939.324617274</v>
      </c>
      <c r="BY22" s="61">
        <f t="shared" si="36"/>
        <v>27904032.872646399</v>
      </c>
      <c r="CA22" s="55">
        <f t="shared" si="54"/>
        <v>41827972.197263673</v>
      </c>
      <c r="CB22" s="55">
        <v>0</v>
      </c>
      <c r="CC22" s="56">
        <v>0</v>
      </c>
      <c r="CD22" s="57">
        <f t="shared" si="55"/>
        <v>41827972.197263673</v>
      </c>
      <c r="CE22" s="58">
        <f t="shared" si="37"/>
        <v>13923939.324617274</v>
      </c>
      <c r="CF22" s="14"/>
      <c r="CG22" s="55">
        <f t="shared" si="38"/>
        <v>2091398.6098631835</v>
      </c>
      <c r="CH22" s="55">
        <f t="shared" si="56"/>
        <v>39736573.587400489</v>
      </c>
      <c r="CI22" s="59">
        <v>30</v>
      </c>
      <c r="CJ22" s="59">
        <f t="shared" si="57"/>
        <v>10135</v>
      </c>
      <c r="CK22" s="59">
        <f t="shared" si="63"/>
        <v>91</v>
      </c>
      <c r="CL22" s="14">
        <f t="shared" si="39"/>
        <v>25812634.262783214</v>
      </c>
      <c r="CM22" s="55">
        <v>231178.50809327327</v>
      </c>
      <c r="CN22" s="60">
        <f t="shared" si="40"/>
        <v>14155117.832710547</v>
      </c>
      <c r="CO22" s="61">
        <f t="shared" si="41"/>
        <v>27672854.364553124</v>
      </c>
      <c r="CQ22" s="55">
        <f t="shared" si="58"/>
        <v>41827972.197263673</v>
      </c>
      <c r="CR22" s="55">
        <v>0</v>
      </c>
      <c r="CS22" s="56">
        <v>0</v>
      </c>
      <c r="CT22" s="57">
        <f t="shared" si="59"/>
        <v>41827972.197263673</v>
      </c>
      <c r="CU22" s="58">
        <f t="shared" si="42"/>
        <v>14155117.832710547</v>
      </c>
      <c r="CV22" s="14"/>
      <c r="CW22" s="55">
        <f t="shared" si="43"/>
        <v>2091398.6098631835</v>
      </c>
      <c r="CX22" s="55">
        <f t="shared" si="60"/>
        <v>39736573.587400489</v>
      </c>
      <c r="CY22" s="59">
        <v>30</v>
      </c>
      <c r="CZ22" s="59">
        <f t="shared" si="61"/>
        <v>10135</v>
      </c>
      <c r="DA22" s="59">
        <v>365</v>
      </c>
      <c r="DB22" s="14">
        <f t="shared" si="44"/>
        <v>25581455.754689939</v>
      </c>
      <c r="DC22" s="108">
        <v>929818</v>
      </c>
      <c r="DD22" s="60">
        <f t="shared" si="45"/>
        <v>15084935.832710547</v>
      </c>
      <c r="DE22" s="61">
        <f t="shared" si="64"/>
        <v>26743036.364553124</v>
      </c>
      <c r="DG22" s="70">
        <v>200015</v>
      </c>
    </row>
    <row r="23" spans="1:111" ht="15.75">
      <c r="A23" s="34" t="s">
        <v>256</v>
      </c>
      <c r="C23" s="15">
        <v>43014</v>
      </c>
      <c r="D23" s="64">
        <v>4</v>
      </c>
      <c r="E23" s="65" t="s">
        <v>257</v>
      </c>
      <c r="F23" s="65" t="s">
        <v>258</v>
      </c>
      <c r="G23" s="71" t="s">
        <v>36</v>
      </c>
      <c r="H23" s="66" t="s">
        <v>259</v>
      </c>
      <c r="I23" s="66">
        <v>2377.7075999999997</v>
      </c>
      <c r="J23" s="65" t="s">
        <v>260</v>
      </c>
      <c r="K23" s="66">
        <v>30</v>
      </c>
      <c r="L23" s="67">
        <v>67932780.513440967</v>
      </c>
      <c r="M23" s="68"/>
      <c r="N23" s="55">
        <v>0</v>
      </c>
      <c r="O23" s="55">
        <f t="shared" si="0"/>
        <v>67932780.513440967</v>
      </c>
      <c r="P23" s="56">
        <v>0</v>
      </c>
      <c r="Q23" s="57">
        <f t="shared" si="1"/>
        <v>67932780.513440967</v>
      </c>
      <c r="R23" s="58">
        <v>0</v>
      </c>
      <c r="S23" s="14"/>
      <c r="T23" s="69">
        <f t="shared" si="2"/>
        <v>3396639.0256720483</v>
      </c>
      <c r="U23" s="55">
        <f t="shared" si="3"/>
        <v>64536141.487768918</v>
      </c>
      <c r="V23" s="59">
        <f>K23</f>
        <v>30</v>
      </c>
      <c r="W23" s="59">
        <f>IF($C23&lt;$N$1,(V23*365-(DATEDIF($C23,$N$1,"D"))),(V23*365))+1</f>
        <v>10951</v>
      </c>
      <c r="X23" s="59">
        <f>IF($C23&gt;$N$1,$AA$1-$C23+1,IF(W23&lt;=0,W23*0,IF(W23&lt;=182,W23,IF(W23&gt;182,182))))</f>
        <v>177</v>
      </c>
      <c r="Y23" s="14">
        <f t="shared" si="7"/>
        <v>64536141.487768918</v>
      </c>
      <c r="Z23" s="55">
        <f t="shared" si="8"/>
        <v>1043091.6850821932</v>
      </c>
      <c r="AA23" s="60">
        <f t="shared" si="9"/>
        <v>1043091.6850821932</v>
      </c>
      <c r="AB23" s="61">
        <f t="shared" si="10"/>
        <v>66889688.828358777</v>
      </c>
      <c r="AD23" s="55">
        <f t="shared" si="11"/>
        <v>67932780.513440967</v>
      </c>
      <c r="AE23" s="55">
        <v>0</v>
      </c>
      <c r="AF23" s="56">
        <v>0</v>
      </c>
      <c r="AG23" s="57">
        <f t="shared" si="12"/>
        <v>67932780.513440967</v>
      </c>
      <c r="AH23" s="58">
        <f t="shared" si="13"/>
        <v>1043091.6850821932</v>
      </c>
      <c r="AI23" s="14"/>
      <c r="AJ23" s="69">
        <f t="shared" si="14"/>
        <v>3396639.0256720483</v>
      </c>
      <c r="AK23" s="55">
        <f t="shared" si="15"/>
        <v>64536141.487768918</v>
      </c>
      <c r="AL23" s="59">
        <v>30</v>
      </c>
      <c r="AM23" s="59">
        <f>IF($C23&lt;$AD$1,(AL23*365-(DATEDIF($C23,$AD$1,"D"))),(AL23*365))+1</f>
        <v>10775</v>
      </c>
      <c r="AN23" s="59">
        <f>IF($C23&gt;$AD$1,$AQ$1-$C23+1,IF(AM23&lt;=0,AM23*0,IF(AM23&lt;=183,AM23,IF(AM23&gt;183,183))))</f>
        <v>183</v>
      </c>
      <c r="AO23" s="14">
        <f t="shared" si="18"/>
        <v>63493049.802686729</v>
      </c>
      <c r="AP23" s="55">
        <f t="shared" si="19"/>
        <v>1078350.6370201088</v>
      </c>
      <c r="AQ23" s="60">
        <f t="shared" si="20"/>
        <v>2121442.3221023018</v>
      </c>
      <c r="AR23" s="61">
        <f t="shared" si="21"/>
        <v>65811338.191338666</v>
      </c>
      <c r="AT23" s="55">
        <f t="shared" si="22"/>
        <v>67932780.513440967</v>
      </c>
      <c r="AU23" s="55">
        <v>0</v>
      </c>
      <c r="AV23" s="56">
        <v>0</v>
      </c>
      <c r="AW23" s="57">
        <f t="shared" si="47"/>
        <v>67932780.513440967</v>
      </c>
      <c r="AX23" s="58">
        <f t="shared" si="23"/>
        <v>2121442.3221023018</v>
      </c>
      <c r="AY23" s="14"/>
      <c r="AZ23" s="69">
        <f t="shared" si="24"/>
        <v>3396639.0256720483</v>
      </c>
      <c r="BA23" s="55">
        <f t="shared" si="48"/>
        <v>64536141.487768918</v>
      </c>
      <c r="BB23" s="59">
        <v>30</v>
      </c>
      <c r="BC23" s="59">
        <f>IF($C23&lt;$AT$1,(BB23*365-(DATEDIF($C23,$AT$1,"D"))),(BB23*365))+1</f>
        <v>10592</v>
      </c>
      <c r="BD23" s="59">
        <f t="shared" si="26"/>
        <v>182</v>
      </c>
      <c r="BE23" s="14">
        <f t="shared" si="27"/>
        <v>62414699.165666617</v>
      </c>
      <c r="BF23" s="55">
        <f t="shared" si="62"/>
        <v>1072458.0105883048</v>
      </c>
      <c r="BG23" s="62">
        <f t="shared" si="28"/>
        <v>18282453.426617887</v>
      </c>
      <c r="BH23" s="60">
        <f t="shared" si="49"/>
        <v>21476353.759308495</v>
      </c>
      <c r="BI23" s="61">
        <f t="shared" si="29"/>
        <v>46456426.754132472</v>
      </c>
      <c r="BK23" s="55">
        <f t="shared" si="30"/>
        <v>67932780.513440967</v>
      </c>
      <c r="BL23" s="55">
        <v>0</v>
      </c>
      <c r="BM23" s="56">
        <v>0</v>
      </c>
      <c r="BN23" s="57">
        <f t="shared" si="50"/>
        <v>67932780.513440967</v>
      </c>
      <c r="BO23" s="58">
        <f t="shared" si="31"/>
        <v>21476353.759308495</v>
      </c>
      <c r="BP23" s="14"/>
      <c r="BQ23" s="55">
        <f t="shared" si="32"/>
        <v>3396639.0256720483</v>
      </c>
      <c r="BR23" s="55">
        <f t="shared" si="51"/>
        <v>64536141.487768918</v>
      </c>
      <c r="BS23" s="59">
        <v>30</v>
      </c>
      <c r="BT23" s="59">
        <f t="shared" si="52"/>
        <v>10410</v>
      </c>
      <c r="BU23" s="59">
        <f t="shared" si="53"/>
        <v>275</v>
      </c>
      <c r="BV23" s="14">
        <f t="shared" si="33"/>
        <v>43059787.728460424</v>
      </c>
      <c r="BW23" s="55">
        <f t="shared" si="34"/>
        <v>1137506.4001274367</v>
      </c>
      <c r="BX23" s="60">
        <f t="shared" si="35"/>
        <v>22613860.159435932</v>
      </c>
      <c r="BY23" s="61">
        <f t="shared" si="36"/>
        <v>45318920.354005039</v>
      </c>
      <c r="CA23" s="55">
        <f t="shared" si="54"/>
        <v>67932780.513440967</v>
      </c>
      <c r="CB23" s="55">
        <v>0</v>
      </c>
      <c r="CC23" s="56">
        <v>0</v>
      </c>
      <c r="CD23" s="57">
        <f t="shared" si="55"/>
        <v>67932780.513440967</v>
      </c>
      <c r="CE23" s="58">
        <f t="shared" si="37"/>
        <v>22613860.159435932</v>
      </c>
      <c r="CF23" s="14"/>
      <c r="CG23" s="55">
        <f t="shared" si="38"/>
        <v>3396639.0256720483</v>
      </c>
      <c r="CH23" s="55">
        <f t="shared" si="56"/>
        <v>64536141.487768918</v>
      </c>
      <c r="CI23" s="59">
        <v>30</v>
      </c>
      <c r="CJ23" s="59">
        <f t="shared" si="57"/>
        <v>10135</v>
      </c>
      <c r="CK23" s="59">
        <f t="shared" si="63"/>
        <v>91</v>
      </c>
      <c r="CL23" s="14">
        <f t="shared" si="39"/>
        <v>41922281.32833299</v>
      </c>
      <c r="CM23" s="55">
        <v>375456.85398424458</v>
      </c>
      <c r="CN23" s="60">
        <f t="shared" si="40"/>
        <v>22989317.013420176</v>
      </c>
      <c r="CO23" s="61">
        <f t="shared" si="41"/>
        <v>44943463.500020787</v>
      </c>
      <c r="CQ23" s="55">
        <f t="shared" si="58"/>
        <v>67932780.513440967</v>
      </c>
      <c r="CR23" s="55">
        <v>0</v>
      </c>
      <c r="CS23" s="56">
        <v>0</v>
      </c>
      <c r="CT23" s="57">
        <f t="shared" si="59"/>
        <v>67932780.513440967</v>
      </c>
      <c r="CU23" s="58">
        <f t="shared" si="42"/>
        <v>22989317.013420176</v>
      </c>
      <c r="CV23" s="14"/>
      <c r="CW23" s="55">
        <f t="shared" si="43"/>
        <v>3396639.0256720483</v>
      </c>
      <c r="CX23" s="55">
        <f t="shared" si="60"/>
        <v>64536141.487768918</v>
      </c>
      <c r="CY23" s="59">
        <v>30</v>
      </c>
      <c r="CZ23" s="59">
        <f t="shared" si="61"/>
        <v>10135</v>
      </c>
      <c r="DA23" s="59">
        <v>365</v>
      </c>
      <c r="DB23" s="14">
        <f t="shared" si="44"/>
        <v>41546824.474348739</v>
      </c>
      <c r="DC23" s="108">
        <v>1510117</v>
      </c>
      <c r="DD23" s="60">
        <f t="shared" si="45"/>
        <v>24499434.013420176</v>
      </c>
      <c r="DE23" s="61">
        <f t="shared" si="64"/>
        <v>43433346.500020787</v>
      </c>
      <c r="DG23" s="70">
        <v>200016</v>
      </c>
    </row>
    <row r="24" spans="1:111" ht="15.75">
      <c r="A24" s="34" t="s">
        <v>256</v>
      </c>
      <c r="C24" s="15">
        <v>43014</v>
      </c>
      <c r="D24" s="64">
        <v>5</v>
      </c>
      <c r="E24" s="65" t="s">
        <v>257</v>
      </c>
      <c r="F24" s="65" t="s">
        <v>258</v>
      </c>
      <c r="G24" s="71" t="s">
        <v>38</v>
      </c>
      <c r="H24" s="66" t="s">
        <v>259</v>
      </c>
      <c r="I24" s="66">
        <v>1224</v>
      </c>
      <c r="J24" s="65"/>
      <c r="K24" s="66">
        <v>30</v>
      </c>
      <c r="L24" s="67">
        <v>25516029.898875516</v>
      </c>
      <c r="M24" s="68"/>
      <c r="N24" s="55">
        <v>0</v>
      </c>
      <c r="O24" s="55">
        <f t="shared" si="0"/>
        <v>25516029.898875516</v>
      </c>
      <c r="P24" s="56">
        <v>0</v>
      </c>
      <c r="Q24" s="57">
        <f t="shared" si="1"/>
        <v>25516029.898875516</v>
      </c>
      <c r="R24" s="58">
        <v>0</v>
      </c>
      <c r="S24" s="14"/>
      <c r="T24" s="69">
        <f t="shared" si="2"/>
        <v>1275801.4949437759</v>
      </c>
      <c r="U24" s="55">
        <f t="shared" si="3"/>
        <v>24240228.403931741</v>
      </c>
      <c r="V24" s="59">
        <f>K24</f>
        <v>30</v>
      </c>
      <c r="W24" s="59">
        <f>IF($C24&lt;$N$1,(V24*365-(DATEDIF($C24,$N$1,"D"))),(V24*365))+1</f>
        <v>10951</v>
      </c>
      <c r="X24" s="59">
        <f>IF($C24&gt;$N$1,$AA$1-$C24+1,IF(W24&lt;=0,W24*0,IF(W24&lt;=182,W24,IF(W24&gt;182,182))))</f>
        <v>177</v>
      </c>
      <c r="Y24" s="14">
        <f t="shared" si="7"/>
        <v>24240228.403931741</v>
      </c>
      <c r="Z24" s="55">
        <f t="shared" si="8"/>
        <v>391792.56939968205</v>
      </c>
      <c r="AA24" s="60">
        <f t="shared" si="9"/>
        <v>391792.56939968205</v>
      </c>
      <c r="AB24" s="61">
        <f t="shared" si="10"/>
        <v>25124237.329475835</v>
      </c>
      <c r="AD24" s="55">
        <f t="shared" si="11"/>
        <v>25516029.898875516</v>
      </c>
      <c r="AE24" s="55">
        <v>0</v>
      </c>
      <c r="AF24" s="56">
        <v>0</v>
      </c>
      <c r="AG24" s="57">
        <f t="shared" si="12"/>
        <v>25516029.898875516</v>
      </c>
      <c r="AH24" s="58">
        <f t="shared" si="13"/>
        <v>391792.56939968205</v>
      </c>
      <c r="AI24" s="14"/>
      <c r="AJ24" s="69">
        <f t="shared" si="14"/>
        <v>1275801.4949437759</v>
      </c>
      <c r="AK24" s="55">
        <f t="shared" si="15"/>
        <v>24240228.403931741</v>
      </c>
      <c r="AL24" s="59">
        <v>30</v>
      </c>
      <c r="AM24" s="59">
        <f>IF($C24&lt;$AD$1,(AL24*365-(DATEDIF($C24,$AD$1,"D"))),(AL24*365))+1</f>
        <v>10775</v>
      </c>
      <c r="AN24" s="59">
        <f>IF($C24&gt;$AD$1,$AQ$1-$C24+1,IF(AM24&lt;=0,AM24*0,IF(AM24&lt;=183,AM24,IF(AM24&gt;183,183))))</f>
        <v>183</v>
      </c>
      <c r="AO24" s="14">
        <f t="shared" si="18"/>
        <v>23848435.83453206</v>
      </c>
      <c r="AP24" s="55">
        <f t="shared" si="19"/>
        <v>405036.07960272545</v>
      </c>
      <c r="AQ24" s="60">
        <f t="shared" si="20"/>
        <v>796828.64900240744</v>
      </c>
      <c r="AR24" s="61">
        <f t="shared" si="21"/>
        <v>24719201.249873109</v>
      </c>
      <c r="AT24" s="55">
        <f t="shared" si="22"/>
        <v>25516029.898875516</v>
      </c>
      <c r="AU24" s="55">
        <v>0</v>
      </c>
      <c r="AV24" s="56">
        <v>0</v>
      </c>
      <c r="AW24" s="57">
        <f t="shared" si="47"/>
        <v>25516029.898875516</v>
      </c>
      <c r="AX24" s="58">
        <f t="shared" si="23"/>
        <v>796828.64900240744</v>
      </c>
      <c r="AY24" s="14"/>
      <c r="AZ24" s="69">
        <f t="shared" si="24"/>
        <v>1275801.4949437759</v>
      </c>
      <c r="BA24" s="55">
        <f t="shared" si="48"/>
        <v>24240228.403931741</v>
      </c>
      <c r="BB24" s="59">
        <v>30</v>
      </c>
      <c r="BC24" s="59">
        <f>IF($C24&lt;$AT$1,(BB24*365-(DATEDIF($C24,$AT$1,"D"))),(BB24*365))+1</f>
        <v>10592</v>
      </c>
      <c r="BD24" s="59">
        <f t="shared" si="26"/>
        <v>182</v>
      </c>
      <c r="BE24" s="14">
        <f t="shared" si="27"/>
        <v>23443399.754929334</v>
      </c>
      <c r="BF24" s="55">
        <f t="shared" si="62"/>
        <v>402822.76769232802</v>
      </c>
      <c r="BG24" s="62">
        <f t="shared" si="28"/>
        <v>6867018.0247676121</v>
      </c>
      <c r="BH24" s="60">
        <f t="shared" si="49"/>
        <v>8066669.4414623473</v>
      </c>
      <c r="BI24" s="61">
        <f t="shared" si="29"/>
        <v>17449360.457413167</v>
      </c>
      <c r="BK24" s="55">
        <f t="shared" si="30"/>
        <v>25516029.898875516</v>
      </c>
      <c r="BL24" s="55">
        <v>0</v>
      </c>
      <c r="BM24" s="56">
        <v>0</v>
      </c>
      <c r="BN24" s="57">
        <f t="shared" si="50"/>
        <v>25516029.898875516</v>
      </c>
      <c r="BO24" s="58">
        <f t="shared" si="31"/>
        <v>8066669.4414623473</v>
      </c>
      <c r="BP24" s="14"/>
      <c r="BQ24" s="55">
        <f t="shared" si="32"/>
        <v>1275801.4949437759</v>
      </c>
      <c r="BR24" s="55">
        <f t="shared" si="51"/>
        <v>24240228.403931741</v>
      </c>
      <c r="BS24" s="59">
        <v>30</v>
      </c>
      <c r="BT24" s="59">
        <f t="shared" si="52"/>
        <v>10410</v>
      </c>
      <c r="BU24" s="59">
        <f t="shared" si="53"/>
        <v>275</v>
      </c>
      <c r="BV24" s="14">
        <f t="shared" si="33"/>
        <v>16173558.962469393</v>
      </c>
      <c r="BW24" s="55">
        <f t="shared" si="34"/>
        <v>427255.4000652337</v>
      </c>
      <c r="BX24" s="60">
        <f t="shared" si="35"/>
        <v>8493924.8415275812</v>
      </c>
      <c r="BY24" s="61">
        <f t="shared" si="36"/>
        <v>17022105.057347935</v>
      </c>
      <c r="CA24" s="55">
        <f t="shared" si="54"/>
        <v>25516029.898875516</v>
      </c>
      <c r="CB24" s="55">
        <v>0</v>
      </c>
      <c r="CC24" s="56">
        <v>0</v>
      </c>
      <c r="CD24" s="57">
        <f t="shared" si="55"/>
        <v>25516029.898875516</v>
      </c>
      <c r="CE24" s="58">
        <f t="shared" si="37"/>
        <v>8493924.8415275812</v>
      </c>
      <c r="CF24" s="14"/>
      <c r="CG24" s="55">
        <f t="shared" si="38"/>
        <v>1275801.4949437759</v>
      </c>
      <c r="CH24" s="55">
        <f t="shared" si="56"/>
        <v>24240228.403931741</v>
      </c>
      <c r="CI24" s="59">
        <v>30</v>
      </c>
      <c r="CJ24" s="59">
        <f t="shared" si="57"/>
        <v>10135</v>
      </c>
      <c r="CK24" s="59">
        <f t="shared" si="63"/>
        <v>91</v>
      </c>
      <c r="CL24" s="14">
        <f t="shared" si="39"/>
        <v>15746303.562404159</v>
      </c>
      <c r="CM24" s="55">
        <v>141024.23365556519</v>
      </c>
      <c r="CN24" s="60">
        <f t="shared" si="40"/>
        <v>8634949.0751831457</v>
      </c>
      <c r="CO24" s="61">
        <f t="shared" si="41"/>
        <v>16881080.82369237</v>
      </c>
      <c r="CQ24" s="55">
        <f t="shared" si="58"/>
        <v>25516029.898875516</v>
      </c>
      <c r="CR24" s="55">
        <v>0</v>
      </c>
      <c r="CS24" s="56">
        <v>0</v>
      </c>
      <c r="CT24" s="57">
        <f t="shared" si="59"/>
        <v>25516029.898875516</v>
      </c>
      <c r="CU24" s="58">
        <f t="shared" si="42"/>
        <v>8634949.0751831457</v>
      </c>
      <c r="CV24" s="14"/>
      <c r="CW24" s="55">
        <f t="shared" si="43"/>
        <v>1275801.4949437759</v>
      </c>
      <c r="CX24" s="55">
        <f t="shared" si="60"/>
        <v>24240228.403931741</v>
      </c>
      <c r="CY24" s="59">
        <v>30</v>
      </c>
      <c r="CZ24" s="59">
        <f t="shared" si="61"/>
        <v>10135</v>
      </c>
      <c r="DA24" s="59">
        <v>365</v>
      </c>
      <c r="DB24" s="14">
        <f t="shared" si="44"/>
        <v>15605279.328748595</v>
      </c>
      <c r="DC24" s="108">
        <v>567210</v>
      </c>
      <c r="DD24" s="60">
        <f t="shared" si="45"/>
        <v>9202159.0751831457</v>
      </c>
      <c r="DE24" s="61">
        <f t="shared" si="64"/>
        <v>16313870.82369237</v>
      </c>
      <c r="DG24" s="70">
        <v>200017</v>
      </c>
    </row>
    <row r="25" spans="1:111" ht="15.75">
      <c r="A25" s="34" t="s">
        <v>256</v>
      </c>
      <c r="C25" s="15">
        <v>43014</v>
      </c>
      <c r="D25" s="72" t="s">
        <v>270</v>
      </c>
      <c r="E25" s="73" t="s">
        <v>257</v>
      </c>
      <c r="F25" s="73" t="s">
        <v>258</v>
      </c>
      <c r="G25" s="73" t="s">
        <v>271</v>
      </c>
      <c r="H25" s="74"/>
      <c r="I25" s="74"/>
      <c r="J25" s="73"/>
      <c r="K25" s="74"/>
      <c r="L25" s="75">
        <v>0</v>
      </c>
      <c r="M25" s="76"/>
      <c r="N25" s="55">
        <v>0</v>
      </c>
      <c r="O25" s="55">
        <f t="shared" si="0"/>
        <v>0</v>
      </c>
      <c r="P25" s="56">
        <v>0</v>
      </c>
      <c r="Q25" s="57">
        <f t="shared" si="1"/>
        <v>0</v>
      </c>
      <c r="R25" s="58">
        <v>0</v>
      </c>
      <c r="S25" s="14"/>
      <c r="T25" s="69">
        <f t="shared" si="2"/>
        <v>0</v>
      </c>
      <c r="U25" s="55">
        <f t="shared" si="3"/>
        <v>0</v>
      </c>
      <c r="V25" s="59">
        <v>0</v>
      </c>
      <c r="W25" s="59">
        <v>0</v>
      </c>
      <c r="X25" s="59">
        <v>0</v>
      </c>
      <c r="Y25" s="14">
        <f t="shared" si="7"/>
        <v>0</v>
      </c>
      <c r="Z25" s="55">
        <f t="shared" si="8"/>
        <v>0</v>
      </c>
      <c r="AA25" s="60">
        <f t="shared" si="9"/>
        <v>0</v>
      </c>
      <c r="AB25" s="61">
        <f t="shared" si="10"/>
        <v>0</v>
      </c>
      <c r="AD25" s="55">
        <f t="shared" si="11"/>
        <v>0</v>
      </c>
      <c r="AE25" s="55">
        <v>0</v>
      </c>
      <c r="AF25" s="56">
        <v>0</v>
      </c>
      <c r="AG25" s="57">
        <f t="shared" si="12"/>
        <v>0</v>
      </c>
      <c r="AH25" s="58">
        <f t="shared" si="13"/>
        <v>0</v>
      </c>
      <c r="AI25" s="14"/>
      <c r="AJ25" s="69">
        <f t="shared" si="14"/>
        <v>0</v>
      </c>
      <c r="AK25" s="55">
        <f t="shared" si="15"/>
        <v>0</v>
      </c>
      <c r="AL25" s="59">
        <v>0</v>
      </c>
      <c r="AM25" s="59">
        <v>0</v>
      </c>
      <c r="AN25" s="59">
        <v>0</v>
      </c>
      <c r="AO25" s="14">
        <f t="shared" si="18"/>
        <v>0</v>
      </c>
      <c r="AP25" s="55">
        <f t="shared" si="19"/>
        <v>0</v>
      </c>
      <c r="AQ25" s="60">
        <f t="shared" si="20"/>
        <v>0</v>
      </c>
      <c r="AR25" s="61">
        <f t="shared" si="21"/>
        <v>0</v>
      </c>
      <c r="AT25" s="55">
        <f t="shared" si="22"/>
        <v>0</v>
      </c>
      <c r="AU25" s="55">
        <v>0</v>
      </c>
      <c r="AV25" s="56">
        <v>0</v>
      </c>
      <c r="AW25" s="57">
        <f t="shared" si="47"/>
        <v>0</v>
      </c>
      <c r="AX25" s="58">
        <f t="shared" si="23"/>
        <v>0</v>
      </c>
      <c r="AY25" s="14"/>
      <c r="AZ25" s="69">
        <f t="shared" si="24"/>
        <v>0</v>
      </c>
      <c r="BA25" s="55">
        <f t="shared" si="48"/>
        <v>0</v>
      </c>
      <c r="BB25" s="59">
        <v>0</v>
      </c>
      <c r="BC25" s="59">
        <v>0</v>
      </c>
      <c r="BD25" s="59">
        <f t="shared" si="26"/>
        <v>0</v>
      </c>
      <c r="BE25" s="14">
        <f t="shared" si="27"/>
        <v>0</v>
      </c>
      <c r="BF25" s="55">
        <f t="shared" si="62"/>
        <v>0</v>
      </c>
      <c r="BG25" s="62">
        <f t="shared" si="28"/>
        <v>0</v>
      </c>
      <c r="BH25" s="60">
        <f t="shared" si="49"/>
        <v>0</v>
      </c>
      <c r="BI25" s="61">
        <f t="shared" si="29"/>
        <v>0</v>
      </c>
      <c r="BK25" s="55">
        <f t="shared" si="30"/>
        <v>0</v>
      </c>
      <c r="BL25" s="55">
        <v>0</v>
      </c>
      <c r="BM25" s="56">
        <v>0</v>
      </c>
      <c r="BN25" s="57">
        <f t="shared" si="50"/>
        <v>0</v>
      </c>
      <c r="BO25" s="58">
        <f t="shared" si="31"/>
        <v>0</v>
      </c>
      <c r="BP25" s="14"/>
      <c r="BQ25" s="55">
        <f t="shared" si="32"/>
        <v>0</v>
      </c>
      <c r="BR25" s="55">
        <f t="shared" si="51"/>
        <v>0</v>
      </c>
      <c r="BS25" s="59">
        <v>0</v>
      </c>
      <c r="BT25" s="59">
        <f t="shared" si="52"/>
        <v>-540</v>
      </c>
      <c r="BU25" s="59">
        <f t="shared" si="53"/>
        <v>0</v>
      </c>
      <c r="BV25" s="14">
        <f t="shared" si="33"/>
        <v>0</v>
      </c>
      <c r="BW25" s="55">
        <f t="shared" si="34"/>
        <v>0</v>
      </c>
      <c r="BX25" s="60">
        <f t="shared" si="35"/>
        <v>0</v>
      </c>
      <c r="BY25" s="61">
        <f t="shared" si="36"/>
        <v>0</v>
      </c>
      <c r="CA25" s="55">
        <f t="shared" si="54"/>
        <v>0</v>
      </c>
      <c r="CB25" s="55">
        <v>0</v>
      </c>
      <c r="CC25" s="56">
        <v>0</v>
      </c>
      <c r="CD25" s="57">
        <f t="shared" si="55"/>
        <v>0</v>
      </c>
      <c r="CE25" s="58">
        <f t="shared" si="37"/>
        <v>0</v>
      </c>
      <c r="CF25" s="14"/>
      <c r="CG25" s="55">
        <f t="shared" si="38"/>
        <v>0</v>
      </c>
      <c r="CH25" s="55">
        <f t="shared" si="56"/>
        <v>0</v>
      </c>
      <c r="CI25" s="59">
        <v>0</v>
      </c>
      <c r="CJ25" s="59">
        <f t="shared" si="57"/>
        <v>-815</v>
      </c>
      <c r="CK25" s="59">
        <f t="shared" si="63"/>
        <v>0</v>
      </c>
      <c r="CL25" s="14">
        <f t="shared" si="39"/>
        <v>0</v>
      </c>
      <c r="CM25" s="55">
        <v>0</v>
      </c>
      <c r="CN25" s="60">
        <f t="shared" si="40"/>
        <v>0</v>
      </c>
      <c r="CO25" s="61">
        <f t="shared" si="41"/>
        <v>0</v>
      </c>
      <c r="CQ25" s="55">
        <f t="shared" si="58"/>
        <v>0</v>
      </c>
      <c r="CR25" s="55">
        <v>0</v>
      </c>
      <c r="CS25" s="56">
        <v>0</v>
      </c>
      <c r="CT25" s="57">
        <f t="shared" si="59"/>
        <v>0</v>
      </c>
      <c r="CU25" s="58">
        <f t="shared" si="42"/>
        <v>0</v>
      </c>
      <c r="CV25" s="14"/>
      <c r="CW25" s="55">
        <f t="shared" si="43"/>
        <v>0</v>
      </c>
      <c r="CX25" s="55">
        <f t="shared" si="60"/>
        <v>0</v>
      </c>
      <c r="CY25" s="59">
        <v>0</v>
      </c>
      <c r="CZ25" s="59"/>
      <c r="DA25" s="59"/>
      <c r="DB25" s="14">
        <f t="shared" si="44"/>
        <v>0</v>
      </c>
      <c r="DC25" s="108">
        <v>0</v>
      </c>
      <c r="DD25" s="60">
        <f t="shared" si="45"/>
        <v>0</v>
      </c>
      <c r="DE25" s="61">
        <f t="shared" si="64"/>
        <v>0</v>
      </c>
      <c r="DG25" s="70"/>
    </row>
    <row r="26" spans="1:111" ht="15.75">
      <c r="A26" s="34" t="s">
        <v>256</v>
      </c>
      <c r="C26" s="15">
        <v>43014</v>
      </c>
      <c r="D26" s="64">
        <v>1</v>
      </c>
      <c r="E26" s="65" t="s">
        <v>257</v>
      </c>
      <c r="F26" s="65" t="s">
        <v>258</v>
      </c>
      <c r="G26" s="71" t="s">
        <v>40</v>
      </c>
      <c r="H26" s="66" t="s">
        <v>259</v>
      </c>
      <c r="I26" s="66">
        <v>345.17250000000001</v>
      </c>
      <c r="J26" s="65"/>
      <c r="K26" s="66">
        <v>30</v>
      </c>
      <c r="L26" s="67">
        <v>4766530.7245889017</v>
      </c>
      <c r="M26" s="68"/>
      <c r="N26" s="55">
        <v>0</v>
      </c>
      <c r="O26" s="55">
        <f t="shared" si="0"/>
        <v>4766530.7245889017</v>
      </c>
      <c r="P26" s="56">
        <v>0</v>
      </c>
      <c r="Q26" s="57">
        <f t="shared" si="1"/>
        <v>4766530.7245889017</v>
      </c>
      <c r="R26" s="58">
        <v>0</v>
      </c>
      <c r="S26" s="14"/>
      <c r="T26" s="69">
        <f t="shared" si="2"/>
        <v>238326.53622944508</v>
      </c>
      <c r="U26" s="55">
        <f t="shared" si="3"/>
        <v>4528204.1883594561</v>
      </c>
      <c r="V26" s="59">
        <f t="shared" ref="V26:V39" si="65">K26</f>
        <v>30</v>
      </c>
      <c r="W26" s="59">
        <f t="shared" ref="W26:W39" si="66">IF($C26&lt;$N$1,(V26*365-(DATEDIF($C26,$N$1,"D"))),(V26*365))+1</f>
        <v>10951</v>
      </c>
      <c r="X26" s="59">
        <f t="shared" ref="X26:X39" si="67">IF($C26&gt;$N$1,$AA$1-$C26+1,IF(W26&lt;=0,W26*0,IF(W26&lt;=182,W26,IF(W26&gt;182,182))))</f>
        <v>177</v>
      </c>
      <c r="Y26" s="14">
        <f t="shared" si="7"/>
        <v>4528204.1883594561</v>
      </c>
      <c r="Z26" s="55">
        <f t="shared" si="8"/>
        <v>73188.945424127814</v>
      </c>
      <c r="AA26" s="60">
        <f t="shared" si="9"/>
        <v>73188.945424127814</v>
      </c>
      <c r="AB26" s="61">
        <f t="shared" si="10"/>
        <v>4693341.7791647743</v>
      </c>
      <c r="AD26" s="55">
        <f t="shared" si="11"/>
        <v>4766530.7245889017</v>
      </c>
      <c r="AE26" s="55">
        <v>0</v>
      </c>
      <c r="AF26" s="56">
        <v>0</v>
      </c>
      <c r="AG26" s="57">
        <f t="shared" si="12"/>
        <v>4766530.7245889017</v>
      </c>
      <c r="AH26" s="58">
        <f t="shared" si="13"/>
        <v>73188.945424127814</v>
      </c>
      <c r="AI26" s="14"/>
      <c r="AJ26" s="69">
        <f t="shared" si="14"/>
        <v>238326.53622944508</v>
      </c>
      <c r="AK26" s="55">
        <f t="shared" si="15"/>
        <v>4528204.1883594561</v>
      </c>
      <c r="AL26" s="59">
        <v>30</v>
      </c>
      <c r="AM26" s="59">
        <f t="shared" ref="AM26:AM39" si="68">IF($C26&lt;$AD$1,(AL26*365-(DATEDIF($C26,$AD$1,"D"))),(AL26*365))+1</f>
        <v>10775</v>
      </c>
      <c r="AN26" s="59">
        <f t="shared" ref="AN26:AN39" si="69">IF($C26&gt;$AD$1,$AQ$1-$C26+1,IF(AM26&lt;=0,AM26*0,IF(AM26&lt;=183,AM26,IF(AM26&gt;183,183))))</f>
        <v>183</v>
      </c>
      <c r="AO26" s="14">
        <f t="shared" si="18"/>
        <v>4455015.2429353287</v>
      </c>
      <c r="AP26" s="55">
        <f t="shared" si="19"/>
        <v>75662.90389393644</v>
      </c>
      <c r="AQ26" s="60">
        <f t="shared" si="20"/>
        <v>148851.84931806425</v>
      </c>
      <c r="AR26" s="61">
        <f t="shared" si="21"/>
        <v>4617678.8752708379</v>
      </c>
      <c r="AT26" s="55">
        <f t="shared" si="22"/>
        <v>4766530.7245889017</v>
      </c>
      <c r="AU26" s="55">
        <v>0</v>
      </c>
      <c r="AV26" s="56">
        <v>0</v>
      </c>
      <c r="AW26" s="57">
        <f t="shared" si="47"/>
        <v>4766530.7245889017</v>
      </c>
      <c r="AX26" s="58">
        <f t="shared" si="23"/>
        <v>148851.84931806425</v>
      </c>
      <c r="AY26" s="14"/>
      <c r="AZ26" s="69">
        <f t="shared" si="24"/>
        <v>238326.53622944508</v>
      </c>
      <c r="BA26" s="55">
        <f t="shared" si="48"/>
        <v>4528204.1883594561</v>
      </c>
      <c r="BB26" s="59">
        <v>30</v>
      </c>
      <c r="BC26" s="59">
        <f t="shared" ref="BC26:BC39" si="70">IF($C26&lt;$AT$1,(BB26*365-(DATEDIF($C26,$AT$1,"D"))),(BB26*365))+1</f>
        <v>10592</v>
      </c>
      <c r="BD26" s="59">
        <f t="shared" si="26"/>
        <v>182</v>
      </c>
      <c r="BE26" s="14">
        <f t="shared" si="27"/>
        <v>4379352.3390413923</v>
      </c>
      <c r="BF26" s="55">
        <f t="shared" si="62"/>
        <v>75249.44540271275</v>
      </c>
      <c r="BG26" s="62">
        <f t="shared" si="28"/>
        <v>1282795.6594769116</v>
      </c>
      <c r="BH26" s="60">
        <f t="shared" si="49"/>
        <v>1506896.9541976887</v>
      </c>
      <c r="BI26" s="61">
        <f t="shared" si="29"/>
        <v>3259633.7703912128</v>
      </c>
      <c r="BK26" s="55">
        <f t="shared" si="30"/>
        <v>4766530.7245889017</v>
      </c>
      <c r="BL26" s="55">
        <v>0</v>
      </c>
      <c r="BM26" s="56">
        <v>0</v>
      </c>
      <c r="BN26" s="57">
        <f t="shared" si="50"/>
        <v>4766530.7245889017</v>
      </c>
      <c r="BO26" s="58">
        <f t="shared" si="31"/>
        <v>1506896.9541976887</v>
      </c>
      <c r="BP26" s="14"/>
      <c r="BQ26" s="55">
        <f t="shared" si="32"/>
        <v>238326.53622944508</v>
      </c>
      <c r="BR26" s="55">
        <f t="shared" si="51"/>
        <v>4528204.1883594561</v>
      </c>
      <c r="BS26" s="59">
        <v>30</v>
      </c>
      <c r="BT26" s="59">
        <f t="shared" si="52"/>
        <v>10410</v>
      </c>
      <c r="BU26" s="59">
        <f t="shared" si="53"/>
        <v>275</v>
      </c>
      <c r="BV26" s="14">
        <f t="shared" si="33"/>
        <v>3021307.2341617672</v>
      </c>
      <c r="BW26" s="55">
        <f t="shared" si="34"/>
        <v>79813.591680546204</v>
      </c>
      <c r="BX26" s="60">
        <f t="shared" si="35"/>
        <v>1586710.545878235</v>
      </c>
      <c r="BY26" s="61">
        <f t="shared" si="36"/>
        <v>3179820.1787106665</v>
      </c>
      <c r="CA26" s="55">
        <f t="shared" si="54"/>
        <v>4766530.7245889017</v>
      </c>
      <c r="CB26" s="55">
        <v>0</v>
      </c>
      <c r="CC26" s="56">
        <v>0</v>
      </c>
      <c r="CD26" s="57">
        <f t="shared" si="55"/>
        <v>4766530.7245889017</v>
      </c>
      <c r="CE26" s="58">
        <f t="shared" si="37"/>
        <v>1586710.545878235</v>
      </c>
      <c r="CF26" s="14"/>
      <c r="CG26" s="55">
        <f t="shared" si="38"/>
        <v>238326.53622944508</v>
      </c>
      <c r="CH26" s="55">
        <f t="shared" si="56"/>
        <v>4528204.1883594561</v>
      </c>
      <c r="CI26" s="59">
        <v>30</v>
      </c>
      <c r="CJ26" s="59">
        <f t="shared" si="57"/>
        <v>10135</v>
      </c>
      <c r="CK26" s="59">
        <f t="shared" si="63"/>
        <v>91</v>
      </c>
      <c r="CL26" s="14">
        <f t="shared" si="39"/>
        <v>2941493.6424812209</v>
      </c>
      <c r="CM26" s="55">
        <v>26344.08037985874</v>
      </c>
      <c r="CN26" s="60">
        <f t="shared" si="40"/>
        <v>1613054.6262580939</v>
      </c>
      <c r="CO26" s="61">
        <f t="shared" si="41"/>
        <v>3153476.0983308079</v>
      </c>
      <c r="CQ26" s="55">
        <f t="shared" si="58"/>
        <v>4766530.7245889017</v>
      </c>
      <c r="CR26" s="55">
        <v>0</v>
      </c>
      <c r="CS26" s="56">
        <v>0</v>
      </c>
      <c r="CT26" s="57">
        <f t="shared" si="59"/>
        <v>4766530.7245889017</v>
      </c>
      <c r="CU26" s="58">
        <f t="shared" si="42"/>
        <v>1613054.6262580939</v>
      </c>
      <c r="CV26" s="14"/>
      <c r="CW26" s="55">
        <f t="shared" si="43"/>
        <v>238326.53622944508</v>
      </c>
      <c r="CX26" s="55">
        <f t="shared" si="60"/>
        <v>4528204.1883594561</v>
      </c>
      <c r="CY26" s="59">
        <v>30</v>
      </c>
      <c r="CZ26" s="59">
        <f t="shared" si="61"/>
        <v>10135</v>
      </c>
      <c r="DA26" s="59">
        <v>365</v>
      </c>
      <c r="DB26" s="14">
        <f t="shared" si="44"/>
        <v>2915149.5621013623</v>
      </c>
      <c r="DC26" s="108">
        <v>105958</v>
      </c>
      <c r="DD26" s="60">
        <f t="shared" si="45"/>
        <v>1719012.6262580939</v>
      </c>
      <c r="DE26" s="61">
        <f t="shared" si="64"/>
        <v>3047518.0983308079</v>
      </c>
      <c r="DG26" s="70">
        <v>200018</v>
      </c>
    </row>
    <row r="27" spans="1:111" ht="15.75">
      <c r="A27" s="34" t="s">
        <v>256</v>
      </c>
      <c r="C27" s="15">
        <v>43014</v>
      </c>
      <c r="D27" s="64">
        <v>2</v>
      </c>
      <c r="E27" s="65" t="s">
        <v>257</v>
      </c>
      <c r="F27" s="65" t="s">
        <v>258</v>
      </c>
      <c r="G27" s="71" t="s">
        <v>42</v>
      </c>
      <c r="H27" s="66" t="s">
        <v>259</v>
      </c>
      <c r="I27" s="66">
        <v>438.54999999999995</v>
      </c>
      <c r="J27" s="65"/>
      <c r="K27" s="66">
        <v>30</v>
      </c>
      <c r="L27" s="67">
        <v>54848433.860333622</v>
      </c>
      <c r="M27" s="68"/>
      <c r="N27" s="55">
        <v>0</v>
      </c>
      <c r="O27" s="55">
        <f t="shared" si="0"/>
        <v>54848433.860333622</v>
      </c>
      <c r="P27" s="56">
        <v>0</v>
      </c>
      <c r="Q27" s="57">
        <f t="shared" si="1"/>
        <v>54848433.860333622</v>
      </c>
      <c r="R27" s="58">
        <v>0</v>
      </c>
      <c r="S27" s="14"/>
      <c r="T27" s="69">
        <f t="shared" si="2"/>
        <v>2742421.6930166809</v>
      </c>
      <c r="U27" s="55">
        <f t="shared" si="3"/>
        <v>52106012.167316936</v>
      </c>
      <c r="V27" s="59">
        <f t="shared" si="65"/>
        <v>30</v>
      </c>
      <c r="W27" s="59">
        <f t="shared" si="66"/>
        <v>10951</v>
      </c>
      <c r="X27" s="59">
        <f t="shared" si="67"/>
        <v>177</v>
      </c>
      <c r="Y27" s="14">
        <f t="shared" si="7"/>
        <v>52106012.167316936</v>
      </c>
      <c r="Z27" s="55">
        <f t="shared" si="8"/>
        <v>842184.6546995797</v>
      </c>
      <c r="AA27" s="60">
        <f t="shared" si="9"/>
        <v>842184.6546995797</v>
      </c>
      <c r="AB27" s="61">
        <f t="shared" si="10"/>
        <v>54006249.205634043</v>
      </c>
      <c r="AD27" s="55">
        <f t="shared" si="11"/>
        <v>54848433.860333622</v>
      </c>
      <c r="AE27" s="55">
        <v>0</v>
      </c>
      <c r="AF27" s="56">
        <v>0</v>
      </c>
      <c r="AG27" s="57">
        <f t="shared" si="12"/>
        <v>54848433.860333622</v>
      </c>
      <c r="AH27" s="58">
        <f t="shared" si="13"/>
        <v>842184.6546995797</v>
      </c>
      <c r="AI27" s="14"/>
      <c r="AJ27" s="69">
        <f t="shared" si="14"/>
        <v>2742421.6930166809</v>
      </c>
      <c r="AK27" s="55">
        <f t="shared" si="15"/>
        <v>52106012.167316936</v>
      </c>
      <c r="AL27" s="59">
        <v>30</v>
      </c>
      <c r="AM27" s="59">
        <f t="shared" si="68"/>
        <v>10775</v>
      </c>
      <c r="AN27" s="59">
        <f t="shared" si="69"/>
        <v>183</v>
      </c>
      <c r="AO27" s="14">
        <f t="shared" si="18"/>
        <v>51263827.512617357</v>
      </c>
      <c r="AP27" s="55">
        <f t="shared" si="19"/>
        <v>870652.47654839698</v>
      </c>
      <c r="AQ27" s="60">
        <f t="shared" si="20"/>
        <v>1712837.1312479768</v>
      </c>
      <c r="AR27" s="61">
        <f t="shared" si="21"/>
        <v>53135596.729085647</v>
      </c>
      <c r="AT27" s="55">
        <f t="shared" si="22"/>
        <v>54848433.860333622</v>
      </c>
      <c r="AU27" s="55">
        <v>0</v>
      </c>
      <c r="AV27" s="56">
        <v>0</v>
      </c>
      <c r="AW27" s="57">
        <f t="shared" si="47"/>
        <v>54848433.860333622</v>
      </c>
      <c r="AX27" s="58">
        <f t="shared" si="23"/>
        <v>1712837.1312479768</v>
      </c>
      <c r="AY27" s="14"/>
      <c r="AZ27" s="69">
        <f t="shared" si="24"/>
        <v>2742421.6930166809</v>
      </c>
      <c r="BA27" s="55">
        <f t="shared" si="48"/>
        <v>52106012.167316936</v>
      </c>
      <c r="BB27" s="59">
        <v>30</v>
      </c>
      <c r="BC27" s="59">
        <f t="shared" si="70"/>
        <v>10592</v>
      </c>
      <c r="BD27" s="59">
        <f t="shared" si="26"/>
        <v>182</v>
      </c>
      <c r="BE27" s="14">
        <f t="shared" si="27"/>
        <v>50393175.036068961</v>
      </c>
      <c r="BF27" s="55">
        <f t="shared" si="62"/>
        <v>865894.8127421214</v>
      </c>
      <c r="BG27" s="62">
        <f t="shared" si="28"/>
        <v>14761120.183739237</v>
      </c>
      <c r="BH27" s="60">
        <f t="shared" si="49"/>
        <v>17339852.127729334</v>
      </c>
      <c r="BI27" s="61">
        <f t="shared" si="29"/>
        <v>37508581.732604288</v>
      </c>
      <c r="BK27" s="55">
        <f t="shared" si="30"/>
        <v>54848433.860333622</v>
      </c>
      <c r="BL27" s="55">
        <v>0</v>
      </c>
      <c r="BM27" s="56">
        <v>0</v>
      </c>
      <c r="BN27" s="57">
        <f t="shared" si="50"/>
        <v>54848433.860333622</v>
      </c>
      <c r="BO27" s="58">
        <f t="shared" si="31"/>
        <v>17339852.127729334</v>
      </c>
      <c r="BP27" s="14"/>
      <c r="BQ27" s="55">
        <f t="shared" si="32"/>
        <v>2742421.6930166809</v>
      </c>
      <c r="BR27" s="55">
        <f t="shared" si="51"/>
        <v>52106012.167316936</v>
      </c>
      <c r="BS27" s="59">
        <v>30</v>
      </c>
      <c r="BT27" s="59">
        <f t="shared" si="52"/>
        <v>10410</v>
      </c>
      <c r="BU27" s="59">
        <f t="shared" si="53"/>
        <v>275</v>
      </c>
      <c r="BV27" s="14">
        <f t="shared" si="33"/>
        <v>34766160.039587602</v>
      </c>
      <c r="BW27" s="55">
        <f t="shared" si="34"/>
        <v>918414.41026768403</v>
      </c>
      <c r="BX27" s="60">
        <f t="shared" si="35"/>
        <v>18258266.537997019</v>
      </c>
      <c r="BY27" s="61">
        <f t="shared" si="36"/>
        <v>36590167.322336599</v>
      </c>
      <c r="CA27" s="55">
        <f t="shared" si="54"/>
        <v>54848433.860333622</v>
      </c>
      <c r="CB27" s="55">
        <v>0</v>
      </c>
      <c r="CC27" s="56">
        <v>0</v>
      </c>
      <c r="CD27" s="57">
        <f t="shared" si="55"/>
        <v>54848433.860333622</v>
      </c>
      <c r="CE27" s="58">
        <f t="shared" si="37"/>
        <v>18258266.537997019</v>
      </c>
      <c r="CF27" s="14"/>
      <c r="CG27" s="55">
        <f t="shared" si="38"/>
        <v>2742421.6930166809</v>
      </c>
      <c r="CH27" s="55">
        <f t="shared" si="56"/>
        <v>52106012.167316936</v>
      </c>
      <c r="CI27" s="59">
        <v>30</v>
      </c>
      <c r="CJ27" s="59">
        <f t="shared" si="57"/>
        <v>10135</v>
      </c>
      <c r="CK27" s="59">
        <f t="shared" si="63"/>
        <v>91</v>
      </c>
      <c r="CL27" s="14">
        <f t="shared" si="39"/>
        <v>33847745.629319921</v>
      </c>
      <c r="CM27" s="55">
        <v>303141.138453611</v>
      </c>
      <c r="CN27" s="60">
        <f t="shared" si="40"/>
        <v>18561407.676450629</v>
      </c>
      <c r="CO27" s="61">
        <f t="shared" si="41"/>
        <v>36287026.183882996</v>
      </c>
      <c r="CQ27" s="55">
        <f t="shared" si="58"/>
        <v>54848433.860333622</v>
      </c>
      <c r="CR27" s="55">
        <v>0</v>
      </c>
      <c r="CS27" s="56">
        <v>0</v>
      </c>
      <c r="CT27" s="57">
        <f t="shared" si="59"/>
        <v>54848433.860333622</v>
      </c>
      <c r="CU27" s="58">
        <f t="shared" si="42"/>
        <v>18561407.676450629</v>
      </c>
      <c r="CV27" s="14"/>
      <c r="CW27" s="55">
        <f t="shared" si="43"/>
        <v>2742421.6930166809</v>
      </c>
      <c r="CX27" s="55">
        <f t="shared" si="60"/>
        <v>52106012.167316936</v>
      </c>
      <c r="CY27" s="59">
        <v>30</v>
      </c>
      <c r="CZ27" s="59">
        <f t="shared" si="61"/>
        <v>10135</v>
      </c>
      <c r="DA27" s="59">
        <v>365</v>
      </c>
      <c r="DB27" s="14">
        <f t="shared" si="44"/>
        <v>33544604.490866307</v>
      </c>
      <c r="DC27" s="108">
        <v>1219257</v>
      </c>
      <c r="DD27" s="60">
        <f t="shared" si="45"/>
        <v>19780664.676450629</v>
      </c>
      <c r="DE27" s="61">
        <f t="shared" si="64"/>
        <v>35067769.183882996</v>
      </c>
      <c r="DG27" s="70">
        <v>200019</v>
      </c>
    </row>
    <row r="28" spans="1:111" ht="15.75">
      <c r="A28" s="34" t="s">
        <v>256</v>
      </c>
      <c r="C28" s="15">
        <v>43014</v>
      </c>
      <c r="D28" s="64">
        <v>4</v>
      </c>
      <c r="E28" s="65" t="s">
        <v>257</v>
      </c>
      <c r="F28" s="65" t="s">
        <v>258</v>
      </c>
      <c r="G28" s="71" t="s">
        <v>44</v>
      </c>
      <c r="H28" s="66" t="s">
        <v>259</v>
      </c>
      <c r="I28" s="66">
        <v>277.5</v>
      </c>
      <c r="J28" s="65"/>
      <c r="K28" s="66">
        <v>30</v>
      </c>
      <c r="L28" s="67">
        <v>2268954.1412463202</v>
      </c>
      <c r="M28" s="68"/>
      <c r="N28" s="55">
        <v>0</v>
      </c>
      <c r="O28" s="55">
        <f t="shared" si="0"/>
        <v>2268954.1412463202</v>
      </c>
      <c r="P28" s="56">
        <v>0</v>
      </c>
      <c r="Q28" s="57">
        <f t="shared" si="1"/>
        <v>2268954.1412463202</v>
      </c>
      <c r="R28" s="58">
        <v>0</v>
      </c>
      <c r="S28" s="14"/>
      <c r="T28" s="69">
        <f t="shared" si="2"/>
        <v>113447.70706231601</v>
      </c>
      <c r="U28" s="55">
        <f t="shared" si="3"/>
        <v>2155506.4341840041</v>
      </c>
      <c r="V28" s="59">
        <f t="shared" si="65"/>
        <v>30</v>
      </c>
      <c r="W28" s="59">
        <f t="shared" si="66"/>
        <v>10951</v>
      </c>
      <c r="X28" s="59">
        <f t="shared" si="67"/>
        <v>177</v>
      </c>
      <c r="Y28" s="14">
        <f t="shared" si="7"/>
        <v>2155506.4341840041</v>
      </c>
      <c r="Z28" s="55">
        <f t="shared" si="8"/>
        <v>34839.25110497386</v>
      </c>
      <c r="AA28" s="60">
        <f t="shared" si="9"/>
        <v>34839.25110497386</v>
      </c>
      <c r="AB28" s="61">
        <f t="shared" si="10"/>
        <v>2234114.8901413465</v>
      </c>
      <c r="AD28" s="55">
        <f t="shared" si="11"/>
        <v>2268954.1412463202</v>
      </c>
      <c r="AE28" s="55">
        <v>0</v>
      </c>
      <c r="AF28" s="56">
        <v>0</v>
      </c>
      <c r="AG28" s="57">
        <f t="shared" si="12"/>
        <v>2268954.1412463202</v>
      </c>
      <c r="AH28" s="58">
        <f t="shared" si="13"/>
        <v>34839.25110497386</v>
      </c>
      <c r="AI28" s="14"/>
      <c r="AJ28" s="69">
        <f t="shared" si="14"/>
        <v>113447.70706231601</v>
      </c>
      <c r="AK28" s="55">
        <f t="shared" si="15"/>
        <v>2155506.4341840041</v>
      </c>
      <c r="AL28" s="59">
        <v>30</v>
      </c>
      <c r="AM28" s="59">
        <f t="shared" si="68"/>
        <v>10775</v>
      </c>
      <c r="AN28" s="59">
        <f t="shared" si="69"/>
        <v>183</v>
      </c>
      <c r="AO28" s="14">
        <f t="shared" si="18"/>
        <v>2120667.1830790304</v>
      </c>
      <c r="AP28" s="55">
        <f t="shared" si="19"/>
        <v>36016.899721899077</v>
      </c>
      <c r="AQ28" s="60">
        <f t="shared" si="20"/>
        <v>70856.150826872938</v>
      </c>
      <c r="AR28" s="61">
        <f t="shared" si="21"/>
        <v>2198097.9904194474</v>
      </c>
      <c r="AT28" s="55">
        <f t="shared" si="22"/>
        <v>2268954.1412463202</v>
      </c>
      <c r="AU28" s="55">
        <v>0</v>
      </c>
      <c r="AV28" s="56">
        <v>0</v>
      </c>
      <c r="AW28" s="57">
        <f t="shared" si="47"/>
        <v>2268954.1412463202</v>
      </c>
      <c r="AX28" s="58">
        <f t="shared" si="23"/>
        <v>70856.150826872938</v>
      </c>
      <c r="AY28" s="14"/>
      <c r="AZ28" s="69">
        <f t="shared" si="24"/>
        <v>113447.70706231601</v>
      </c>
      <c r="BA28" s="55">
        <f t="shared" si="48"/>
        <v>2155506.4341840041</v>
      </c>
      <c r="BB28" s="59">
        <v>30</v>
      </c>
      <c r="BC28" s="59">
        <f t="shared" si="70"/>
        <v>10592</v>
      </c>
      <c r="BD28" s="59">
        <f t="shared" si="26"/>
        <v>182</v>
      </c>
      <c r="BE28" s="14">
        <f t="shared" si="27"/>
        <v>2084650.2833571311</v>
      </c>
      <c r="BF28" s="55">
        <f t="shared" si="62"/>
        <v>35820.086062216564</v>
      </c>
      <c r="BG28" s="62">
        <f t="shared" si="28"/>
        <v>610633.74855177791</v>
      </c>
      <c r="BH28" s="60">
        <f t="shared" si="49"/>
        <v>717309.98544086737</v>
      </c>
      <c r="BI28" s="61">
        <f t="shared" si="29"/>
        <v>1551644.1558054527</v>
      </c>
      <c r="BK28" s="55">
        <f t="shared" si="30"/>
        <v>2268954.1412463202</v>
      </c>
      <c r="BL28" s="55">
        <v>0</v>
      </c>
      <c r="BM28" s="56">
        <v>0</v>
      </c>
      <c r="BN28" s="57">
        <f t="shared" si="50"/>
        <v>2268954.1412463202</v>
      </c>
      <c r="BO28" s="58">
        <f t="shared" si="31"/>
        <v>717309.98544086737</v>
      </c>
      <c r="BP28" s="14"/>
      <c r="BQ28" s="55">
        <f t="shared" si="32"/>
        <v>113447.70706231601</v>
      </c>
      <c r="BR28" s="55">
        <f t="shared" si="51"/>
        <v>2155506.4341840041</v>
      </c>
      <c r="BS28" s="59">
        <v>30</v>
      </c>
      <c r="BT28" s="59">
        <f t="shared" si="52"/>
        <v>10410</v>
      </c>
      <c r="BU28" s="59">
        <f t="shared" si="53"/>
        <v>275</v>
      </c>
      <c r="BV28" s="14">
        <f t="shared" si="33"/>
        <v>1438196.4487431366</v>
      </c>
      <c r="BW28" s="55">
        <f t="shared" si="34"/>
        <v>37992.701575827334</v>
      </c>
      <c r="BX28" s="60">
        <f t="shared" si="35"/>
        <v>755302.68701669469</v>
      </c>
      <c r="BY28" s="61">
        <f t="shared" si="36"/>
        <v>1513651.4542296254</v>
      </c>
      <c r="CA28" s="55">
        <f t="shared" si="54"/>
        <v>2268954.1412463202</v>
      </c>
      <c r="CB28" s="55">
        <v>0</v>
      </c>
      <c r="CC28" s="56">
        <v>0</v>
      </c>
      <c r="CD28" s="57">
        <f t="shared" si="55"/>
        <v>2268954.1412463202</v>
      </c>
      <c r="CE28" s="58">
        <f t="shared" si="37"/>
        <v>755302.68701669469</v>
      </c>
      <c r="CF28" s="14"/>
      <c r="CG28" s="55">
        <f t="shared" si="38"/>
        <v>113447.70706231601</v>
      </c>
      <c r="CH28" s="55">
        <f t="shared" si="56"/>
        <v>2155506.4341840041</v>
      </c>
      <c r="CI28" s="59">
        <v>30</v>
      </c>
      <c r="CJ28" s="59">
        <f t="shared" si="57"/>
        <v>10135</v>
      </c>
      <c r="CK28" s="59">
        <f t="shared" si="63"/>
        <v>91</v>
      </c>
      <c r="CL28" s="14">
        <f t="shared" si="39"/>
        <v>1400203.7471673093</v>
      </c>
      <c r="CM28" s="55">
        <v>12540.254900037744</v>
      </c>
      <c r="CN28" s="60">
        <f t="shared" si="40"/>
        <v>767842.94191673247</v>
      </c>
      <c r="CO28" s="61">
        <f t="shared" si="41"/>
        <v>1501111.1993295876</v>
      </c>
      <c r="CQ28" s="55">
        <f t="shared" si="58"/>
        <v>2268954.1412463202</v>
      </c>
      <c r="CR28" s="55">
        <v>0</v>
      </c>
      <c r="CS28" s="56">
        <v>0</v>
      </c>
      <c r="CT28" s="57">
        <f t="shared" si="59"/>
        <v>2268954.1412463202</v>
      </c>
      <c r="CU28" s="58">
        <f t="shared" si="42"/>
        <v>767842.94191673247</v>
      </c>
      <c r="CV28" s="14"/>
      <c r="CW28" s="55">
        <f t="shared" si="43"/>
        <v>113447.70706231601</v>
      </c>
      <c r="CX28" s="55">
        <f t="shared" si="60"/>
        <v>2155506.4341840041</v>
      </c>
      <c r="CY28" s="59">
        <v>30</v>
      </c>
      <c r="CZ28" s="59">
        <f t="shared" si="61"/>
        <v>10135</v>
      </c>
      <c r="DA28" s="59">
        <v>365</v>
      </c>
      <c r="DB28" s="14">
        <f t="shared" si="44"/>
        <v>1387663.4922672715</v>
      </c>
      <c r="DC28" s="108">
        <v>50438</v>
      </c>
      <c r="DD28" s="60">
        <f t="shared" si="45"/>
        <v>818280.94191673247</v>
      </c>
      <c r="DE28" s="61">
        <f t="shared" si="64"/>
        <v>1450673.1993295876</v>
      </c>
      <c r="DG28" s="70">
        <v>200020</v>
      </c>
    </row>
    <row r="29" spans="1:111" ht="15.75">
      <c r="A29" s="34" t="s">
        <v>256</v>
      </c>
      <c r="C29" s="15">
        <v>43014</v>
      </c>
      <c r="D29" s="64">
        <v>5</v>
      </c>
      <c r="E29" s="65" t="s">
        <v>257</v>
      </c>
      <c r="F29" s="65" t="s">
        <v>258</v>
      </c>
      <c r="G29" s="71" t="s">
        <v>46</v>
      </c>
      <c r="H29" s="66" t="s">
        <v>259</v>
      </c>
      <c r="I29" s="66">
        <v>998.25</v>
      </c>
      <c r="J29" s="65"/>
      <c r="K29" s="66">
        <v>30</v>
      </c>
      <c r="L29" s="67">
        <v>21055543.292867526</v>
      </c>
      <c r="M29" s="68"/>
      <c r="N29" s="55">
        <v>0</v>
      </c>
      <c r="O29" s="55">
        <f t="shared" si="0"/>
        <v>21055543.292867526</v>
      </c>
      <c r="P29" s="56">
        <v>0</v>
      </c>
      <c r="Q29" s="57">
        <f t="shared" si="1"/>
        <v>21055543.292867526</v>
      </c>
      <c r="R29" s="58">
        <v>0</v>
      </c>
      <c r="S29" s="14"/>
      <c r="T29" s="69">
        <f t="shared" si="2"/>
        <v>1052777.1646433764</v>
      </c>
      <c r="U29" s="55">
        <f t="shared" si="3"/>
        <v>20002766.128224149</v>
      </c>
      <c r="V29" s="59">
        <f t="shared" si="65"/>
        <v>30</v>
      </c>
      <c r="W29" s="59">
        <f t="shared" si="66"/>
        <v>10951</v>
      </c>
      <c r="X29" s="59">
        <f t="shared" si="67"/>
        <v>177</v>
      </c>
      <c r="Y29" s="14">
        <f t="shared" si="7"/>
        <v>20002766.128224149</v>
      </c>
      <c r="Z29" s="55">
        <f t="shared" si="8"/>
        <v>323302.85861525655</v>
      </c>
      <c r="AA29" s="60">
        <f t="shared" si="9"/>
        <v>323302.85861525655</v>
      </c>
      <c r="AB29" s="61">
        <f t="shared" si="10"/>
        <v>20732240.43425227</v>
      </c>
      <c r="AD29" s="55">
        <f t="shared" si="11"/>
        <v>21055543.292867526</v>
      </c>
      <c r="AE29" s="55">
        <v>0</v>
      </c>
      <c r="AF29" s="56">
        <v>0</v>
      </c>
      <c r="AG29" s="57">
        <f t="shared" si="12"/>
        <v>21055543.292867526</v>
      </c>
      <c r="AH29" s="58">
        <f t="shared" si="13"/>
        <v>323302.85861525655</v>
      </c>
      <c r="AI29" s="14"/>
      <c r="AJ29" s="69">
        <f t="shared" si="14"/>
        <v>1052777.1646433764</v>
      </c>
      <c r="AK29" s="55">
        <f t="shared" si="15"/>
        <v>20002766.128224149</v>
      </c>
      <c r="AL29" s="59">
        <v>30</v>
      </c>
      <c r="AM29" s="59">
        <f t="shared" si="68"/>
        <v>10775</v>
      </c>
      <c r="AN29" s="59">
        <f t="shared" si="69"/>
        <v>183</v>
      </c>
      <c r="AO29" s="14">
        <f t="shared" si="18"/>
        <v>19679463.269608893</v>
      </c>
      <c r="AP29" s="55">
        <f t="shared" si="19"/>
        <v>334231.25553024851</v>
      </c>
      <c r="AQ29" s="60">
        <f t="shared" si="20"/>
        <v>657534.11414550501</v>
      </c>
      <c r="AR29" s="61">
        <f t="shared" si="21"/>
        <v>20398009.17872202</v>
      </c>
      <c r="AT29" s="55">
        <f t="shared" si="22"/>
        <v>21055543.292867526</v>
      </c>
      <c r="AU29" s="55">
        <v>0</v>
      </c>
      <c r="AV29" s="56">
        <v>0</v>
      </c>
      <c r="AW29" s="57">
        <f t="shared" si="47"/>
        <v>21055543.292867526</v>
      </c>
      <c r="AX29" s="58">
        <f t="shared" si="23"/>
        <v>657534.11414550501</v>
      </c>
      <c r="AY29" s="14"/>
      <c r="AZ29" s="69">
        <f t="shared" si="24"/>
        <v>1052777.1646433764</v>
      </c>
      <c r="BA29" s="55">
        <f t="shared" si="48"/>
        <v>20002766.128224149</v>
      </c>
      <c r="BB29" s="59">
        <v>30</v>
      </c>
      <c r="BC29" s="59">
        <f t="shared" si="70"/>
        <v>10592</v>
      </c>
      <c r="BD29" s="59">
        <f t="shared" si="26"/>
        <v>182</v>
      </c>
      <c r="BE29" s="14">
        <f t="shared" si="27"/>
        <v>19345232.014078643</v>
      </c>
      <c r="BF29" s="55">
        <f t="shared" si="62"/>
        <v>332404.8552268045</v>
      </c>
      <c r="BG29" s="62">
        <f t="shared" si="28"/>
        <v>5666586.6863468476</v>
      </c>
      <c r="BH29" s="60">
        <f t="shared" si="49"/>
        <v>6656525.6557191573</v>
      </c>
      <c r="BI29" s="61">
        <f t="shared" si="29"/>
        <v>14399017.637148369</v>
      </c>
      <c r="BK29" s="55">
        <f t="shared" si="30"/>
        <v>21055543.292867526</v>
      </c>
      <c r="BL29" s="55">
        <v>0</v>
      </c>
      <c r="BM29" s="56">
        <v>0</v>
      </c>
      <c r="BN29" s="57">
        <f t="shared" si="50"/>
        <v>21055543.292867526</v>
      </c>
      <c r="BO29" s="58">
        <f t="shared" si="31"/>
        <v>6656525.6557191573</v>
      </c>
      <c r="BP29" s="14"/>
      <c r="BQ29" s="55">
        <f t="shared" si="32"/>
        <v>1052777.1646433764</v>
      </c>
      <c r="BR29" s="55">
        <f t="shared" si="51"/>
        <v>20002766.128224149</v>
      </c>
      <c r="BS29" s="59">
        <v>30</v>
      </c>
      <c r="BT29" s="59">
        <f t="shared" si="52"/>
        <v>10410</v>
      </c>
      <c r="BU29" s="59">
        <f t="shared" si="53"/>
        <v>275</v>
      </c>
      <c r="BV29" s="14">
        <f t="shared" si="33"/>
        <v>13346240.472504992</v>
      </c>
      <c r="BW29" s="55">
        <f t="shared" si="34"/>
        <v>352566.39096434898</v>
      </c>
      <c r="BX29" s="60">
        <f t="shared" si="35"/>
        <v>7009092.0466835061</v>
      </c>
      <c r="BY29" s="61">
        <f t="shared" si="36"/>
        <v>14046451.246184021</v>
      </c>
      <c r="CA29" s="55">
        <f t="shared" si="54"/>
        <v>21055543.292867526</v>
      </c>
      <c r="CB29" s="55">
        <v>0</v>
      </c>
      <c r="CC29" s="56">
        <v>0</v>
      </c>
      <c r="CD29" s="57">
        <f t="shared" si="55"/>
        <v>21055543.292867526</v>
      </c>
      <c r="CE29" s="58">
        <f t="shared" si="37"/>
        <v>7009092.0466835061</v>
      </c>
      <c r="CF29" s="14"/>
      <c r="CG29" s="55">
        <f t="shared" si="38"/>
        <v>1052777.1646433764</v>
      </c>
      <c r="CH29" s="55">
        <f t="shared" si="56"/>
        <v>20002766.128224149</v>
      </c>
      <c r="CI29" s="59">
        <v>30</v>
      </c>
      <c r="CJ29" s="59">
        <f t="shared" si="57"/>
        <v>10135</v>
      </c>
      <c r="CK29" s="59">
        <f t="shared" si="63"/>
        <v>91</v>
      </c>
      <c r="CL29" s="14">
        <f t="shared" si="39"/>
        <v>12993674.081540644</v>
      </c>
      <c r="CM29" s="55">
        <v>116371.6247725935</v>
      </c>
      <c r="CN29" s="60">
        <f t="shared" si="40"/>
        <v>7125463.6714560995</v>
      </c>
      <c r="CO29" s="61">
        <f t="shared" si="41"/>
        <v>13930079.621411428</v>
      </c>
      <c r="CQ29" s="55">
        <f t="shared" si="58"/>
        <v>21055543.292867526</v>
      </c>
      <c r="CR29" s="55">
        <v>0</v>
      </c>
      <c r="CS29" s="56">
        <v>0</v>
      </c>
      <c r="CT29" s="57">
        <f t="shared" si="59"/>
        <v>21055543.292867526</v>
      </c>
      <c r="CU29" s="58">
        <f t="shared" si="42"/>
        <v>7125463.6714560995</v>
      </c>
      <c r="CV29" s="14"/>
      <c r="CW29" s="55">
        <f t="shared" si="43"/>
        <v>1052777.1646433764</v>
      </c>
      <c r="CX29" s="55">
        <f t="shared" si="60"/>
        <v>20002766.128224149</v>
      </c>
      <c r="CY29" s="59">
        <v>30</v>
      </c>
      <c r="CZ29" s="59">
        <f t="shared" si="61"/>
        <v>10135</v>
      </c>
      <c r="DA29" s="59">
        <v>365</v>
      </c>
      <c r="DB29" s="14">
        <f t="shared" si="44"/>
        <v>12877302.456768051</v>
      </c>
      <c r="DC29" s="108">
        <v>468056</v>
      </c>
      <c r="DD29" s="60">
        <f t="shared" si="45"/>
        <v>7593519.6714560995</v>
      </c>
      <c r="DE29" s="61">
        <f t="shared" si="64"/>
        <v>13462023.621411428</v>
      </c>
      <c r="DG29" s="70">
        <v>200021</v>
      </c>
    </row>
    <row r="30" spans="1:111" ht="15.75">
      <c r="A30" s="34" t="s">
        <v>256</v>
      </c>
      <c r="C30" s="15">
        <v>43014</v>
      </c>
      <c r="D30" s="64">
        <v>6</v>
      </c>
      <c r="E30" s="65" t="s">
        <v>257</v>
      </c>
      <c r="F30" s="65" t="s">
        <v>258</v>
      </c>
      <c r="G30" s="71" t="s">
        <v>48</v>
      </c>
      <c r="H30" s="66" t="s">
        <v>259</v>
      </c>
      <c r="I30" s="66">
        <v>285</v>
      </c>
      <c r="J30" s="65"/>
      <c r="K30" s="66">
        <v>30</v>
      </c>
      <c r="L30" s="67">
        <v>1724914.1246435759</v>
      </c>
      <c r="M30" s="68"/>
      <c r="N30" s="55">
        <v>0</v>
      </c>
      <c r="O30" s="55">
        <f t="shared" si="0"/>
        <v>1724914.1246435759</v>
      </c>
      <c r="P30" s="56">
        <v>0</v>
      </c>
      <c r="Q30" s="57">
        <f t="shared" si="1"/>
        <v>1724914.1246435759</v>
      </c>
      <c r="R30" s="58">
        <v>0</v>
      </c>
      <c r="S30" s="14"/>
      <c r="T30" s="69">
        <f t="shared" si="2"/>
        <v>86245.706232178782</v>
      </c>
      <c r="U30" s="55">
        <f t="shared" si="3"/>
        <v>1638668.4184113969</v>
      </c>
      <c r="V30" s="59">
        <f t="shared" si="65"/>
        <v>30</v>
      </c>
      <c r="W30" s="59">
        <f t="shared" si="66"/>
        <v>10951</v>
      </c>
      <c r="X30" s="59">
        <f t="shared" si="67"/>
        <v>177</v>
      </c>
      <c r="Y30" s="14">
        <f t="shared" si="7"/>
        <v>1638668.4184113969</v>
      </c>
      <c r="Z30" s="55">
        <f t="shared" si="8"/>
        <v>26485.646065091521</v>
      </c>
      <c r="AA30" s="60">
        <f t="shared" si="9"/>
        <v>26485.646065091521</v>
      </c>
      <c r="AB30" s="61">
        <f t="shared" si="10"/>
        <v>1698428.4785784844</v>
      </c>
      <c r="AD30" s="55">
        <f t="shared" si="11"/>
        <v>1724914.1246435759</v>
      </c>
      <c r="AE30" s="55">
        <v>0</v>
      </c>
      <c r="AF30" s="56">
        <v>0</v>
      </c>
      <c r="AG30" s="57">
        <f t="shared" si="12"/>
        <v>1724914.1246435759</v>
      </c>
      <c r="AH30" s="58">
        <f t="shared" si="13"/>
        <v>26485.646065091521</v>
      </c>
      <c r="AI30" s="14"/>
      <c r="AJ30" s="69">
        <f t="shared" si="14"/>
        <v>86245.706232178782</v>
      </c>
      <c r="AK30" s="55">
        <f t="shared" si="15"/>
        <v>1638668.4184113969</v>
      </c>
      <c r="AL30" s="59">
        <v>30</v>
      </c>
      <c r="AM30" s="59">
        <f t="shared" si="68"/>
        <v>10775</v>
      </c>
      <c r="AN30" s="59">
        <f t="shared" si="69"/>
        <v>183</v>
      </c>
      <c r="AO30" s="14">
        <f t="shared" si="18"/>
        <v>1612182.7723463054</v>
      </c>
      <c r="AP30" s="55">
        <f t="shared" si="19"/>
        <v>27380.923186948854</v>
      </c>
      <c r="AQ30" s="60">
        <f t="shared" si="20"/>
        <v>53866.569252040375</v>
      </c>
      <c r="AR30" s="61">
        <f t="shared" si="21"/>
        <v>1671047.5553915354</v>
      </c>
      <c r="AT30" s="55">
        <f t="shared" si="22"/>
        <v>1724914.1246435759</v>
      </c>
      <c r="AU30" s="55">
        <v>0</v>
      </c>
      <c r="AV30" s="56">
        <v>0</v>
      </c>
      <c r="AW30" s="57">
        <f t="shared" si="47"/>
        <v>1724914.1246435759</v>
      </c>
      <c r="AX30" s="58">
        <f t="shared" si="23"/>
        <v>53866.569252040375</v>
      </c>
      <c r="AY30" s="14"/>
      <c r="AZ30" s="69">
        <f t="shared" si="24"/>
        <v>86245.706232178782</v>
      </c>
      <c r="BA30" s="55">
        <f t="shared" si="48"/>
        <v>1638668.4184113969</v>
      </c>
      <c r="BB30" s="59">
        <v>30</v>
      </c>
      <c r="BC30" s="59">
        <f t="shared" si="70"/>
        <v>10592</v>
      </c>
      <c r="BD30" s="59">
        <f t="shared" si="26"/>
        <v>182</v>
      </c>
      <c r="BE30" s="14">
        <f t="shared" si="27"/>
        <v>1584801.8491593564</v>
      </c>
      <c r="BF30" s="55">
        <f t="shared" si="62"/>
        <v>27231.300655872627</v>
      </c>
      <c r="BG30" s="62">
        <f t="shared" si="28"/>
        <v>464218.62774293462</v>
      </c>
      <c r="BH30" s="60">
        <f t="shared" si="49"/>
        <v>545316.49765084765</v>
      </c>
      <c r="BI30" s="61">
        <f t="shared" si="29"/>
        <v>1179597.6269927281</v>
      </c>
      <c r="BK30" s="55">
        <f t="shared" si="30"/>
        <v>1724914.1246435759</v>
      </c>
      <c r="BL30" s="55">
        <v>0</v>
      </c>
      <c r="BM30" s="56">
        <v>0</v>
      </c>
      <c r="BN30" s="57">
        <f t="shared" si="50"/>
        <v>1724914.1246435759</v>
      </c>
      <c r="BO30" s="58">
        <f t="shared" si="31"/>
        <v>545316.49765084765</v>
      </c>
      <c r="BP30" s="14"/>
      <c r="BQ30" s="55">
        <f t="shared" si="32"/>
        <v>86245.706232178782</v>
      </c>
      <c r="BR30" s="55">
        <f t="shared" si="51"/>
        <v>1638668.4184113969</v>
      </c>
      <c r="BS30" s="59">
        <v>30</v>
      </c>
      <c r="BT30" s="59">
        <f t="shared" si="52"/>
        <v>10410</v>
      </c>
      <c r="BU30" s="59">
        <f t="shared" si="53"/>
        <v>275</v>
      </c>
      <c r="BV30" s="14">
        <f t="shared" si="33"/>
        <v>1093351.9207605491</v>
      </c>
      <c r="BW30" s="55">
        <f t="shared" si="34"/>
        <v>28882.975812598561</v>
      </c>
      <c r="BX30" s="60">
        <f t="shared" si="35"/>
        <v>574199.47346344625</v>
      </c>
      <c r="BY30" s="61">
        <f t="shared" si="36"/>
        <v>1150714.6511801295</v>
      </c>
      <c r="CA30" s="55">
        <f t="shared" si="54"/>
        <v>1724914.1246435759</v>
      </c>
      <c r="CB30" s="55">
        <v>0</v>
      </c>
      <c r="CC30" s="56">
        <v>0</v>
      </c>
      <c r="CD30" s="57">
        <f t="shared" si="55"/>
        <v>1724914.1246435759</v>
      </c>
      <c r="CE30" s="58">
        <f t="shared" si="37"/>
        <v>574199.47346344625</v>
      </c>
      <c r="CF30" s="14"/>
      <c r="CG30" s="55">
        <f t="shared" si="38"/>
        <v>86245.706232178782</v>
      </c>
      <c r="CH30" s="55">
        <f t="shared" si="56"/>
        <v>1638668.4184113969</v>
      </c>
      <c r="CI30" s="59">
        <v>30</v>
      </c>
      <c r="CJ30" s="59">
        <f t="shared" si="57"/>
        <v>10135</v>
      </c>
      <c r="CK30" s="59">
        <f t="shared" si="63"/>
        <v>91</v>
      </c>
      <c r="CL30" s="14">
        <f t="shared" si="39"/>
        <v>1064468.9449479505</v>
      </c>
      <c r="CM30" s="55">
        <v>9533.4067844245765</v>
      </c>
      <c r="CN30" s="60">
        <f t="shared" si="40"/>
        <v>583732.88024787081</v>
      </c>
      <c r="CO30" s="61">
        <f t="shared" si="41"/>
        <v>1141181.2443957049</v>
      </c>
      <c r="CQ30" s="55">
        <f t="shared" si="58"/>
        <v>1724914.1246435759</v>
      </c>
      <c r="CR30" s="55">
        <v>0</v>
      </c>
      <c r="CS30" s="56">
        <v>0</v>
      </c>
      <c r="CT30" s="57">
        <f t="shared" si="59"/>
        <v>1724914.1246435759</v>
      </c>
      <c r="CU30" s="58">
        <f t="shared" si="42"/>
        <v>583732.88024787081</v>
      </c>
      <c r="CV30" s="14"/>
      <c r="CW30" s="55">
        <f t="shared" si="43"/>
        <v>86245.706232178782</v>
      </c>
      <c r="CX30" s="55">
        <f t="shared" si="60"/>
        <v>1638668.4184113969</v>
      </c>
      <c r="CY30" s="59">
        <v>30</v>
      </c>
      <c r="CZ30" s="59">
        <f t="shared" si="61"/>
        <v>10135</v>
      </c>
      <c r="DA30" s="59">
        <v>365</v>
      </c>
      <c r="DB30" s="14">
        <f t="shared" si="44"/>
        <v>1054935.538163526</v>
      </c>
      <c r="DC30" s="108">
        <v>38344</v>
      </c>
      <c r="DD30" s="60">
        <f t="shared" si="45"/>
        <v>622076.88024787081</v>
      </c>
      <c r="DE30" s="61">
        <f t="shared" si="64"/>
        <v>1102837.2443957049</v>
      </c>
      <c r="DG30" s="70">
        <v>200022</v>
      </c>
    </row>
    <row r="31" spans="1:111" ht="15.75">
      <c r="A31" s="34" t="s">
        <v>256</v>
      </c>
      <c r="C31" s="15">
        <v>43014</v>
      </c>
      <c r="D31" s="64">
        <v>7</v>
      </c>
      <c r="E31" s="65" t="s">
        <v>257</v>
      </c>
      <c r="F31" s="65" t="s">
        <v>258</v>
      </c>
      <c r="G31" s="71" t="s">
        <v>50</v>
      </c>
      <c r="H31" s="66" t="s">
        <v>259</v>
      </c>
      <c r="I31" s="66">
        <v>1371.75</v>
      </c>
      <c r="J31" s="65"/>
      <c r="K31" s="66">
        <v>30</v>
      </c>
      <c r="L31" s="67">
        <v>3374024.1673027184</v>
      </c>
      <c r="M31" s="68"/>
      <c r="N31" s="55">
        <v>0</v>
      </c>
      <c r="O31" s="55">
        <f t="shared" si="0"/>
        <v>3374024.1673027184</v>
      </c>
      <c r="P31" s="56">
        <v>0</v>
      </c>
      <c r="Q31" s="57">
        <f t="shared" si="1"/>
        <v>3374024.1673027184</v>
      </c>
      <c r="R31" s="58">
        <v>0</v>
      </c>
      <c r="S31" s="14"/>
      <c r="T31" s="69">
        <f t="shared" si="2"/>
        <v>168701.20836513594</v>
      </c>
      <c r="U31" s="55">
        <f t="shared" si="3"/>
        <v>3205322.9589375821</v>
      </c>
      <c r="V31" s="59">
        <f t="shared" si="65"/>
        <v>30</v>
      </c>
      <c r="W31" s="59">
        <f t="shared" si="66"/>
        <v>10951</v>
      </c>
      <c r="X31" s="59">
        <f t="shared" si="67"/>
        <v>177</v>
      </c>
      <c r="Y31" s="14">
        <f t="shared" si="7"/>
        <v>3205322.9589375821</v>
      </c>
      <c r="Z31" s="55">
        <f t="shared" si="8"/>
        <v>51807.338483421794</v>
      </c>
      <c r="AA31" s="60">
        <f t="shared" si="9"/>
        <v>51807.338483421794</v>
      </c>
      <c r="AB31" s="61">
        <f t="shared" si="10"/>
        <v>3322216.8288192968</v>
      </c>
      <c r="AD31" s="55">
        <f t="shared" si="11"/>
        <v>3374024.1673027184</v>
      </c>
      <c r="AE31" s="55">
        <v>0</v>
      </c>
      <c r="AF31" s="56">
        <v>0</v>
      </c>
      <c r="AG31" s="57">
        <f t="shared" si="12"/>
        <v>3374024.1673027184</v>
      </c>
      <c r="AH31" s="58">
        <f t="shared" si="13"/>
        <v>51807.338483421794</v>
      </c>
      <c r="AI31" s="14"/>
      <c r="AJ31" s="69">
        <f t="shared" si="14"/>
        <v>168701.20836513594</v>
      </c>
      <c r="AK31" s="55">
        <f t="shared" si="15"/>
        <v>3205322.9589375821</v>
      </c>
      <c r="AL31" s="59">
        <v>30</v>
      </c>
      <c r="AM31" s="59">
        <f t="shared" si="68"/>
        <v>10775</v>
      </c>
      <c r="AN31" s="59">
        <f t="shared" si="69"/>
        <v>183</v>
      </c>
      <c r="AO31" s="14">
        <f t="shared" si="18"/>
        <v>3153515.6204541605</v>
      </c>
      <c r="AP31" s="55">
        <f t="shared" si="19"/>
        <v>53558.548356669264</v>
      </c>
      <c r="AQ31" s="60">
        <f t="shared" si="20"/>
        <v>105365.88684009106</v>
      </c>
      <c r="AR31" s="61">
        <f t="shared" si="21"/>
        <v>3268658.2804626273</v>
      </c>
      <c r="AT31" s="55">
        <f t="shared" si="22"/>
        <v>3374024.1673027184</v>
      </c>
      <c r="AU31" s="55">
        <v>0</v>
      </c>
      <c r="AV31" s="56">
        <v>0</v>
      </c>
      <c r="AW31" s="57">
        <f t="shared" si="47"/>
        <v>3374024.1673027184</v>
      </c>
      <c r="AX31" s="58">
        <f t="shared" si="23"/>
        <v>105365.88684009106</v>
      </c>
      <c r="AY31" s="14"/>
      <c r="AZ31" s="69">
        <f t="shared" si="24"/>
        <v>168701.20836513594</v>
      </c>
      <c r="BA31" s="55">
        <f t="shared" si="48"/>
        <v>3205322.9589375821</v>
      </c>
      <c r="BB31" s="59">
        <v>30</v>
      </c>
      <c r="BC31" s="59">
        <f t="shared" si="70"/>
        <v>10592</v>
      </c>
      <c r="BD31" s="59">
        <f t="shared" si="26"/>
        <v>182</v>
      </c>
      <c r="BE31" s="14">
        <f t="shared" si="27"/>
        <v>3099957.072097491</v>
      </c>
      <c r="BF31" s="55">
        <f t="shared" si="62"/>
        <v>53265.878693518061</v>
      </c>
      <c r="BG31" s="62">
        <f t="shared" si="28"/>
        <v>908036.43296759005</v>
      </c>
      <c r="BH31" s="60">
        <f t="shared" si="49"/>
        <v>1066668.1985011993</v>
      </c>
      <c r="BI31" s="61">
        <f t="shared" si="29"/>
        <v>2307355.9688015189</v>
      </c>
      <c r="BK31" s="55">
        <f t="shared" si="30"/>
        <v>3374024.1673027184</v>
      </c>
      <c r="BL31" s="55">
        <v>0</v>
      </c>
      <c r="BM31" s="56">
        <v>0</v>
      </c>
      <c r="BN31" s="57">
        <f t="shared" si="50"/>
        <v>3374024.1673027184</v>
      </c>
      <c r="BO31" s="58">
        <f t="shared" si="31"/>
        <v>1066668.1985011993</v>
      </c>
      <c r="BP31" s="14"/>
      <c r="BQ31" s="55">
        <f t="shared" si="32"/>
        <v>168701.20836513594</v>
      </c>
      <c r="BR31" s="55">
        <f t="shared" si="51"/>
        <v>3205322.9589375821</v>
      </c>
      <c r="BS31" s="59">
        <v>30</v>
      </c>
      <c r="BT31" s="59">
        <f t="shared" si="52"/>
        <v>10410</v>
      </c>
      <c r="BU31" s="59">
        <f t="shared" si="53"/>
        <v>275</v>
      </c>
      <c r="BV31" s="14">
        <f t="shared" si="33"/>
        <v>2138654.7604363831</v>
      </c>
      <c r="BW31" s="55">
        <f t="shared" si="34"/>
        <v>56496.643527378037</v>
      </c>
      <c r="BX31" s="60">
        <f t="shared" si="35"/>
        <v>1123164.8420285773</v>
      </c>
      <c r="BY31" s="61">
        <f t="shared" si="36"/>
        <v>2250859.325274141</v>
      </c>
      <c r="CA31" s="55">
        <f t="shared" si="54"/>
        <v>3374024.1673027184</v>
      </c>
      <c r="CB31" s="55">
        <v>0</v>
      </c>
      <c r="CC31" s="56">
        <v>0</v>
      </c>
      <c r="CD31" s="57">
        <f t="shared" si="55"/>
        <v>3374024.1673027184</v>
      </c>
      <c r="CE31" s="58">
        <f t="shared" si="37"/>
        <v>1123164.8420285773</v>
      </c>
      <c r="CF31" s="14"/>
      <c r="CG31" s="55">
        <f t="shared" si="38"/>
        <v>168701.20836513594</v>
      </c>
      <c r="CH31" s="55">
        <f t="shared" si="56"/>
        <v>3205322.9589375821</v>
      </c>
      <c r="CI31" s="59">
        <v>30</v>
      </c>
      <c r="CJ31" s="59">
        <f t="shared" si="57"/>
        <v>10135</v>
      </c>
      <c r="CK31" s="59">
        <f t="shared" si="63"/>
        <v>91</v>
      </c>
      <c r="CL31" s="14">
        <f t="shared" si="39"/>
        <v>2082158.1169090047</v>
      </c>
      <c r="CM31" s="55">
        <v>18647.852915009764</v>
      </c>
      <c r="CN31" s="60">
        <f t="shared" si="40"/>
        <v>1141812.6949435871</v>
      </c>
      <c r="CO31" s="61">
        <f t="shared" si="41"/>
        <v>2232211.4723591311</v>
      </c>
      <c r="CQ31" s="55">
        <f t="shared" si="58"/>
        <v>3374024.1673027184</v>
      </c>
      <c r="CR31" s="55">
        <v>0</v>
      </c>
      <c r="CS31" s="56">
        <v>0</v>
      </c>
      <c r="CT31" s="57">
        <f t="shared" si="59"/>
        <v>3374024.1673027184</v>
      </c>
      <c r="CU31" s="58">
        <f t="shared" si="42"/>
        <v>1141812.6949435871</v>
      </c>
      <c r="CV31" s="14"/>
      <c r="CW31" s="55">
        <f t="shared" si="43"/>
        <v>168701.20836513594</v>
      </c>
      <c r="CX31" s="55">
        <f t="shared" si="60"/>
        <v>3205322.9589375821</v>
      </c>
      <c r="CY31" s="59">
        <v>30</v>
      </c>
      <c r="CZ31" s="59">
        <f t="shared" si="61"/>
        <v>10135</v>
      </c>
      <c r="DA31" s="59">
        <v>365</v>
      </c>
      <c r="DB31" s="14">
        <f t="shared" si="44"/>
        <v>2063510.263993995</v>
      </c>
      <c r="DC31" s="108">
        <v>75003</v>
      </c>
      <c r="DD31" s="60">
        <f t="shared" si="45"/>
        <v>1216815.6949435871</v>
      </c>
      <c r="DE31" s="61">
        <f t="shared" si="64"/>
        <v>2157208.4723591311</v>
      </c>
      <c r="DG31" s="70">
        <v>200023</v>
      </c>
    </row>
    <row r="32" spans="1:111" ht="15.75">
      <c r="A32" s="34" t="s">
        <v>256</v>
      </c>
      <c r="C32" s="15">
        <v>43014</v>
      </c>
      <c r="D32" s="64">
        <v>8</v>
      </c>
      <c r="E32" s="65" t="s">
        <v>257</v>
      </c>
      <c r="F32" s="65" t="s">
        <v>258</v>
      </c>
      <c r="G32" s="71" t="s">
        <v>52</v>
      </c>
      <c r="H32" s="66" t="s">
        <v>259</v>
      </c>
      <c r="I32" s="66">
        <v>331.47749999999996</v>
      </c>
      <c r="J32" s="65"/>
      <c r="K32" s="66">
        <v>30</v>
      </c>
      <c r="L32" s="67">
        <v>6385776.1143894214</v>
      </c>
      <c r="M32" s="68"/>
      <c r="N32" s="55">
        <v>0</v>
      </c>
      <c r="O32" s="55">
        <f t="shared" si="0"/>
        <v>6385776.1143894214</v>
      </c>
      <c r="P32" s="56">
        <v>0</v>
      </c>
      <c r="Q32" s="57">
        <f t="shared" si="1"/>
        <v>6385776.1143894214</v>
      </c>
      <c r="R32" s="58">
        <v>0</v>
      </c>
      <c r="S32" s="14"/>
      <c r="T32" s="69">
        <f t="shared" si="2"/>
        <v>319288.80571947107</v>
      </c>
      <c r="U32" s="55">
        <f t="shared" si="3"/>
        <v>6066487.3086699499</v>
      </c>
      <c r="V32" s="59">
        <f t="shared" si="65"/>
        <v>30</v>
      </c>
      <c r="W32" s="59">
        <f t="shared" si="66"/>
        <v>10951</v>
      </c>
      <c r="X32" s="59">
        <f t="shared" si="67"/>
        <v>177</v>
      </c>
      <c r="Y32" s="14">
        <f t="shared" si="7"/>
        <v>6066487.3086699499</v>
      </c>
      <c r="Z32" s="55">
        <f t="shared" si="8"/>
        <v>98052.073201952429</v>
      </c>
      <c r="AA32" s="60">
        <f t="shared" si="9"/>
        <v>98052.073201952429</v>
      </c>
      <c r="AB32" s="61">
        <f t="shared" si="10"/>
        <v>6287724.0411874689</v>
      </c>
      <c r="AD32" s="55">
        <f t="shared" si="11"/>
        <v>6385776.1143894214</v>
      </c>
      <c r="AE32" s="55">
        <v>0</v>
      </c>
      <c r="AF32" s="56">
        <v>0</v>
      </c>
      <c r="AG32" s="57">
        <f t="shared" si="12"/>
        <v>6385776.1143894214</v>
      </c>
      <c r="AH32" s="58">
        <f t="shared" si="13"/>
        <v>98052.073201952429</v>
      </c>
      <c r="AI32" s="14"/>
      <c r="AJ32" s="69">
        <f t="shared" si="14"/>
        <v>319288.80571947107</v>
      </c>
      <c r="AK32" s="55">
        <f t="shared" si="15"/>
        <v>6066487.3086699499</v>
      </c>
      <c r="AL32" s="59">
        <v>30</v>
      </c>
      <c r="AM32" s="59">
        <f t="shared" si="68"/>
        <v>10775</v>
      </c>
      <c r="AN32" s="59">
        <f t="shared" si="69"/>
        <v>183</v>
      </c>
      <c r="AO32" s="14">
        <f t="shared" si="18"/>
        <v>5968435.2354679974</v>
      </c>
      <c r="AP32" s="55">
        <f t="shared" si="19"/>
        <v>101366.46385992051</v>
      </c>
      <c r="AQ32" s="60">
        <f t="shared" si="20"/>
        <v>199418.53706187295</v>
      </c>
      <c r="AR32" s="61">
        <f t="shared" si="21"/>
        <v>6186357.5773275485</v>
      </c>
      <c r="AT32" s="55">
        <f t="shared" si="22"/>
        <v>6385776.1143894214</v>
      </c>
      <c r="AU32" s="55">
        <v>0</v>
      </c>
      <c r="AV32" s="56">
        <v>0</v>
      </c>
      <c r="AW32" s="57">
        <f t="shared" si="47"/>
        <v>6385776.1143894214</v>
      </c>
      <c r="AX32" s="58">
        <f t="shared" si="23"/>
        <v>199418.53706187295</v>
      </c>
      <c r="AY32" s="14"/>
      <c r="AZ32" s="69">
        <f t="shared" si="24"/>
        <v>319288.80571947107</v>
      </c>
      <c r="BA32" s="55">
        <f t="shared" si="48"/>
        <v>6066487.3086699499</v>
      </c>
      <c r="BB32" s="59">
        <v>30</v>
      </c>
      <c r="BC32" s="59">
        <f t="shared" si="70"/>
        <v>10592</v>
      </c>
      <c r="BD32" s="59">
        <f t="shared" si="26"/>
        <v>182</v>
      </c>
      <c r="BE32" s="14">
        <f t="shared" si="27"/>
        <v>5867068.771608077</v>
      </c>
      <c r="BF32" s="55">
        <f t="shared" si="62"/>
        <v>100812.54875686084</v>
      </c>
      <c r="BG32" s="62">
        <f t="shared" si="28"/>
        <v>1718576.12071442</v>
      </c>
      <c r="BH32" s="60">
        <f t="shared" si="49"/>
        <v>2018807.2065331538</v>
      </c>
      <c r="BI32" s="61">
        <f t="shared" si="29"/>
        <v>4366968.9078562679</v>
      </c>
      <c r="BK32" s="55">
        <f t="shared" si="30"/>
        <v>6385776.1143894214</v>
      </c>
      <c r="BL32" s="55">
        <v>0</v>
      </c>
      <c r="BM32" s="56">
        <v>0</v>
      </c>
      <c r="BN32" s="57">
        <f t="shared" si="50"/>
        <v>6385776.1143894214</v>
      </c>
      <c r="BO32" s="58">
        <f t="shared" si="31"/>
        <v>2018807.2065331538</v>
      </c>
      <c r="BP32" s="14"/>
      <c r="BQ32" s="55">
        <f t="shared" si="32"/>
        <v>319288.80571947107</v>
      </c>
      <c r="BR32" s="55">
        <f t="shared" si="51"/>
        <v>6066487.3086699499</v>
      </c>
      <c r="BS32" s="59">
        <v>30</v>
      </c>
      <c r="BT32" s="59">
        <f t="shared" si="52"/>
        <v>10410</v>
      </c>
      <c r="BU32" s="59">
        <f t="shared" si="53"/>
        <v>275</v>
      </c>
      <c r="BV32" s="14">
        <f t="shared" si="33"/>
        <v>4047680.1021367963</v>
      </c>
      <c r="BW32" s="55">
        <f t="shared" si="34"/>
        <v>106927.18809679338</v>
      </c>
      <c r="BX32" s="60">
        <f t="shared" si="35"/>
        <v>2125734.3946299474</v>
      </c>
      <c r="BY32" s="61">
        <f t="shared" si="36"/>
        <v>4260041.7197594736</v>
      </c>
      <c r="CA32" s="55">
        <f t="shared" si="54"/>
        <v>6385776.1143894214</v>
      </c>
      <c r="CB32" s="55">
        <v>0</v>
      </c>
      <c r="CC32" s="56">
        <v>0</v>
      </c>
      <c r="CD32" s="57">
        <f t="shared" si="55"/>
        <v>6385776.1143894214</v>
      </c>
      <c r="CE32" s="58">
        <f t="shared" si="37"/>
        <v>2125734.3946299474</v>
      </c>
      <c r="CF32" s="14"/>
      <c r="CG32" s="55">
        <f t="shared" si="38"/>
        <v>319288.80571947107</v>
      </c>
      <c r="CH32" s="55">
        <f t="shared" si="56"/>
        <v>6066487.3086699499</v>
      </c>
      <c r="CI32" s="59">
        <v>30</v>
      </c>
      <c r="CJ32" s="59">
        <f t="shared" si="57"/>
        <v>10135</v>
      </c>
      <c r="CK32" s="59">
        <f t="shared" si="63"/>
        <v>91</v>
      </c>
      <c r="CL32" s="14">
        <f t="shared" si="39"/>
        <v>3940752.9140400025</v>
      </c>
      <c r="CM32" s="55">
        <v>35293.467925724115</v>
      </c>
      <c r="CN32" s="60">
        <f t="shared" si="40"/>
        <v>2161027.8625556715</v>
      </c>
      <c r="CO32" s="61">
        <f t="shared" si="41"/>
        <v>4224748.2518337499</v>
      </c>
      <c r="CQ32" s="55">
        <f t="shared" si="58"/>
        <v>6385776.1143894214</v>
      </c>
      <c r="CR32" s="55">
        <v>0</v>
      </c>
      <c r="CS32" s="56">
        <v>0</v>
      </c>
      <c r="CT32" s="57">
        <f t="shared" si="59"/>
        <v>6385776.1143894214</v>
      </c>
      <c r="CU32" s="58">
        <f t="shared" si="42"/>
        <v>2161027.8625556715</v>
      </c>
      <c r="CV32" s="14"/>
      <c r="CW32" s="55">
        <f t="shared" si="43"/>
        <v>319288.80571947107</v>
      </c>
      <c r="CX32" s="55">
        <f t="shared" si="60"/>
        <v>6066487.3086699499</v>
      </c>
      <c r="CY32" s="59">
        <v>30</v>
      </c>
      <c r="CZ32" s="59">
        <f t="shared" si="61"/>
        <v>10135</v>
      </c>
      <c r="DA32" s="59">
        <v>365</v>
      </c>
      <c r="DB32" s="14">
        <f t="shared" si="44"/>
        <v>3905459.4461142784</v>
      </c>
      <c r="DC32" s="108">
        <v>141953</v>
      </c>
      <c r="DD32" s="60">
        <f t="shared" si="45"/>
        <v>2302980.8625556715</v>
      </c>
      <c r="DE32" s="61">
        <f t="shared" si="64"/>
        <v>4082795.2518337499</v>
      </c>
      <c r="DG32" s="70">
        <v>200024</v>
      </c>
    </row>
    <row r="33" spans="1:111" ht="15.75">
      <c r="A33" s="34" t="s">
        <v>256</v>
      </c>
      <c r="C33" s="15">
        <v>43014</v>
      </c>
      <c r="D33" s="64">
        <v>9</v>
      </c>
      <c r="E33" s="65" t="s">
        <v>257</v>
      </c>
      <c r="F33" s="65" t="s">
        <v>258</v>
      </c>
      <c r="G33" s="71" t="s">
        <v>54</v>
      </c>
      <c r="H33" s="66" t="s">
        <v>259</v>
      </c>
      <c r="I33" s="66">
        <v>400</v>
      </c>
      <c r="J33" s="65"/>
      <c r="K33" s="66">
        <v>30</v>
      </c>
      <c r="L33" s="67">
        <v>6731170.2753516752</v>
      </c>
      <c r="M33" s="68"/>
      <c r="N33" s="55">
        <v>0</v>
      </c>
      <c r="O33" s="55">
        <f t="shared" si="0"/>
        <v>6731170.2753516752</v>
      </c>
      <c r="P33" s="56">
        <v>0</v>
      </c>
      <c r="Q33" s="57">
        <f t="shared" si="1"/>
        <v>6731170.2753516752</v>
      </c>
      <c r="R33" s="58">
        <v>0</v>
      </c>
      <c r="S33" s="14"/>
      <c r="T33" s="69">
        <f t="shared" si="2"/>
        <v>336558.51376758376</v>
      </c>
      <c r="U33" s="55">
        <f t="shared" si="3"/>
        <v>6394611.761584091</v>
      </c>
      <c r="V33" s="59">
        <f t="shared" si="65"/>
        <v>30</v>
      </c>
      <c r="W33" s="59">
        <f t="shared" si="66"/>
        <v>10951</v>
      </c>
      <c r="X33" s="59">
        <f t="shared" si="67"/>
        <v>177</v>
      </c>
      <c r="Y33" s="14">
        <f t="shared" si="7"/>
        <v>6394611.761584091</v>
      </c>
      <c r="Z33" s="55">
        <f t="shared" si="8"/>
        <v>103355.51838191801</v>
      </c>
      <c r="AA33" s="60">
        <f t="shared" si="9"/>
        <v>103355.51838191801</v>
      </c>
      <c r="AB33" s="61">
        <f t="shared" si="10"/>
        <v>6627814.7569697574</v>
      </c>
      <c r="AD33" s="55">
        <f t="shared" si="11"/>
        <v>6731170.2753516752</v>
      </c>
      <c r="AE33" s="55">
        <v>0</v>
      </c>
      <c r="AF33" s="56">
        <v>0</v>
      </c>
      <c r="AG33" s="57">
        <f t="shared" si="12"/>
        <v>6731170.2753516752</v>
      </c>
      <c r="AH33" s="58">
        <f t="shared" si="13"/>
        <v>103355.51838191801</v>
      </c>
      <c r="AI33" s="14"/>
      <c r="AJ33" s="69">
        <f t="shared" si="14"/>
        <v>336558.51376758376</v>
      </c>
      <c r="AK33" s="55">
        <f t="shared" si="15"/>
        <v>6394611.761584091</v>
      </c>
      <c r="AL33" s="59">
        <v>30</v>
      </c>
      <c r="AM33" s="59">
        <f t="shared" si="68"/>
        <v>10775</v>
      </c>
      <c r="AN33" s="59">
        <f t="shared" si="69"/>
        <v>183</v>
      </c>
      <c r="AO33" s="14">
        <f t="shared" si="18"/>
        <v>6291256.2432021732</v>
      </c>
      <c r="AP33" s="55">
        <f t="shared" si="19"/>
        <v>106849.17795879328</v>
      </c>
      <c r="AQ33" s="60">
        <f t="shared" si="20"/>
        <v>210204.69634071129</v>
      </c>
      <c r="AR33" s="61">
        <f t="shared" si="21"/>
        <v>6520965.5790109644</v>
      </c>
      <c r="AT33" s="55">
        <f t="shared" si="22"/>
        <v>6731170.2753516752</v>
      </c>
      <c r="AU33" s="55">
        <v>0</v>
      </c>
      <c r="AV33" s="56">
        <v>0</v>
      </c>
      <c r="AW33" s="57">
        <f t="shared" si="47"/>
        <v>6731170.2753516752</v>
      </c>
      <c r="AX33" s="58">
        <f t="shared" si="23"/>
        <v>210204.69634071129</v>
      </c>
      <c r="AY33" s="14"/>
      <c r="AZ33" s="69">
        <f t="shared" si="24"/>
        <v>336558.51376758376</v>
      </c>
      <c r="BA33" s="55">
        <f t="shared" si="48"/>
        <v>6394611.761584091</v>
      </c>
      <c r="BB33" s="59">
        <v>30</v>
      </c>
      <c r="BC33" s="59">
        <f t="shared" si="70"/>
        <v>10592</v>
      </c>
      <c r="BD33" s="59">
        <f t="shared" si="26"/>
        <v>182</v>
      </c>
      <c r="BE33" s="14">
        <f t="shared" si="27"/>
        <v>6184407.0652433801</v>
      </c>
      <c r="BF33" s="55">
        <f t="shared" si="62"/>
        <v>106265.30266940099</v>
      </c>
      <c r="BG33" s="62">
        <f t="shared" si="28"/>
        <v>1811530.5473386738</v>
      </c>
      <c r="BH33" s="60">
        <f t="shared" si="49"/>
        <v>2128000.546348786</v>
      </c>
      <c r="BI33" s="61">
        <f t="shared" si="29"/>
        <v>4603169.7290028892</v>
      </c>
      <c r="BK33" s="55">
        <f t="shared" si="30"/>
        <v>6731170.2753516752</v>
      </c>
      <c r="BL33" s="55">
        <v>0</v>
      </c>
      <c r="BM33" s="56">
        <v>0</v>
      </c>
      <c r="BN33" s="57">
        <f t="shared" si="50"/>
        <v>6731170.2753516752</v>
      </c>
      <c r="BO33" s="58">
        <f t="shared" si="31"/>
        <v>2128000.546348786</v>
      </c>
      <c r="BP33" s="14"/>
      <c r="BQ33" s="55">
        <f t="shared" si="32"/>
        <v>336558.51376758376</v>
      </c>
      <c r="BR33" s="55">
        <f t="shared" si="51"/>
        <v>6394611.761584091</v>
      </c>
      <c r="BS33" s="59">
        <v>30</v>
      </c>
      <c r="BT33" s="59">
        <f t="shared" si="52"/>
        <v>10410</v>
      </c>
      <c r="BU33" s="59">
        <f t="shared" si="53"/>
        <v>275</v>
      </c>
      <c r="BV33" s="14">
        <f t="shared" si="33"/>
        <v>4266611.215235305</v>
      </c>
      <c r="BW33" s="55">
        <f t="shared" si="34"/>
        <v>112710.67091159549</v>
      </c>
      <c r="BX33" s="60">
        <f t="shared" si="35"/>
        <v>2240711.2172603817</v>
      </c>
      <c r="BY33" s="61">
        <f t="shared" si="36"/>
        <v>4490459.058091294</v>
      </c>
      <c r="CA33" s="55">
        <f t="shared" si="54"/>
        <v>6731170.2753516752</v>
      </c>
      <c r="CB33" s="55">
        <v>0</v>
      </c>
      <c r="CC33" s="56">
        <v>0</v>
      </c>
      <c r="CD33" s="57">
        <f t="shared" si="55"/>
        <v>6731170.2753516752</v>
      </c>
      <c r="CE33" s="58">
        <f t="shared" si="37"/>
        <v>2240711.2172603817</v>
      </c>
      <c r="CF33" s="14"/>
      <c r="CG33" s="55">
        <f t="shared" si="38"/>
        <v>336558.51376758376</v>
      </c>
      <c r="CH33" s="55">
        <f t="shared" si="56"/>
        <v>6394611.761584091</v>
      </c>
      <c r="CI33" s="59">
        <v>30</v>
      </c>
      <c r="CJ33" s="59">
        <f t="shared" si="57"/>
        <v>10135</v>
      </c>
      <c r="CK33" s="59">
        <f t="shared" si="63"/>
        <v>91</v>
      </c>
      <c r="CL33" s="14">
        <f t="shared" si="39"/>
        <v>4153900.5443237093</v>
      </c>
      <c r="CM33" s="55">
        <v>37202.422690703257</v>
      </c>
      <c r="CN33" s="60">
        <f t="shared" si="40"/>
        <v>2277913.6399510847</v>
      </c>
      <c r="CO33" s="61">
        <f t="shared" si="41"/>
        <v>4453256.6354005905</v>
      </c>
      <c r="CQ33" s="55">
        <f t="shared" si="58"/>
        <v>6731170.2753516752</v>
      </c>
      <c r="CR33" s="55">
        <v>0</v>
      </c>
      <c r="CS33" s="56">
        <v>0</v>
      </c>
      <c r="CT33" s="57">
        <f t="shared" si="59"/>
        <v>6731170.2753516752</v>
      </c>
      <c r="CU33" s="58">
        <f t="shared" si="42"/>
        <v>2277913.6399510847</v>
      </c>
      <c r="CV33" s="14"/>
      <c r="CW33" s="55">
        <f t="shared" si="43"/>
        <v>336558.51376758376</v>
      </c>
      <c r="CX33" s="55">
        <f t="shared" si="60"/>
        <v>6394611.761584091</v>
      </c>
      <c r="CY33" s="59">
        <v>30</v>
      </c>
      <c r="CZ33" s="59">
        <f t="shared" si="61"/>
        <v>10135</v>
      </c>
      <c r="DA33" s="59">
        <v>365</v>
      </c>
      <c r="DB33" s="14">
        <f t="shared" si="44"/>
        <v>4116698.1216330063</v>
      </c>
      <c r="DC33" s="108">
        <v>149631</v>
      </c>
      <c r="DD33" s="60">
        <f t="shared" si="45"/>
        <v>2427544.6399510847</v>
      </c>
      <c r="DE33" s="61">
        <f t="shared" si="64"/>
        <v>4303625.6354005905</v>
      </c>
      <c r="DG33" s="70">
        <v>200025</v>
      </c>
    </row>
    <row r="34" spans="1:111" ht="15.75">
      <c r="A34" s="34" t="s">
        <v>256</v>
      </c>
      <c r="C34" s="15">
        <v>43014</v>
      </c>
      <c r="D34" s="64">
        <v>10</v>
      </c>
      <c r="E34" s="65" t="s">
        <v>257</v>
      </c>
      <c r="F34" s="65" t="s">
        <v>258</v>
      </c>
      <c r="G34" s="71" t="s">
        <v>56</v>
      </c>
      <c r="H34" s="66" t="s">
        <v>259</v>
      </c>
      <c r="I34" s="66">
        <v>354.75</v>
      </c>
      <c r="J34" s="65"/>
      <c r="K34" s="66">
        <v>30</v>
      </c>
      <c r="L34" s="67">
        <v>10556422.935281664</v>
      </c>
      <c r="M34" s="68"/>
      <c r="N34" s="55">
        <v>0</v>
      </c>
      <c r="O34" s="55">
        <f t="shared" si="0"/>
        <v>10556422.935281664</v>
      </c>
      <c r="P34" s="56">
        <v>0</v>
      </c>
      <c r="Q34" s="57">
        <f t="shared" si="1"/>
        <v>10556422.935281664</v>
      </c>
      <c r="R34" s="58">
        <v>0</v>
      </c>
      <c r="S34" s="14"/>
      <c r="T34" s="69">
        <f t="shared" si="2"/>
        <v>527821.14676408318</v>
      </c>
      <c r="U34" s="55">
        <f t="shared" si="3"/>
        <v>10028601.788517581</v>
      </c>
      <c r="V34" s="59">
        <f t="shared" si="65"/>
        <v>30</v>
      </c>
      <c r="W34" s="59">
        <f t="shared" si="66"/>
        <v>10951</v>
      </c>
      <c r="X34" s="59">
        <f t="shared" si="67"/>
        <v>177</v>
      </c>
      <c r="Y34" s="14">
        <f t="shared" si="7"/>
        <v>10028601.788517581</v>
      </c>
      <c r="Z34" s="55">
        <f t="shared" si="8"/>
        <v>162091.36303238169</v>
      </c>
      <c r="AA34" s="60">
        <f t="shared" si="9"/>
        <v>162091.36303238169</v>
      </c>
      <c r="AB34" s="61">
        <f t="shared" si="10"/>
        <v>10394331.572249282</v>
      </c>
      <c r="AD34" s="55">
        <f t="shared" si="11"/>
        <v>10556422.935281664</v>
      </c>
      <c r="AE34" s="55">
        <v>0</v>
      </c>
      <c r="AF34" s="56">
        <v>0</v>
      </c>
      <c r="AG34" s="57">
        <f t="shared" si="12"/>
        <v>10556422.935281664</v>
      </c>
      <c r="AH34" s="58">
        <f t="shared" si="13"/>
        <v>162091.36303238169</v>
      </c>
      <c r="AI34" s="14"/>
      <c r="AJ34" s="69">
        <f t="shared" si="14"/>
        <v>527821.14676408318</v>
      </c>
      <c r="AK34" s="55">
        <f t="shared" si="15"/>
        <v>10028601.788517581</v>
      </c>
      <c r="AL34" s="59">
        <v>30</v>
      </c>
      <c r="AM34" s="59">
        <f t="shared" si="68"/>
        <v>10775</v>
      </c>
      <c r="AN34" s="59">
        <f t="shared" si="69"/>
        <v>183</v>
      </c>
      <c r="AO34" s="14">
        <f t="shared" si="18"/>
        <v>9866510.4254851993</v>
      </c>
      <c r="AP34" s="55">
        <f t="shared" si="19"/>
        <v>167570.43228434259</v>
      </c>
      <c r="AQ34" s="60">
        <f t="shared" si="20"/>
        <v>329661.79531672428</v>
      </c>
      <c r="AR34" s="61">
        <f t="shared" si="21"/>
        <v>10226761.13996494</v>
      </c>
      <c r="AT34" s="55">
        <f t="shared" si="22"/>
        <v>10556422.935281664</v>
      </c>
      <c r="AU34" s="55">
        <v>0</v>
      </c>
      <c r="AV34" s="56">
        <v>0</v>
      </c>
      <c r="AW34" s="57">
        <f t="shared" si="47"/>
        <v>10556422.935281664</v>
      </c>
      <c r="AX34" s="58">
        <f t="shared" si="23"/>
        <v>329661.79531672428</v>
      </c>
      <c r="AY34" s="14"/>
      <c r="AZ34" s="69">
        <f t="shared" si="24"/>
        <v>527821.14676408318</v>
      </c>
      <c r="BA34" s="55">
        <f t="shared" si="48"/>
        <v>10028601.788517581</v>
      </c>
      <c r="BB34" s="59">
        <v>30</v>
      </c>
      <c r="BC34" s="59">
        <f t="shared" si="70"/>
        <v>10592</v>
      </c>
      <c r="BD34" s="59">
        <f t="shared" si="26"/>
        <v>182</v>
      </c>
      <c r="BE34" s="14">
        <f t="shared" si="27"/>
        <v>9698939.9932008572</v>
      </c>
      <c r="BF34" s="55">
        <f t="shared" si="62"/>
        <v>166654.74686202381</v>
      </c>
      <c r="BG34" s="62">
        <f t="shared" si="28"/>
        <v>2841004.1397875957</v>
      </c>
      <c r="BH34" s="60">
        <f t="shared" si="49"/>
        <v>3337320.6819663439</v>
      </c>
      <c r="BI34" s="61">
        <f t="shared" si="29"/>
        <v>7219102.2533153202</v>
      </c>
      <c r="BK34" s="55">
        <f t="shared" si="30"/>
        <v>10556422.935281664</v>
      </c>
      <c r="BL34" s="55">
        <v>0</v>
      </c>
      <c r="BM34" s="56">
        <v>0</v>
      </c>
      <c r="BN34" s="57">
        <f t="shared" si="50"/>
        <v>10556422.935281664</v>
      </c>
      <c r="BO34" s="58">
        <f t="shared" si="31"/>
        <v>3337320.6819663439</v>
      </c>
      <c r="BP34" s="14"/>
      <c r="BQ34" s="55">
        <f t="shared" si="32"/>
        <v>527821.14676408318</v>
      </c>
      <c r="BR34" s="55">
        <f t="shared" si="51"/>
        <v>10028601.788517581</v>
      </c>
      <c r="BS34" s="59">
        <v>30</v>
      </c>
      <c r="BT34" s="59">
        <f t="shared" si="52"/>
        <v>10410</v>
      </c>
      <c r="BU34" s="59">
        <f t="shared" si="53"/>
        <v>275</v>
      </c>
      <c r="BV34" s="14">
        <f t="shared" si="33"/>
        <v>6691281.1065512374</v>
      </c>
      <c r="BW34" s="55">
        <f t="shared" si="34"/>
        <v>176762.94950063305</v>
      </c>
      <c r="BX34" s="60">
        <f t="shared" si="35"/>
        <v>3514083.6314669768</v>
      </c>
      <c r="BY34" s="61">
        <f t="shared" si="36"/>
        <v>7042339.3038146868</v>
      </c>
      <c r="CA34" s="55">
        <f t="shared" si="54"/>
        <v>10556422.935281664</v>
      </c>
      <c r="CB34" s="55">
        <v>0</v>
      </c>
      <c r="CC34" s="56">
        <v>0</v>
      </c>
      <c r="CD34" s="57">
        <f t="shared" si="55"/>
        <v>10556422.935281664</v>
      </c>
      <c r="CE34" s="58">
        <f t="shared" si="37"/>
        <v>3514083.6314669768</v>
      </c>
      <c r="CF34" s="14"/>
      <c r="CG34" s="55">
        <f t="shared" si="38"/>
        <v>527821.14676408318</v>
      </c>
      <c r="CH34" s="55">
        <f t="shared" si="56"/>
        <v>10028601.788517581</v>
      </c>
      <c r="CI34" s="59">
        <v>30</v>
      </c>
      <c r="CJ34" s="59">
        <f t="shared" si="57"/>
        <v>10135</v>
      </c>
      <c r="CK34" s="59">
        <f t="shared" si="63"/>
        <v>91</v>
      </c>
      <c r="CL34" s="14">
        <f t="shared" si="39"/>
        <v>6514518.157050604</v>
      </c>
      <c r="CM34" s="55">
        <v>58344.164844301878</v>
      </c>
      <c r="CN34" s="60">
        <f t="shared" si="40"/>
        <v>3572427.7963112788</v>
      </c>
      <c r="CO34" s="61">
        <f t="shared" si="41"/>
        <v>6983995.1389703853</v>
      </c>
      <c r="CQ34" s="55">
        <f t="shared" si="58"/>
        <v>10556422.935281664</v>
      </c>
      <c r="CR34" s="55">
        <v>0</v>
      </c>
      <c r="CS34" s="56">
        <v>0</v>
      </c>
      <c r="CT34" s="57">
        <f t="shared" si="59"/>
        <v>10556422.935281664</v>
      </c>
      <c r="CU34" s="58">
        <f t="shared" si="42"/>
        <v>3572427.7963112788</v>
      </c>
      <c r="CV34" s="14"/>
      <c r="CW34" s="55">
        <f t="shared" si="43"/>
        <v>527821.14676408318</v>
      </c>
      <c r="CX34" s="55">
        <f t="shared" si="60"/>
        <v>10028601.788517581</v>
      </c>
      <c r="CY34" s="59">
        <v>30</v>
      </c>
      <c r="CZ34" s="59">
        <f t="shared" si="61"/>
        <v>10135</v>
      </c>
      <c r="DA34" s="59">
        <v>365</v>
      </c>
      <c r="DB34" s="14">
        <f t="shared" si="44"/>
        <v>6456173.9922063025</v>
      </c>
      <c r="DC34" s="108">
        <v>234665</v>
      </c>
      <c r="DD34" s="60">
        <f t="shared" si="45"/>
        <v>3807092.7963112788</v>
      </c>
      <c r="DE34" s="61">
        <f t="shared" si="64"/>
        <v>6749330.1389703853</v>
      </c>
      <c r="DG34" s="70">
        <v>200026</v>
      </c>
    </row>
    <row r="35" spans="1:111" ht="15.75">
      <c r="A35" s="34" t="s">
        <v>256</v>
      </c>
      <c r="C35" s="15">
        <v>43014</v>
      </c>
      <c r="D35" s="64">
        <v>11</v>
      </c>
      <c r="E35" s="65" t="s">
        <v>257</v>
      </c>
      <c r="F35" s="65" t="s">
        <v>258</v>
      </c>
      <c r="G35" s="71" t="s">
        <v>58</v>
      </c>
      <c r="H35" s="66" t="s">
        <v>259</v>
      </c>
      <c r="I35" s="66">
        <v>100</v>
      </c>
      <c r="J35" s="65"/>
      <c r="K35" s="66">
        <v>30</v>
      </c>
      <c r="L35" s="67">
        <v>1801168.2769340849</v>
      </c>
      <c r="M35" s="68"/>
      <c r="N35" s="55">
        <v>0</v>
      </c>
      <c r="O35" s="55">
        <f t="shared" si="0"/>
        <v>1801168.2769340849</v>
      </c>
      <c r="P35" s="56">
        <v>0</v>
      </c>
      <c r="Q35" s="57">
        <f t="shared" si="1"/>
        <v>1801168.2769340849</v>
      </c>
      <c r="R35" s="58">
        <v>0</v>
      </c>
      <c r="S35" s="14"/>
      <c r="T35" s="69">
        <f t="shared" si="2"/>
        <v>90058.41384670425</v>
      </c>
      <c r="U35" s="55">
        <f t="shared" si="3"/>
        <v>1711109.8630873805</v>
      </c>
      <c r="V35" s="59">
        <f t="shared" si="65"/>
        <v>30</v>
      </c>
      <c r="W35" s="59">
        <f t="shared" si="66"/>
        <v>10951</v>
      </c>
      <c r="X35" s="59">
        <f t="shared" si="67"/>
        <v>177</v>
      </c>
      <c r="Y35" s="14">
        <f t="shared" si="7"/>
        <v>1711109.8630873805</v>
      </c>
      <c r="Z35" s="55">
        <f t="shared" si="8"/>
        <v>27656.510434340824</v>
      </c>
      <c r="AA35" s="60">
        <f t="shared" si="9"/>
        <v>27656.510434340824</v>
      </c>
      <c r="AB35" s="61">
        <f t="shared" si="10"/>
        <v>1773511.766499744</v>
      </c>
      <c r="AD35" s="55">
        <f t="shared" si="11"/>
        <v>1801168.2769340849</v>
      </c>
      <c r="AE35" s="55">
        <v>0</v>
      </c>
      <c r="AF35" s="56">
        <v>0</v>
      </c>
      <c r="AG35" s="57">
        <f t="shared" si="12"/>
        <v>1801168.2769340849</v>
      </c>
      <c r="AH35" s="58">
        <f t="shared" si="13"/>
        <v>27656.510434340824</v>
      </c>
      <c r="AI35" s="14"/>
      <c r="AJ35" s="69">
        <f t="shared" si="14"/>
        <v>90058.41384670425</v>
      </c>
      <c r="AK35" s="55">
        <f t="shared" si="15"/>
        <v>1711109.8630873805</v>
      </c>
      <c r="AL35" s="59">
        <v>30</v>
      </c>
      <c r="AM35" s="59">
        <f t="shared" si="68"/>
        <v>10775</v>
      </c>
      <c r="AN35" s="59">
        <f t="shared" si="69"/>
        <v>183</v>
      </c>
      <c r="AO35" s="14">
        <f t="shared" si="18"/>
        <v>1683453.3526530396</v>
      </c>
      <c r="AP35" s="55">
        <f t="shared" si="19"/>
        <v>28591.365525337005</v>
      </c>
      <c r="AQ35" s="60">
        <f t="shared" si="20"/>
        <v>56247.875959677825</v>
      </c>
      <c r="AR35" s="61">
        <f t="shared" si="21"/>
        <v>1744920.4009744071</v>
      </c>
      <c r="AT35" s="55">
        <f t="shared" si="22"/>
        <v>1801168.2769340849</v>
      </c>
      <c r="AU35" s="55">
        <v>0</v>
      </c>
      <c r="AV35" s="56">
        <v>0</v>
      </c>
      <c r="AW35" s="57">
        <f t="shared" si="47"/>
        <v>1801168.2769340849</v>
      </c>
      <c r="AX35" s="58">
        <f t="shared" si="23"/>
        <v>56247.875959677825</v>
      </c>
      <c r="AY35" s="14"/>
      <c r="AZ35" s="69">
        <f t="shared" si="24"/>
        <v>90058.41384670425</v>
      </c>
      <c r="BA35" s="55">
        <f t="shared" si="48"/>
        <v>1711109.8630873805</v>
      </c>
      <c r="BB35" s="59">
        <v>30</v>
      </c>
      <c r="BC35" s="59">
        <f t="shared" si="70"/>
        <v>10592</v>
      </c>
      <c r="BD35" s="59">
        <f t="shared" si="26"/>
        <v>182</v>
      </c>
      <c r="BE35" s="14">
        <f t="shared" si="27"/>
        <v>1654861.9871277027</v>
      </c>
      <c r="BF35" s="55">
        <f t="shared" si="62"/>
        <v>28435.128555253199</v>
      </c>
      <c r="BG35" s="62">
        <f t="shared" si="28"/>
        <v>484740.57572299161</v>
      </c>
      <c r="BH35" s="60">
        <f t="shared" si="49"/>
        <v>569423.58023792261</v>
      </c>
      <c r="BI35" s="61">
        <f t="shared" si="29"/>
        <v>1231744.6966961622</v>
      </c>
      <c r="BK35" s="55">
        <f t="shared" si="30"/>
        <v>1801168.2769340849</v>
      </c>
      <c r="BL35" s="55">
        <v>0</v>
      </c>
      <c r="BM35" s="56">
        <v>0</v>
      </c>
      <c r="BN35" s="57">
        <f t="shared" si="50"/>
        <v>1801168.2769340849</v>
      </c>
      <c r="BO35" s="58">
        <f t="shared" si="31"/>
        <v>569423.58023792261</v>
      </c>
      <c r="BP35" s="14"/>
      <c r="BQ35" s="55">
        <f t="shared" si="32"/>
        <v>90058.41384670425</v>
      </c>
      <c r="BR35" s="55">
        <f t="shared" si="51"/>
        <v>1711109.8630873805</v>
      </c>
      <c r="BS35" s="59">
        <v>30</v>
      </c>
      <c r="BT35" s="59">
        <f t="shared" si="52"/>
        <v>10410</v>
      </c>
      <c r="BU35" s="59">
        <f t="shared" si="53"/>
        <v>275</v>
      </c>
      <c r="BV35" s="14">
        <f t="shared" si="33"/>
        <v>1141686.282849458</v>
      </c>
      <c r="BW35" s="55">
        <f t="shared" si="34"/>
        <v>30159.820152123055</v>
      </c>
      <c r="BX35" s="60">
        <f t="shared" si="35"/>
        <v>599583.40039004572</v>
      </c>
      <c r="BY35" s="61">
        <f t="shared" si="36"/>
        <v>1201584.8765440392</v>
      </c>
      <c r="CA35" s="55">
        <f t="shared" si="54"/>
        <v>1801168.2769340849</v>
      </c>
      <c r="CB35" s="55">
        <v>0</v>
      </c>
      <c r="CC35" s="56">
        <v>0</v>
      </c>
      <c r="CD35" s="57">
        <f t="shared" si="55"/>
        <v>1801168.2769340849</v>
      </c>
      <c r="CE35" s="58">
        <f t="shared" si="37"/>
        <v>599583.40039004572</v>
      </c>
      <c r="CF35" s="14"/>
      <c r="CG35" s="55">
        <f t="shared" si="38"/>
        <v>90058.41384670425</v>
      </c>
      <c r="CH35" s="55">
        <f t="shared" si="56"/>
        <v>1711109.8630873805</v>
      </c>
      <c r="CI35" s="59">
        <v>30</v>
      </c>
      <c r="CJ35" s="59">
        <f t="shared" si="57"/>
        <v>10135</v>
      </c>
      <c r="CK35" s="59">
        <f t="shared" si="63"/>
        <v>91</v>
      </c>
      <c r="CL35" s="14">
        <f t="shared" si="39"/>
        <v>1111526.4626973348</v>
      </c>
      <c r="CM35" s="55">
        <v>9954.8549263354689</v>
      </c>
      <c r="CN35" s="60">
        <f t="shared" si="40"/>
        <v>609538.25531638123</v>
      </c>
      <c r="CO35" s="61">
        <f t="shared" si="41"/>
        <v>1191630.0216177036</v>
      </c>
      <c r="CQ35" s="55">
        <f t="shared" si="58"/>
        <v>1801168.2769340849</v>
      </c>
      <c r="CR35" s="55">
        <v>0</v>
      </c>
      <c r="CS35" s="56">
        <v>0</v>
      </c>
      <c r="CT35" s="57">
        <f t="shared" si="59"/>
        <v>1801168.2769340849</v>
      </c>
      <c r="CU35" s="58">
        <f t="shared" si="42"/>
        <v>609538.25531638123</v>
      </c>
      <c r="CV35" s="14"/>
      <c r="CW35" s="55">
        <f t="shared" si="43"/>
        <v>90058.41384670425</v>
      </c>
      <c r="CX35" s="55">
        <f t="shared" si="60"/>
        <v>1711109.8630873805</v>
      </c>
      <c r="CY35" s="59">
        <v>30</v>
      </c>
      <c r="CZ35" s="59">
        <f t="shared" si="61"/>
        <v>10135</v>
      </c>
      <c r="DA35" s="59">
        <v>365</v>
      </c>
      <c r="DB35" s="14">
        <f t="shared" si="44"/>
        <v>1101571.6077709994</v>
      </c>
      <c r="DC35" s="108">
        <v>40039</v>
      </c>
      <c r="DD35" s="60">
        <f t="shared" si="45"/>
        <v>649577.25531638123</v>
      </c>
      <c r="DE35" s="61">
        <f t="shared" si="64"/>
        <v>1151591.0216177036</v>
      </c>
      <c r="DG35" s="70">
        <v>200027</v>
      </c>
    </row>
    <row r="36" spans="1:111" ht="15.75">
      <c r="A36" s="34" t="s">
        <v>256</v>
      </c>
      <c r="C36" s="15">
        <v>43014</v>
      </c>
      <c r="D36" s="64">
        <v>12</v>
      </c>
      <c r="E36" s="65" t="s">
        <v>257</v>
      </c>
      <c r="F36" s="65" t="s">
        <v>258</v>
      </c>
      <c r="G36" s="71" t="s">
        <v>60</v>
      </c>
      <c r="H36" s="66" t="s">
        <v>259</v>
      </c>
      <c r="I36" s="66">
        <v>476</v>
      </c>
      <c r="J36" s="65" t="s">
        <v>260</v>
      </c>
      <c r="K36" s="66">
        <v>30</v>
      </c>
      <c r="L36" s="67">
        <v>28629106.654862761</v>
      </c>
      <c r="M36" s="68"/>
      <c r="N36" s="55">
        <v>0</v>
      </c>
      <c r="O36" s="55">
        <f t="shared" si="0"/>
        <v>28629106.654862761</v>
      </c>
      <c r="P36" s="56">
        <v>0</v>
      </c>
      <c r="Q36" s="57">
        <f t="shared" si="1"/>
        <v>28629106.654862761</v>
      </c>
      <c r="R36" s="58">
        <v>0</v>
      </c>
      <c r="S36" s="14"/>
      <c r="T36" s="69">
        <f t="shared" si="2"/>
        <v>1431455.3327431381</v>
      </c>
      <c r="U36" s="55">
        <f t="shared" si="3"/>
        <v>27197651.322119623</v>
      </c>
      <c r="V36" s="59">
        <f t="shared" si="65"/>
        <v>30</v>
      </c>
      <c r="W36" s="59">
        <f t="shared" si="66"/>
        <v>10951</v>
      </c>
      <c r="X36" s="59">
        <f t="shared" si="67"/>
        <v>177</v>
      </c>
      <c r="Y36" s="14">
        <f t="shared" si="7"/>
        <v>27197651.322119623</v>
      </c>
      <c r="Z36" s="55">
        <f t="shared" si="8"/>
        <v>439593.12245595589</v>
      </c>
      <c r="AA36" s="60">
        <f t="shared" si="9"/>
        <v>439593.12245595589</v>
      </c>
      <c r="AB36" s="61">
        <f t="shared" si="10"/>
        <v>28189513.532406807</v>
      </c>
      <c r="AD36" s="55">
        <f t="shared" si="11"/>
        <v>28629106.654862761</v>
      </c>
      <c r="AE36" s="55">
        <v>0</v>
      </c>
      <c r="AF36" s="56">
        <v>0</v>
      </c>
      <c r="AG36" s="57">
        <f t="shared" si="12"/>
        <v>28629106.654862761</v>
      </c>
      <c r="AH36" s="58">
        <f t="shared" si="13"/>
        <v>439593.12245595589</v>
      </c>
      <c r="AI36" s="14"/>
      <c r="AJ36" s="69">
        <f t="shared" si="14"/>
        <v>1431455.3327431381</v>
      </c>
      <c r="AK36" s="55">
        <f t="shared" si="15"/>
        <v>27197651.322119623</v>
      </c>
      <c r="AL36" s="59">
        <v>30</v>
      </c>
      <c r="AM36" s="59">
        <f t="shared" si="68"/>
        <v>10775</v>
      </c>
      <c r="AN36" s="59">
        <f t="shared" si="69"/>
        <v>183</v>
      </c>
      <c r="AO36" s="14">
        <f t="shared" si="18"/>
        <v>26758058.199663669</v>
      </c>
      <c r="AP36" s="55">
        <f t="shared" si="19"/>
        <v>454452.40376226924</v>
      </c>
      <c r="AQ36" s="60">
        <f t="shared" si="20"/>
        <v>894045.52621822513</v>
      </c>
      <c r="AR36" s="61">
        <f t="shared" si="21"/>
        <v>27735061.128644537</v>
      </c>
      <c r="AT36" s="55">
        <f t="shared" si="22"/>
        <v>28629106.654862761</v>
      </c>
      <c r="AU36" s="55">
        <v>0</v>
      </c>
      <c r="AV36" s="56">
        <v>0</v>
      </c>
      <c r="AW36" s="57">
        <f t="shared" si="47"/>
        <v>28629106.654862761</v>
      </c>
      <c r="AX36" s="58">
        <f t="shared" si="23"/>
        <v>894045.52621822513</v>
      </c>
      <c r="AY36" s="14"/>
      <c r="AZ36" s="69">
        <f t="shared" si="24"/>
        <v>1431455.3327431381</v>
      </c>
      <c r="BA36" s="55">
        <f t="shared" si="48"/>
        <v>27197651.322119623</v>
      </c>
      <c r="BB36" s="59">
        <v>30</v>
      </c>
      <c r="BC36" s="59">
        <f t="shared" si="70"/>
        <v>10592</v>
      </c>
      <c r="BD36" s="59">
        <f t="shared" si="26"/>
        <v>182</v>
      </c>
      <c r="BE36" s="14">
        <f t="shared" si="27"/>
        <v>26303605.795901399</v>
      </c>
      <c r="BF36" s="55">
        <f>+IF(BD36&lt;=0,BE36,BE36*BD36/BC36)</f>
        <v>451969.05729362299</v>
      </c>
      <c r="BG36" s="62">
        <f t="shared" si="28"/>
        <v>7704826.8171452861</v>
      </c>
      <c r="BH36" s="60">
        <f t="shared" si="49"/>
        <v>9050841.4006571341</v>
      </c>
      <c r="BI36" s="61">
        <f t="shared" si="29"/>
        <v>19578265.254205629</v>
      </c>
      <c r="BK36" s="55">
        <f t="shared" si="30"/>
        <v>28629106.654862761</v>
      </c>
      <c r="BL36" s="55">
        <v>0</v>
      </c>
      <c r="BM36" s="56">
        <v>0</v>
      </c>
      <c r="BN36" s="57">
        <f t="shared" si="50"/>
        <v>28629106.654862761</v>
      </c>
      <c r="BO36" s="58">
        <f t="shared" si="31"/>
        <v>9050841.4006571341</v>
      </c>
      <c r="BP36" s="14"/>
      <c r="BQ36" s="55">
        <f t="shared" si="32"/>
        <v>1431455.3327431381</v>
      </c>
      <c r="BR36" s="55">
        <f t="shared" si="51"/>
        <v>27197651.322119623</v>
      </c>
      <c r="BS36" s="59">
        <v>30</v>
      </c>
      <c r="BT36" s="59">
        <f t="shared" si="52"/>
        <v>10410</v>
      </c>
      <c r="BU36" s="59">
        <f t="shared" si="53"/>
        <v>275</v>
      </c>
      <c r="BV36" s="14">
        <f t="shared" si="33"/>
        <v>18146809.921462491</v>
      </c>
      <c r="BW36" s="55">
        <f>+IF(BU36&lt;=0,BV36,BV36*BU36/BT36)</f>
        <v>479382.58678215038</v>
      </c>
      <c r="BX36" s="60">
        <f t="shared" si="35"/>
        <v>9530223.9874392841</v>
      </c>
      <c r="BY36" s="61">
        <f t="shared" si="36"/>
        <v>19098882.667423479</v>
      </c>
      <c r="CA36" s="55">
        <f t="shared" si="54"/>
        <v>28629106.654862761</v>
      </c>
      <c r="CB36" s="55">
        <v>0</v>
      </c>
      <c r="CC36" s="56">
        <v>0</v>
      </c>
      <c r="CD36" s="57">
        <f t="shared" si="55"/>
        <v>28629106.654862761</v>
      </c>
      <c r="CE36" s="58">
        <f t="shared" si="37"/>
        <v>9530223.9874392841</v>
      </c>
      <c r="CF36" s="14"/>
      <c r="CG36" s="55">
        <f t="shared" si="38"/>
        <v>1431455.3327431381</v>
      </c>
      <c r="CH36" s="55">
        <f t="shared" si="56"/>
        <v>27197651.322119623</v>
      </c>
      <c r="CI36" s="59">
        <v>30</v>
      </c>
      <c r="CJ36" s="59">
        <f t="shared" si="57"/>
        <v>10135</v>
      </c>
      <c r="CK36" s="59">
        <f t="shared" si="63"/>
        <v>91</v>
      </c>
      <c r="CL36" s="14">
        <f t="shared" si="39"/>
        <v>17667427.334680341</v>
      </c>
      <c r="CM36" s="55">
        <v>158229.85951366159</v>
      </c>
      <c r="CN36" s="60">
        <f t="shared" si="40"/>
        <v>9688453.846952945</v>
      </c>
      <c r="CO36" s="61">
        <f t="shared" si="41"/>
        <v>18940652.807909817</v>
      </c>
      <c r="CQ36" s="55">
        <f t="shared" si="58"/>
        <v>28629106.654862761</v>
      </c>
      <c r="CR36" s="55">
        <v>0</v>
      </c>
      <c r="CS36" s="56">
        <v>0</v>
      </c>
      <c r="CT36" s="57">
        <f t="shared" si="59"/>
        <v>28629106.654862761</v>
      </c>
      <c r="CU36" s="58">
        <f t="shared" si="42"/>
        <v>9688453.846952945</v>
      </c>
      <c r="CV36" s="14"/>
      <c r="CW36" s="55">
        <f t="shared" si="43"/>
        <v>1431455.3327431381</v>
      </c>
      <c r="CX36" s="55">
        <f t="shared" si="60"/>
        <v>27197651.322119623</v>
      </c>
      <c r="CY36" s="59">
        <v>30</v>
      </c>
      <c r="CZ36" s="59">
        <f t="shared" si="61"/>
        <v>10135</v>
      </c>
      <c r="DA36" s="59">
        <v>365</v>
      </c>
      <c r="DB36" s="14">
        <f t="shared" si="44"/>
        <v>17509197.475166678</v>
      </c>
      <c r="DC36" s="108">
        <v>636413</v>
      </c>
      <c r="DD36" s="60">
        <f t="shared" si="45"/>
        <v>10324866.846952945</v>
      </c>
      <c r="DE36" s="61">
        <f t="shared" si="64"/>
        <v>18304239.807909817</v>
      </c>
      <c r="DG36" s="70">
        <v>200028</v>
      </c>
    </row>
    <row r="37" spans="1:111" ht="15.75">
      <c r="A37" s="34" t="s">
        <v>256</v>
      </c>
      <c r="C37" s="15">
        <v>43014</v>
      </c>
      <c r="D37" s="64">
        <v>13</v>
      </c>
      <c r="E37" s="65" t="s">
        <v>257</v>
      </c>
      <c r="F37" s="65" t="s">
        <v>258</v>
      </c>
      <c r="G37" s="71" t="s">
        <v>62</v>
      </c>
      <c r="H37" s="66" t="s">
        <v>259</v>
      </c>
      <c r="I37" s="66">
        <v>65.649999999999991</v>
      </c>
      <c r="J37" s="65"/>
      <c r="K37" s="66">
        <v>30</v>
      </c>
      <c r="L37" s="67">
        <v>1389816.1779819587</v>
      </c>
      <c r="M37" s="68"/>
      <c r="N37" s="55">
        <v>0</v>
      </c>
      <c r="O37" s="55">
        <f t="shared" si="0"/>
        <v>1389816.1779819587</v>
      </c>
      <c r="P37" s="56">
        <v>0</v>
      </c>
      <c r="Q37" s="57">
        <f t="shared" si="1"/>
        <v>1389816.1779819587</v>
      </c>
      <c r="R37" s="58">
        <v>0</v>
      </c>
      <c r="S37" s="14"/>
      <c r="T37" s="69">
        <f t="shared" si="2"/>
        <v>69490.80889909793</v>
      </c>
      <c r="U37" s="55">
        <f t="shared" si="3"/>
        <v>1320325.3690828606</v>
      </c>
      <c r="V37" s="59">
        <f t="shared" si="65"/>
        <v>30</v>
      </c>
      <c r="W37" s="59">
        <f t="shared" si="66"/>
        <v>10951</v>
      </c>
      <c r="X37" s="59">
        <f t="shared" si="67"/>
        <v>177</v>
      </c>
      <c r="Y37" s="14">
        <f t="shared" si="7"/>
        <v>1320325.3690828606</v>
      </c>
      <c r="Z37" s="55">
        <f t="shared" si="8"/>
        <v>21340.296806471222</v>
      </c>
      <c r="AA37" s="60">
        <f t="shared" si="9"/>
        <v>21340.296806471222</v>
      </c>
      <c r="AB37" s="61">
        <f t="shared" si="10"/>
        <v>1368475.8811754875</v>
      </c>
      <c r="AD37" s="55">
        <f t="shared" si="11"/>
        <v>1389816.1779819587</v>
      </c>
      <c r="AE37" s="55">
        <v>0</v>
      </c>
      <c r="AF37" s="56">
        <v>0</v>
      </c>
      <c r="AG37" s="57">
        <f t="shared" si="12"/>
        <v>1389816.1779819587</v>
      </c>
      <c r="AH37" s="58">
        <f t="shared" si="13"/>
        <v>21340.296806471222</v>
      </c>
      <c r="AI37" s="14"/>
      <c r="AJ37" s="69">
        <f t="shared" si="14"/>
        <v>69490.80889909793</v>
      </c>
      <c r="AK37" s="55">
        <f t="shared" si="15"/>
        <v>1320325.3690828606</v>
      </c>
      <c r="AL37" s="59">
        <v>30</v>
      </c>
      <c r="AM37" s="59">
        <f t="shared" si="68"/>
        <v>10775</v>
      </c>
      <c r="AN37" s="59">
        <f t="shared" si="69"/>
        <v>183</v>
      </c>
      <c r="AO37" s="14">
        <f t="shared" si="18"/>
        <v>1298985.0722763895</v>
      </c>
      <c r="AP37" s="55">
        <f t="shared" si="19"/>
        <v>22061.649023348426</v>
      </c>
      <c r="AQ37" s="60">
        <f t="shared" si="20"/>
        <v>43401.945829819648</v>
      </c>
      <c r="AR37" s="61">
        <f t="shared" si="21"/>
        <v>1346414.2321521391</v>
      </c>
      <c r="AT37" s="55">
        <f t="shared" si="22"/>
        <v>1389816.1779819587</v>
      </c>
      <c r="AU37" s="55">
        <v>0</v>
      </c>
      <c r="AV37" s="56">
        <v>0</v>
      </c>
      <c r="AW37" s="57">
        <f t="shared" si="47"/>
        <v>1389816.1779819587</v>
      </c>
      <c r="AX37" s="58">
        <f t="shared" si="23"/>
        <v>43401.945829819648</v>
      </c>
      <c r="AY37" s="14"/>
      <c r="AZ37" s="69">
        <f t="shared" si="24"/>
        <v>69490.80889909793</v>
      </c>
      <c r="BA37" s="55">
        <f t="shared" si="48"/>
        <v>1320325.3690828606</v>
      </c>
      <c r="BB37" s="59">
        <v>30</v>
      </c>
      <c r="BC37" s="59">
        <f t="shared" si="70"/>
        <v>10592</v>
      </c>
      <c r="BD37" s="59">
        <f t="shared" si="26"/>
        <v>182</v>
      </c>
      <c r="BE37" s="14">
        <f t="shared" si="27"/>
        <v>1276923.423253041</v>
      </c>
      <c r="BF37" s="55">
        <f t="shared" si="62"/>
        <v>21941.093564204442</v>
      </c>
      <c r="BG37" s="62">
        <f t="shared" ref="BG37:BG68" si="71">L37*$BG$123/$AW$123</f>
        <v>374035.17644162738</v>
      </c>
      <c r="BH37" s="60">
        <f t="shared" si="49"/>
        <v>439378.2158356515</v>
      </c>
      <c r="BI37" s="61">
        <f t="shared" si="29"/>
        <v>950437.96214630723</v>
      </c>
      <c r="BK37" s="55">
        <f t="shared" si="30"/>
        <v>1389816.1779819587</v>
      </c>
      <c r="BL37" s="55">
        <v>0</v>
      </c>
      <c r="BM37" s="56">
        <v>0</v>
      </c>
      <c r="BN37" s="57">
        <f t="shared" si="50"/>
        <v>1389816.1779819587</v>
      </c>
      <c r="BO37" s="58">
        <f t="shared" si="31"/>
        <v>439378.2158356515</v>
      </c>
      <c r="BP37" s="14"/>
      <c r="BQ37" s="55">
        <f t="shared" si="32"/>
        <v>69490.80889909793</v>
      </c>
      <c r="BR37" s="55">
        <f t="shared" si="51"/>
        <v>1320325.3690828606</v>
      </c>
      <c r="BS37" s="59">
        <v>30</v>
      </c>
      <c r="BT37" s="59">
        <f t="shared" si="52"/>
        <v>10410</v>
      </c>
      <c r="BU37" s="59">
        <f t="shared" si="53"/>
        <v>275</v>
      </c>
      <c r="BV37" s="14">
        <f t="shared" si="33"/>
        <v>880947.15324720915</v>
      </c>
      <c r="BW37" s="55">
        <f t="shared" ref="BW37:BW100" si="72">+IF(BU37&lt;=0,BV37,BV37*BU37/BT37)</f>
        <v>23271.89886099736</v>
      </c>
      <c r="BX37" s="60">
        <f t="shared" si="35"/>
        <v>462650.11469664884</v>
      </c>
      <c r="BY37" s="61">
        <f t="shared" si="36"/>
        <v>927166.06328530982</v>
      </c>
      <c r="CA37" s="55">
        <f t="shared" si="54"/>
        <v>1389816.1779819587</v>
      </c>
      <c r="CB37" s="55">
        <v>0</v>
      </c>
      <c r="CC37" s="56">
        <v>0</v>
      </c>
      <c r="CD37" s="57">
        <f t="shared" si="55"/>
        <v>1389816.1779819587</v>
      </c>
      <c r="CE37" s="58">
        <f t="shared" si="37"/>
        <v>462650.11469664884</v>
      </c>
      <c r="CF37" s="14"/>
      <c r="CG37" s="55">
        <f t="shared" si="38"/>
        <v>69490.80889909793</v>
      </c>
      <c r="CH37" s="55">
        <f t="shared" si="56"/>
        <v>1320325.3690828606</v>
      </c>
      <c r="CI37" s="59">
        <v>30</v>
      </c>
      <c r="CJ37" s="59">
        <f t="shared" si="57"/>
        <v>10135</v>
      </c>
      <c r="CK37" s="59">
        <f t="shared" si="63"/>
        <v>91</v>
      </c>
      <c r="CL37" s="14">
        <f t="shared" si="39"/>
        <v>857675.25438621175</v>
      </c>
      <c r="CM37" s="55">
        <v>7681.3580403685692</v>
      </c>
      <c r="CN37" s="60">
        <f t="shared" si="40"/>
        <v>470331.47273701744</v>
      </c>
      <c r="CO37" s="61">
        <f t="shared" si="41"/>
        <v>919484.70524494129</v>
      </c>
      <c r="CQ37" s="55">
        <f t="shared" si="58"/>
        <v>1389816.1779819587</v>
      </c>
      <c r="CR37" s="55">
        <v>0</v>
      </c>
      <c r="CS37" s="56">
        <v>0</v>
      </c>
      <c r="CT37" s="57">
        <f t="shared" si="59"/>
        <v>1389816.1779819587</v>
      </c>
      <c r="CU37" s="58">
        <f t="shared" si="42"/>
        <v>470331.47273701744</v>
      </c>
      <c r="CV37" s="14"/>
      <c r="CW37" s="55">
        <f t="shared" si="43"/>
        <v>69490.80889909793</v>
      </c>
      <c r="CX37" s="55">
        <f t="shared" si="60"/>
        <v>1320325.3690828606</v>
      </c>
      <c r="CY37" s="59">
        <v>30</v>
      </c>
      <c r="CZ37" s="59">
        <f t="shared" si="61"/>
        <v>10135</v>
      </c>
      <c r="DA37" s="59">
        <v>365</v>
      </c>
      <c r="DB37" s="14">
        <f t="shared" si="44"/>
        <v>849993.89634584321</v>
      </c>
      <c r="DC37" s="108">
        <v>30895</v>
      </c>
      <c r="DD37" s="60">
        <f t="shared" si="45"/>
        <v>501226.47273701744</v>
      </c>
      <c r="DE37" s="61">
        <f t="shared" si="64"/>
        <v>888589.70524494129</v>
      </c>
      <c r="DG37" s="70">
        <v>200029</v>
      </c>
    </row>
    <row r="38" spans="1:111" ht="15.75">
      <c r="A38" s="34" t="s">
        <v>256</v>
      </c>
      <c r="C38" s="15">
        <v>43014</v>
      </c>
      <c r="D38" s="64">
        <v>14</v>
      </c>
      <c r="E38" s="65" t="s">
        <v>257</v>
      </c>
      <c r="F38" s="65" t="s">
        <v>258</v>
      </c>
      <c r="G38" s="71" t="s">
        <v>64</v>
      </c>
      <c r="H38" s="66" t="s">
        <v>259</v>
      </c>
      <c r="I38" s="66">
        <v>65.649999999999991</v>
      </c>
      <c r="J38" s="65"/>
      <c r="K38" s="66">
        <v>30</v>
      </c>
      <c r="L38" s="67">
        <v>1847596.187163492</v>
      </c>
      <c r="M38" s="68"/>
      <c r="N38" s="55">
        <v>0</v>
      </c>
      <c r="O38" s="55">
        <f t="shared" si="0"/>
        <v>1847596.187163492</v>
      </c>
      <c r="P38" s="56">
        <v>0</v>
      </c>
      <c r="Q38" s="57">
        <f t="shared" si="1"/>
        <v>1847596.187163492</v>
      </c>
      <c r="R38" s="58">
        <v>0</v>
      </c>
      <c r="S38" s="14"/>
      <c r="T38" s="69">
        <f t="shared" si="2"/>
        <v>92379.809358174592</v>
      </c>
      <c r="U38" s="55">
        <f t="shared" si="3"/>
        <v>1755216.3778053173</v>
      </c>
      <c r="V38" s="59">
        <f t="shared" si="65"/>
        <v>30</v>
      </c>
      <c r="W38" s="59">
        <f t="shared" si="66"/>
        <v>10951</v>
      </c>
      <c r="X38" s="59">
        <f t="shared" si="67"/>
        <v>177</v>
      </c>
      <c r="Y38" s="14">
        <f t="shared" si="7"/>
        <v>1755216.3778053173</v>
      </c>
      <c r="Z38" s="55">
        <f t="shared" si="8"/>
        <v>28369.399951743326</v>
      </c>
      <c r="AA38" s="60">
        <f t="shared" si="9"/>
        <v>28369.399951743326</v>
      </c>
      <c r="AB38" s="61">
        <f t="shared" si="10"/>
        <v>1819226.7872117485</v>
      </c>
      <c r="AD38" s="55">
        <f t="shared" si="11"/>
        <v>1847596.187163492</v>
      </c>
      <c r="AE38" s="55">
        <v>0</v>
      </c>
      <c r="AF38" s="56">
        <v>0</v>
      </c>
      <c r="AG38" s="57">
        <f t="shared" si="12"/>
        <v>1847596.187163492</v>
      </c>
      <c r="AH38" s="58">
        <f t="shared" si="13"/>
        <v>28369.399951743326</v>
      </c>
      <c r="AI38" s="14"/>
      <c r="AJ38" s="69">
        <f t="shared" si="14"/>
        <v>92379.809358174592</v>
      </c>
      <c r="AK38" s="55">
        <f t="shared" si="15"/>
        <v>1755216.3778053173</v>
      </c>
      <c r="AL38" s="59">
        <v>30</v>
      </c>
      <c r="AM38" s="59">
        <f t="shared" si="68"/>
        <v>10775</v>
      </c>
      <c r="AN38" s="59">
        <f t="shared" si="69"/>
        <v>183</v>
      </c>
      <c r="AO38" s="14">
        <f t="shared" si="18"/>
        <v>1726846.9778535739</v>
      </c>
      <c r="AP38" s="55">
        <f t="shared" si="19"/>
        <v>29328.352384891321</v>
      </c>
      <c r="AQ38" s="60">
        <f t="shared" si="20"/>
        <v>57697.752336634643</v>
      </c>
      <c r="AR38" s="61">
        <f t="shared" si="21"/>
        <v>1789898.4348268574</v>
      </c>
      <c r="AT38" s="55">
        <f t="shared" si="22"/>
        <v>1847596.187163492</v>
      </c>
      <c r="AU38" s="55">
        <v>0</v>
      </c>
      <c r="AV38" s="56">
        <v>0</v>
      </c>
      <c r="AW38" s="57">
        <f t="shared" si="47"/>
        <v>1847596.187163492</v>
      </c>
      <c r="AX38" s="58">
        <f t="shared" si="23"/>
        <v>57697.752336634643</v>
      </c>
      <c r="AY38" s="14"/>
      <c r="AZ38" s="69">
        <f t="shared" si="24"/>
        <v>92379.809358174592</v>
      </c>
      <c r="BA38" s="55">
        <f t="shared" si="48"/>
        <v>1755216.3778053173</v>
      </c>
      <c r="BB38" s="59">
        <v>30</v>
      </c>
      <c r="BC38" s="59">
        <f t="shared" si="70"/>
        <v>10592</v>
      </c>
      <c r="BD38" s="59">
        <f t="shared" si="26"/>
        <v>182</v>
      </c>
      <c r="BE38" s="14">
        <f t="shared" si="27"/>
        <v>1697518.6254686827</v>
      </c>
      <c r="BF38" s="55">
        <f t="shared" si="62"/>
        <v>29168.088164208861</v>
      </c>
      <c r="BG38" s="62">
        <f t="shared" si="71"/>
        <v>497235.51704658987</v>
      </c>
      <c r="BH38" s="60">
        <f t="shared" si="49"/>
        <v>584101.35754743335</v>
      </c>
      <c r="BI38" s="61">
        <f t="shared" si="29"/>
        <v>1263494.8296160586</v>
      </c>
      <c r="BK38" s="55">
        <f t="shared" si="30"/>
        <v>1847596.187163492</v>
      </c>
      <c r="BL38" s="55">
        <v>0</v>
      </c>
      <c r="BM38" s="56">
        <v>0</v>
      </c>
      <c r="BN38" s="57">
        <f t="shared" si="50"/>
        <v>1847596.187163492</v>
      </c>
      <c r="BO38" s="58">
        <f t="shared" si="31"/>
        <v>584101.35754743335</v>
      </c>
      <c r="BP38" s="14"/>
      <c r="BQ38" s="55">
        <f t="shared" si="32"/>
        <v>92379.809358174592</v>
      </c>
      <c r="BR38" s="55">
        <f t="shared" si="51"/>
        <v>1755216.3778053173</v>
      </c>
      <c r="BS38" s="59">
        <v>30</v>
      </c>
      <c r="BT38" s="59">
        <f t="shared" si="52"/>
        <v>10410</v>
      </c>
      <c r="BU38" s="59">
        <f t="shared" si="53"/>
        <v>275</v>
      </c>
      <c r="BV38" s="14">
        <f t="shared" si="33"/>
        <v>1171115.0202578839</v>
      </c>
      <c r="BW38" s="55">
        <f t="shared" si="72"/>
        <v>30937.23636608243</v>
      </c>
      <c r="BX38" s="60">
        <f t="shared" si="35"/>
        <v>615038.5939135158</v>
      </c>
      <c r="BY38" s="61">
        <f t="shared" si="36"/>
        <v>1232557.5932499762</v>
      </c>
      <c r="CA38" s="55">
        <f t="shared" si="54"/>
        <v>1847596.187163492</v>
      </c>
      <c r="CB38" s="55">
        <v>0</v>
      </c>
      <c r="CC38" s="56">
        <v>0</v>
      </c>
      <c r="CD38" s="57">
        <f t="shared" si="55"/>
        <v>1847596.187163492</v>
      </c>
      <c r="CE38" s="58">
        <f t="shared" si="37"/>
        <v>615038.5939135158</v>
      </c>
      <c r="CF38" s="14"/>
      <c r="CG38" s="55">
        <f t="shared" si="38"/>
        <v>92379.809358174592</v>
      </c>
      <c r="CH38" s="55">
        <f t="shared" si="56"/>
        <v>1755216.3778053173</v>
      </c>
      <c r="CI38" s="59">
        <v>30</v>
      </c>
      <c r="CJ38" s="59">
        <f t="shared" si="57"/>
        <v>10135</v>
      </c>
      <c r="CK38" s="59">
        <f t="shared" si="63"/>
        <v>91</v>
      </c>
      <c r="CL38" s="14">
        <f t="shared" si="39"/>
        <v>1140177.7838918015</v>
      </c>
      <c r="CM38" s="55">
        <v>10211.456775693707</v>
      </c>
      <c r="CN38" s="60">
        <f t="shared" si="40"/>
        <v>625250.05068920949</v>
      </c>
      <c r="CO38" s="61">
        <f t="shared" si="41"/>
        <v>1222346.1364742825</v>
      </c>
      <c r="CQ38" s="55">
        <f t="shared" si="58"/>
        <v>1847596.187163492</v>
      </c>
      <c r="CR38" s="55">
        <v>0</v>
      </c>
      <c r="CS38" s="56">
        <v>0</v>
      </c>
      <c r="CT38" s="57">
        <f t="shared" si="59"/>
        <v>1847596.187163492</v>
      </c>
      <c r="CU38" s="58">
        <f t="shared" si="42"/>
        <v>625250.05068920949</v>
      </c>
      <c r="CV38" s="14"/>
      <c r="CW38" s="55">
        <f t="shared" si="43"/>
        <v>92379.809358174592</v>
      </c>
      <c r="CX38" s="55">
        <f t="shared" si="60"/>
        <v>1755216.3778053173</v>
      </c>
      <c r="CY38" s="59">
        <v>30</v>
      </c>
      <c r="CZ38" s="59">
        <f t="shared" si="61"/>
        <v>10135</v>
      </c>
      <c r="DA38" s="59">
        <v>365</v>
      </c>
      <c r="DB38" s="14">
        <f t="shared" si="44"/>
        <v>1129966.3271161078</v>
      </c>
      <c r="DC38" s="108">
        <v>41071</v>
      </c>
      <c r="DD38" s="60">
        <f t="shared" si="45"/>
        <v>666321.05068920949</v>
      </c>
      <c r="DE38" s="61">
        <f t="shared" si="64"/>
        <v>1181275.1364742825</v>
      </c>
      <c r="DG38" s="70">
        <v>200030</v>
      </c>
    </row>
    <row r="39" spans="1:111" ht="15.75">
      <c r="A39" s="34" t="s">
        <v>256</v>
      </c>
      <c r="C39" s="15">
        <v>43014</v>
      </c>
      <c r="D39" s="64">
        <v>15</v>
      </c>
      <c r="E39" s="65" t="s">
        <v>257</v>
      </c>
      <c r="F39" s="65" t="s">
        <v>258</v>
      </c>
      <c r="G39" s="71" t="s">
        <v>66</v>
      </c>
      <c r="H39" s="66" t="s">
        <v>259</v>
      </c>
      <c r="I39" s="66">
        <v>86.699999999999989</v>
      </c>
      <c r="J39" s="65"/>
      <c r="K39" s="66">
        <v>30</v>
      </c>
      <c r="L39" s="67">
        <v>3245140.7783884243</v>
      </c>
      <c r="M39" s="68"/>
      <c r="N39" s="55">
        <v>0</v>
      </c>
      <c r="O39" s="55">
        <f t="shared" si="0"/>
        <v>3245140.7783884243</v>
      </c>
      <c r="P39" s="56">
        <v>0</v>
      </c>
      <c r="Q39" s="57">
        <f t="shared" si="1"/>
        <v>3245140.7783884243</v>
      </c>
      <c r="R39" s="58">
        <v>0</v>
      </c>
      <c r="S39" s="14"/>
      <c r="T39" s="69">
        <f t="shared" si="2"/>
        <v>162257.0389194212</v>
      </c>
      <c r="U39" s="55">
        <f t="shared" si="3"/>
        <v>3082883.7394690029</v>
      </c>
      <c r="V39" s="59">
        <f t="shared" si="65"/>
        <v>30</v>
      </c>
      <c r="W39" s="59">
        <f t="shared" si="66"/>
        <v>10951</v>
      </c>
      <c r="X39" s="59">
        <f t="shared" si="67"/>
        <v>177</v>
      </c>
      <c r="Y39" s="14">
        <f t="shared" si="7"/>
        <v>3082883.7394690029</v>
      </c>
      <c r="Z39" s="55">
        <f t="shared" si="8"/>
        <v>49828.364705142318</v>
      </c>
      <c r="AA39" s="60">
        <f t="shared" si="9"/>
        <v>49828.364705142318</v>
      </c>
      <c r="AB39" s="61">
        <f t="shared" si="10"/>
        <v>3195312.4136832822</v>
      </c>
      <c r="AD39" s="55">
        <f t="shared" si="11"/>
        <v>3245140.7783884243</v>
      </c>
      <c r="AE39" s="55">
        <v>0</v>
      </c>
      <c r="AF39" s="56">
        <v>0</v>
      </c>
      <c r="AG39" s="57">
        <f t="shared" si="12"/>
        <v>3245140.7783884243</v>
      </c>
      <c r="AH39" s="58">
        <f t="shared" si="13"/>
        <v>49828.364705142318</v>
      </c>
      <c r="AI39" s="14"/>
      <c r="AJ39" s="69">
        <f t="shared" si="14"/>
        <v>162257.0389194212</v>
      </c>
      <c r="AK39" s="55">
        <f t="shared" si="15"/>
        <v>3082883.7394690029</v>
      </c>
      <c r="AL39" s="59">
        <v>30</v>
      </c>
      <c r="AM39" s="59">
        <f t="shared" si="68"/>
        <v>10775</v>
      </c>
      <c r="AN39" s="59">
        <f t="shared" si="69"/>
        <v>183</v>
      </c>
      <c r="AO39" s="14">
        <f t="shared" si="18"/>
        <v>3033055.3747638608</v>
      </c>
      <c r="AP39" s="55">
        <f t="shared" si="19"/>
        <v>51512.680610838659</v>
      </c>
      <c r="AQ39" s="60">
        <f t="shared" si="20"/>
        <v>101341.04531598097</v>
      </c>
      <c r="AR39" s="61">
        <f t="shared" si="21"/>
        <v>3143799.7330724434</v>
      </c>
      <c r="AT39" s="55">
        <f t="shared" si="22"/>
        <v>3245140.7783884243</v>
      </c>
      <c r="AU39" s="55">
        <v>0</v>
      </c>
      <c r="AV39" s="56">
        <v>0</v>
      </c>
      <c r="AW39" s="57">
        <f t="shared" si="47"/>
        <v>3245140.7783884243</v>
      </c>
      <c r="AX39" s="58">
        <f t="shared" si="23"/>
        <v>101341.04531598097</v>
      </c>
      <c r="AY39" s="14"/>
      <c r="AZ39" s="69">
        <f t="shared" si="24"/>
        <v>162257.0389194212</v>
      </c>
      <c r="BA39" s="55">
        <f t="shared" si="48"/>
        <v>3082883.7394690029</v>
      </c>
      <c r="BB39" s="59">
        <v>30</v>
      </c>
      <c r="BC39" s="59">
        <f t="shared" si="70"/>
        <v>10592</v>
      </c>
      <c r="BD39" s="59">
        <f t="shared" si="26"/>
        <v>182</v>
      </c>
      <c r="BE39" s="14">
        <f t="shared" si="27"/>
        <v>2981542.694153022</v>
      </c>
      <c r="BF39" s="55">
        <f t="shared" si="62"/>
        <v>51231.190552855929</v>
      </c>
      <c r="BG39" s="62">
        <f t="shared" si="71"/>
        <v>873350.60769323597</v>
      </c>
      <c r="BH39" s="60">
        <f t="shared" si="49"/>
        <v>1025922.8435620728</v>
      </c>
      <c r="BI39" s="61">
        <f t="shared" si="29"/>
        <v>2219217.9348263517</v>
      </c>
      <c r="BK39" s="55">
        <f t="shared" si="30"/>
        <v>3245140.7783884243</v>
      </c>
      <c r="BL39" s="55">
        <v>0</v>
      </c>
      <c r="BM39" s="56">
        <v>0</v>
      </c>
      <c r="BN39" s="57">
        <f t="shared" si="50"/>
        <v>3245140.7783884243</v>
      </c>
      <c r="BO39" s="58">
        <f t="shared" si="31"/>
        <v>1025922.8435620728</v>
      </c>
      <c r="BP39" s="14"/>
      <c r="BQ39" s="55">
        <f t="shared" si="32"/>
        <v>162257.0389194212</v>
      </c>
      <c r="BR39" s="55">
        <f t="shared" si="51"/>
        <v>3082883.7394690029</v>
      </c>
      <c r="BS39" s="59">
        <v>30</v>
      </c>
      <c r="BT39" s="59">
        <f t="shared" si="52"/>
        <v>10410</v>
      </c>
      <c r="BU39" s="59">
        <f t="shared" si="53"/>
        <v>275</v>
      </c>
      <c r="BV39" s="14">
        <f t="shared" si="33"/>
        <v>2056960.8959069301</v>
      </c>
      <c r="BW39" s="55">
        <f t="shared" si="72"/>
        <v>54338.544320307949</v>
      </c>
      <c r="BX39" s="60">
        <f t="shared" si="35"/>
        <v>1080261.3878823807</v>
      </c>
      <c r="BY39" s="61">
        <f t="shared" si="36"/>
        <v>2164879.3905060436</v>
      </c>
      <c r="CA39" s="55">
        <f t="shared" si="54"/>
        <v>3245140.7783884243</v>
      </c>
      <c r="CB39" s="55">
        <v>0</v>
      </c>
      <c r="CC39" s="56">
        <v>0</v>
      </c>
      <c r="CD39" s="57">
        <f t="shared" si="55"/>
        <v>3245140.7783884243</v>
      </c>
      <c r="CE39" s="58">
        <f t="shared" si="37"/>
        <v>1080261.3878823807</v>
      </c>
      <c r="CF39" s="14"/>
      <c r="CG39" s="55">
        <f t="shared" si="38"/>
        <v>162257.0389194212</v>
      </c>
      <c r="CH39" s="55">
        <f t="shared" si="56"/>
        <v>3082883.7394690029</v>
      </c>
      <c r="CI39" s="59">
        <v>30</v>
      </c>
      <c r="CJ39" s="59">
        <f t="shared" si="57"/>
        <v>10135</v>
      </c>
      <c r="CK39" s="59">
        <f t="shared" si="63"/>
        <v>91</v>
      </c>
      <c r="CL39" s="14">
        <f t="shared" si="39"/>
        <v>2002622.3515866222</v>
      </c>
      <c r="CM39" s="55">
        <v>17935.528888717123</v>
      </c>
      <c r="CN39" s="60">
        <f t="shared" si="40"/>
        <v>1098196.9167710978</v>
      </c>
      <c r="CO39" s="61">
        <f t="shared" si="41"/>
        <v>2146943.8616173267</v>
      </c>
      <c r="CQ39" s="55">
        <f t="shared" si="58"/>
        <v>3245140.7783884243</v>
      </c>
      <c r="CR39" s="55">
        <v>0</v>
      </c>
      <c r="CS39" s="56">
        <v>0</v>
      </c>
      <c r="CT39" s="57">
        <f t="shared" si="59"/>
        <v>3245140.7783884243</v>
      </c>
      <c r="CU39" s="58">
        <f t="shared" si="42"/>
        <v>1098196.9167710978</v>
      </c>
      <c r="CV39" s="14"/>
      <c r="CW39" s="55">
        <f t="shared" si="43"/>
        <v>162257.0389194212</v>
      </c>
      <c r="CX39" s="55">
        <f t="shared" si="60"/>
        <v>3082883.7394690029</v>
      </c>
      <c r="CY39" s="59">
        <v>30</v>
      </c>
      <c r="CZ39" s="59">
        <f t="shared" si="61"/>
        <v>10135</v>
      </c>
      <c r="DA39" s="59">
        <v>365</v>
      </c>
      <c r="DB39" s="14">
        <f t="shared" si="44"/>
        <v>1984686.8226979051</v>
      </c>
      <c r="DC39" s="108">
        <v>72138</v>
      </c>
      <c r="DD39" s="60">
        <f t="shared" si="45"/>
        <v>1170334.9167710978</v>
      </c>
      <c r="DE39" s="61">
        <f t="shared" si="64"/>
        <v>2074805.8616173265</v>
      </c>
      <c r="DG39" s="70">
        <v>200031</v>
      </c>
    </row>
    <row r="40" spans="1:111" ht="15.75">
      <c r="A40" s="34" t="s">
        <v>256</v>
      </c>
      <c r="C40" s="15">
        <v>43014</v>
      </c>
      <c r="D40" s="72" t="s">
        <v>272</v>
      </c>
      <c r="E40" s="73" t="s">
        <v>257</v>
      </c>
      <c r="F40" s="73" t="s">
        <v>258</v>
      </c>
      <c r="G40" s="73" t="s">
        <v>273</v>
      </c>
      <c r="H40" s="74"/>
      <c r="I40" s="74"/>
      <c r="J40" s="73"/>
      <c r="K40" s="74"/>
      <c r="L40" s="75">
        <v>0</v>
      </c>
      <c r="M40" s="76"/>
      <c r="N40" s="55">
        <v>0</v>
      </c>
      <c r="O40" s="55">
        <f t="shared" si="0"/>
        <v>0</v>
      </c>
      <c r="P40" s="56">
        <v>0</v>
      </c>
      <c r="Q40" s="57">
        <f t="shared" si="1"/>
        <v>0</v>
      </c>
      <c r="R40" s="58">
        <v>0</v>
      </c>
      <c r="S40" s="14"/>
      <c r="T40" s="69">
        <f t="shared" si="2"/>
        <v>0</v>
      </c>
      <c r="U40" s="55">
        <f t="shared" si="3"/>
        <v>0</v>
      </c>
      <c r="V40" s="59">
        <v>0</v>
      </c>
      <c r="W40" s="59">
        <v>0</v>
      </c>
      <c r="X40" s="59">
        <v>0</v>
      </c>
      <c r="Y40" s="14">
        <f t="shared" si="7"/>
        <v>0</v>
      </c>
      <c r="Z40" s="55">
        <f t="shared" si="8"/>
        <v>0</v>
      </c>
      <c r="AA40" s="60">
        <f t="shared" si="9"/>
        <v>0</v>
      </c>
      <c r="AB40" s="61">
        <f t="shared" si="10"/>
        <v>0</v>
      </c>
      <c r="AD40" s="55">
        <f t="shared" si="11"/>
        <v>0</v>
      </c>
      <c r="AE40" s="55">
        <v>0</v>
      </c>
      <c r="AF40" s="56">
        <v>0</v>
      </c>
      <c r="AG40" s="57">
        <f t="shared" si="12"/>
        <v>0</v>
      </c>
      <c r="AH40" s="58">
        <f t="shared" si="13"/>
        <v>0</v>
      </c>
      <c r="AI40" s="14"/>
      <c r="AJ40" s="69">
        <f t="shared" si="14"/>
        <v>0</v>
      </c>
      <c r="AK40" s="55">
        <f t="shared" si="15"/>
        <v>0</v>
      </c>
      <c r="AL40" s="59">
        <v>0</v>
      </c>
      <c r="AM40" s="59">
        <v>0</v>
      </c>
      <c r="AN40" s="59">
        <v>0</v>
      </c>
      <c r="AO40" s="14">
        <f t="shared" si="18"/>
        <v>0</v>
      </c>
      <c r="AP40" s="55">
        <f t="shared" si="19"/>
        <v>0</v>
      </c>
      <c r="AQ40" s="60">
        <f t="shared" si="20"/>
        <v>0</v>
      </c>
      <c r="AR40" s="61">
        <f t="shared" si="21"/>
        <v>0</v>
      </c>
      <c r="AT40" s="55">
        <f t="shared" si="22"/>
        <v>0</v>
      </c>
      <c r="AU40" s="55">
        <v>0</v>
      </c>
      <c r="AV40" s="56">
        <v>0</v>
      </c>
      <c r="AW40" s="57">
        <f t="shared" si="47"/>
        <v>0</v>
      </c>
      <c r="AX40" s="58">
        <f t="shared" si="23"/>
        <v>0</v>
      </c>
      <c r="AY40" s="14"/>
      <c r="AZ40" s="69">
        <f t="shared" si="24"/>
        <v>0</v>
      </c>
      <c r="BA40" s="55">
        <f t="shared" si="48"/>
        <v>0</v>
      </c>
      <c r="BB40" s="59">
        <v>0</v>
      </c>
      <c r="BC40" s="59">
        <v>0</v>
      </c>
      <c r="BD40" s="59">
        <f t="shared" si="26"/>
        <v>0</v>
      </c>
      <c r="BE40" s="14">
        <f t="shared" si="27"/>
        <v>0</v>
      </c>
      <c r="BF40" s="55">
        <f t="shared" si="62"/>
        <v>0</v>
      </c>
      <c r="BG40" s="62">
        <f t="shared" si="71"/>
        <v>0</v>
      </c>
      <c r="BH40" s="60">
        <f t="shared" si="49"/>
        <v>0</v>
      </c>
      <c r="BI40" s="61">
        <f t="shared" si="29"/>
        <v>0</v>
      </c>
      <c r="BK40" s="55">
        <f t="shared" si="30"/>
        <v>0</v>
      </c>
      <c r="BL40" s="55">
        <v>0</v>
      </c>
      <c r="BM40" s="56">
        <v>0</v>
      </c>
      <c r="BN40" s="57">
        <f t="shared" si="50"/>
        <v>0</v>
      </c>
      <c r="BO40" s="58">
        <f t="shared" si="31"/>
        <v>0</v>
      </c>
      <c r="BP40" s="14"/>
      <c r="BQ40" s="55">
        <f t="shared" si="32"/>
        <v>0</v>
      </c>
      <c r="BR40" s="55">
        <f t="shared" si="51"/>
        <v>0</v>
      </c>
      <c r="BS40" s="59">
        <v>0</v>
      </c>
      <c r="BT40" s="59">
        <f t="shared" si="52"/>
        <v>-540</v>
      </c>
      <c r="BU40" s="59">
        <f t="shared" si="53"/>
        <v>0</v>
      </c>
      <c r="BV40" s="14">
        <f t="shared" si="33"/>
        <v>0</v>
      </c>
      <c r="BW40" s="55">
        <f t="shared" si="72"/>
        <v>0</v>
      </c>
      <c r="BX40" s="60">
        <f t="shared" si="35"/>
        <v>0</v>
      </c>
      <c r="BY40" s="61">
        <f t="shared" si="36"/>
        <v>0</v>
      </c>
      <c r="CA40" s="55">
        <f t="shared" si="54"/>
        <v>0</v>
      </c>
      <c r="CB40" s="55">
        <v>0</v>
      </c>
      <c r="CC40" s="56">
        <v>0</v>
      </c>
      <c r="CD40" s="57">
        <f t="shared" si="55"/>
        <v>0</v>
      </c>
      <c r="CE40" s="58">
        <f t="shared" si="37"/>
        <v>0</v>
      </c>
      <c r="CF40" s="14"/>
      <c r="CG40" s="55">
        <f t="shared" si="38"/>
        <v>0</v>
      </c>
      <c r="CH40" s="55">
        <f t="shared" si="56"/>
        <v>0</v>
      </c>
      <c r="CI40" s="59">
        <v>0</v>
      </c>
      <c r="CJ40" s="59">
        <f t="shared" si="57"/>
        <v>-815</v>
      </c>
      <c r="CK40" s="59">
        <f t="shared" si="63"/>
        <v>0</v>
      </c>
      <c r="CL40" s="14">
        <f t="shared" si="39"/>
        <v>0</v>
      </c>
      <c r="CM40" s="55">
        <v>0</v>
      </c>
      <c r="CN40" s="60">
        <f t="shared" si="40"/>
        <v>0</v>
      </c>
      <c r="CO40" s="61">
        <f t="shared" si="41"/>
        <v>0</v>
      </c>
      <c r="CQ40" s="55">
        <f t="shared" si="58"/>
        <v>0</v>
      </c>
      <c r="CR40" s="55">
        <v>0</v>
      </c>
      <c r="CS40" s="56">
        <v>0</v>
      </c>
      <c r="CT40" s="57">
        <f t="shared" si="59"/>
        <v>0</v>
      </c>
      <c r="CU40" s="58">
        <f t="shared" si="42"/>
        <v>0</v>
      </c>
      <c r="CV40" s="14"/>
      <c r="CW40" s="55">
        <f t="shared" si="43"/>
        <v>0</v>
      </c>
      <c r="CX40" s="55">
        <f t="shared" si="60"/>
        <v>0</v>
      </c>
      <c r="CY40" s="59">
        <v>0</v>
      </c>
      <c r="CZ40" s="59"/>
      <c r="DA40" s="59"/>
      <c r="DB40" s="14">
        <f t="shared" si="44"/>
        <v>0</v>
      </c>
      <c r="DC40" s="108">
        <v>0</v>
      </c>
      <c r="DD40" s="60">
        <f t="shared" si="45"/>
        <v>0</v>
      </c>
      <c r="DE40" s="61">
        <f t="shared" si="64"/>
        <v>0</v>
      </c>
      <c r="DG40" s="70"/>
    </row>
    <row r="41" spans="1:111" ht="15.75">
      <c r="A41" s="34" t="s">
        <v>256</v>
      </c>
      <c r="C41" s="15">
        <v>43014</v>
      </c>
      <c r="D41" s="64">
        <v>1</v>
      </c>
      <c r="E41" s="65" t="s">
        <v>257</v>
      </c>
      <c r="F41" s="65" t="s">
        <v>258</v>
      </c>
      <c r="G41" s="71" t="s">
        <v>68</v>
      </c>
      <c r="H41" s="66" t="s">
        <v>259</v>
      </c>
      <c r="I41" s="66">
        <v>820</v>
      </c>
      <c r="J41" s="65"/>
      <c r="K41" s="66">
        <v>30</v>
      </c>
      <c r="L41" s="67">
        <v>31858657.842012089</v>
      </c>
      <c r="M41" s="68"/>
      <c r="N41" s="55">
        <v>0</v>
      </c>
      <c r="O41" s="55">
        <f t="shared" si="0"/>
        <v>31858657.842012089</v>
      </c>
      <c r="P41" s="56">
        <v>0</v>
      </c>
      <c r="Q41" s="57">
        <f t="shared" si="1"/>
        <v>31858657.842012089</v>
      </c>
      <c r="R41" s="58">
        <v>0</v>
      </c>
      <c r="S41" s="14"/>
      <c r="T41" s="69">
        <f t="shared" si="2"/>
        <v>1592932.8921006045</v>
      </c>
      <c r="U41" s="55">
        <f t="shared" si="3"/>
        <v>30265724.949911483</v>
      </c>
      <c r="V41" s="59">
        <f>K41</f>
        <v>30</v>
      </c>
      <c r="W41" s="59">
        <f>IF($C41&lt;$N$1,(V41*365-(DATEDIF($C41,$N$1,"D"))),(V41*365))+1</f>
        <v>10951</v>
      </c>
      <c r="X41" s="59">
        <f>IF($C41&gt;$N$1,$AA$1-$C41+1,IF(W41&lt;=0,W41*0,IF(W41&lt;=182,W41,IF(W41&gt;182,182))))</f>
        <v>177</v>
      </c>
      <c r="Y41" s="14">
        <f t="shared" si="7"/>
        <v>30265724.949911483</v>
      </c>
      <c r="Z41" s="55">
        <f t="shared" si="8"/>
        <v>489182.1126960399</v>
      </c>
      <c r="AA41" s="60">
        <f t="shared" si="9"/>
        <v>489182.1126960399</v>
      </c>
      <c r="AB41" s="61">
        <f t="shared" si="10"/>
        <v>31369475.729316048</v>
      </c>
      <c r="AD41" s="55">
        <f t="shared" si="11"/>
        <v>31858657.842012089</v>
      </c>
      <c r="AE41" s="55">
        <v>0</v>
      </c>
      <c r="AF41" s="56">
        <v>0</v>
      </c>
      <c r="AG41" s="57">
        <f t="shared" si="12"/>
        <v>31858657.842012089</v>
      </c>
      <c r="AH41" s="58">
        <f t="shared" si="13"/>
        <v>489182.1126960399</v>
      </c>
      <c r="AI41" s="14"/>
      <c r="AJ41" s="69">
        <f t="shared" si="14"/>
        <v>1592932.8921006045</v>
      </c>
      <c r="AK41" s="55">
        <f t="shared" si="15"/>
        <v>30265724.949911483</v>
      </c>
      <c r="AL41" s="59">
        <v>30</v>
      </c>
      <c r="AM41" s="59">
        <f>IF($C41&lt;$AD$1,(AL41*365-(DATEDIF($C41,$AD$1,"D"))),(AL41*365))+1</f>
        <v>10775</v>
      </c>
      <c r="AN41" s="59">
        <f>IF($C41&gt;$AD$1,$AQ$1-$C41+1,IF(AM41&lt;=0,AM41*0,IF(AM41&lt;=183,AM41,IF(AM41&gt;183,183))))</f>
        <v>183</v>
      </c>
      <c r="AO41" s="14">
        <f t="shared" si="18"/>
        <v>29776542.837215442</v>
      </c>
      <c r="AP41" s="55">
        <f t="shared" si="19"/>
        <v>505717.61848820664</v>
      </c>
      <c r="AQ41" s="60">
        <f t="shared" si="20"/>
        <v>994899.73118424648</v>
      </c>
      <c r="AR41" s="61">
        <f t="shared" si="21"/>
        <v>30863758.110827841</v>
      </c>
      <c r="AT41" s="55">
        <f t="shared" si="22"/>
        <v>31858657.842012089</v>
      </c>
      <c r="AU41" s="55">
        <v>0</v>
      </c>
      <c r="AV41" s="56">
        <v>0</v>
      </c>
      <c r="AW41" s="57">
        <f t="shared" si="47"/>
        <v>31858657.842012089</v>
      </c>
      <c r="AX41" s="58">
        <f t="shared" si="23"/>
        <v>994899.73118424648</v>
      </c>
      <c r="AY41" s="14"/>
      <c r="AZ41" s="69">
        <f t="shared" si="24"/>
        <v>1592932.8921006045</v>
      </c>
      <c r="BA41" s="55">
        <f t="shared" si="48"/>
        <v>30265724.949911483</v>
      </c>
      <c r="BB41" s="59">
        <v>30</v>
      </c>
      <c r="BC41" s="59">
        <f>IF($C41&lt;$AT$1,(BB41*365-(DATEDIF($C41,$AT$1,"D"))),(BB41*365))+1</f>
        <v>10592</v>
      </c>
      <c r="BD41" s="59">
        <f t="shared" si="26"/>
        <v>182</v>
      </c>
      <c r="BE41" s="14">
        <f t="shared" si="27"/>
        <v>29270825.218727235</v>
      </c>
      <c r="BF41" s="55">
        <f t="shared" si="62"/>
        <v>502954.13423417258</v>
      </c>
      <c r="BG41" s="62">
        <f t="shared" si="71"/>
        <v>8573981.8660285529</v>
      </c>
      <c r="BH41" s="60">
        <f t="shared" si="49"/>
        <v>10071835.731446972</v>
      </c>
      <c r="BI41" s="61">
        <f t="shared" si="29"/>
        <v>21786822.110565118</v>
      </c>
      <c r="BK41" s="55">
        <f t="shared" si="30"/>
        <v>31858657.842012089</v>
      </c>
      <c r="BL41" s="55">
        <v>0</v>
      </c>
      <c r="BM41" s="56">
        <v>0</v>
      </c>
      <c r="BN41" s="57">
        <f t="shared" si="50"/>
        <v>31858657.842012089</v>
      </c>
      <c r="BO41" s="58">
        <f t="shared" si="31"/>
        <v>10071835.731446972</v>
      </c>
      <c r="BP41" s="14"/>
      <c r="BQ41" s="55">
        <f t="shared" si="32"/>
        <v>1592932.8921006045</v>
      </c>
      <c r="BR41" s="55">
        <f t="shared" si="51"/>
        <v>30265724.949911483</v>
      </c>
      <c r="BS41" s="59">
        <v>30</v>
      </c>
      <c r="BT41" s="59">
        <f t="shared" si="52"/>
        <v>10410</v>
      </c>
      <c r="BU41" s="59">
        <f t="shared" si="53"/>
        <v>275</v>
      </c>
      <c r="BV41" s="14">
        <f t="shared" si="33"/>
        <v>20193889.218464509</v>
      </c>
      <c r="BW41" s="55">
        <f t="shared" si="72"/>
        <v>533460.08982495102</v>
      </c>
      <c r="BX41" s="60">
        <f t="shared" si="35"/>
        <v>10605295.821271922</v>
      </c>
      <c r="BY41" s="61">
        <f t="shared" si="36"/>
        <v>21253362.020740166</v>
      </c>
      <c r="CA41" s="55">
        <f t="shared" si="54"/>
        <v>31858657.842012089</v>
      </c>
      <c r="CB41" s="55">
        <v>0</v>
      </c>
      <c r="CC41" s="56">
        <v>0</v>
      </c>
      <c r="CD41" s="57">
        <f t="shared" si="55"/>
        <v>31858657.842012089</v>
      </c>
      <c r="CE41" s="58">
        <f t="shared" si="37"/>
        <v>10605295.821271922</v>
      </c>
      <c r="CF41" s="14"/>
      <c r="CG41" s="55">
        <f t="shared" si="38"/>
        <v>1592932.8921006045</v>
      </c>
      <c r="CH41" s="55">
        <f t="shared" si="56"/>
        <v>30265724.949911483</v>
      </c>
      <c r="CI41" s="59">
        <v>30</v>
      </c>
      <c r="CJ41" s="59">
        <f t="shared" si="57"/>
        <v>10135</v>
      </c>
      <c r="CK41" s="59">
        <f t="shared" si="63"/>
        <v>91</v>
      </c>
      <c r="CL41" s="14">
        <f t="shared" si="39"/>
        <v>19660429.12863956</v>
      </c>
      <c r="CM41" s="55">
        <v>176079.22648117819</v>
      </c>
      <c r="CN41" s="60">
        <f t="shared" si="40"/>
        <v>10781375.047753101</v>
      </c>
      <c r="CO41" s="61">
        <f t="shared" si="41"/>
        <v>21077282.794258989</v>
      </c>
      <c r="CQ41" s="55">
        <f t="shared" si="58"/>
        <v>31858657.842012089</v>
      </c>
      <c r="CR41" s="55">
        <v>0</v>
      </c>
      <c r="CS41" s="56">
        <v>0</v>
      </c>
      <c r="CT41" s="57">
        <f t="shared" si="59"/>
        <v>31858657.842012089</v>
      </c>
      <c r="CU41" s="58">
        <f t="shared" si="42"/>
        <v>10781375.047753101</v>
      </c>
      <c r="CV41" s="14"/>
      <c r="CW41" s="55">
        <f t="shared" si="43"/>
        <v>1592932.8921006045</v>
      </c>
      <c r="CX41" s="55">
        <f t="shared" si="60"/>
        <v>30265724.949911483</v>
      </c>
      <c r="CY41" s="59">
        <v>30</v>
      </c>
      <c r="CZ41" s="59">
        <f t="shared" si="61"/>
        <v>10135</v>
      </c>
      <c r="DA41" s="59">
        <v>365</v>
      </c>
      <c r="DB41" s="14">
        <f t="shared" si="44"/>
        <v>19484349.90215838</v>
      </c>
      <c r="DC41" s="108">
        <v>708204</v>
      </c>
      <c r="DD41" s="60">
        <f t="shared" si="45"/>
        <v>11489579.047753101</v>
      </c>
      <c r="DE41" s="61">
        <f t="shared" si="64"/>
        <v>20369078.794258989</v>
      </c>
      <c r="DG41" s="70">
        <v>200032</v>
      </c>
    </row>
    <row r="42" spans="1:111" ht="15.75">
      <c r="A42" s="34" t="s">
        <v>256</v>
      </c>
      <c r="C42" s="15">
        <v>43014</v>
      </c>
      <c r="D42" s="64">
        <v>2</v>
      </c>
      <c r="E42" s="65" t="s">
        <v>257</v>
      </c>
      <c r="F42" s="65" t="s">
        <v>258</v>
      </c>
      <c r="G42" s="71" t="s">
        <v>70</v>
      </c>
      <c r="H42" s="66" t="s">
        <v>259</v>
      </c>
      <c r="I42" s="66">
        <v>666.25</v>
      </c>
      <c r="J42" s="65"/>
      <c r="K42" s="66">
        <v>30</v>
      </c>
      <c r="L42" s="67">
        <v>19990841.679367676</v>
      </c>
      <c r="M42" s="68"/>
      <c r="N42" s="55">
        <v>0</v>
      </c>
      <c r="O42" s="55">
        <f t="shared" si="0"/>
        <v>19990841.679367676</v>
      </c>
      <c r="P42" s="56">
        <v>0</v>
      </c>
      <c r="Q42" s="57">
        <f t="shared" si="1"/>
        <v>19990841.679367676</v>
      </c>
      <c r="R42" s="58">
        <v>0</v>
      </c>
      <c r="S42" s="14"/>
      <c r="T42" s="69">
        <f t="shared" si="2"/>
        <v>999542.08396838384</v>
      </c>
      <c r="U42" s="55">
        <f t="shared" si="3"/>
        <v>18991299.59539929</v>
      </c>
      <c r="V42" s="59">
        <f>K42</f>
        <v>30</v>
      </c>
      <c r="W42" s="59">
        <f>IF($C42&lt;$N$1,(V42*365-(DATEDIF($C42,$N$1,"D"))),(V42*365))+1</f>
        <v>10951</v>
      </c>
      <c r="X42" s="59">
        <f>IF($C42&gt;$N$1,$AA$1-$C42+1,IF(W42&lt;=0,W42*0,IF(W42&lt;=182,W42,IF(W42&gt;182,182))))</f>
        <v>177</v>
      </c>
      <c r="Y42" s="14">
        <f t="shared" si="7"/>
        <v>18991299.59539929</v>
      </c>
      <c r="Z42" s="55">
        <f t="shared" si="8"/>
        <v>306954.61860886443</v>
      </c>
      <c r="AA42" s="60">
        <f t="shared" si="9"/>
        <v>306954.61860886443</v>
      </c>
      <c r="AB42" s="61">
        <f t="shared" si="10"/>
        <v>19683887.06075881</v>
      </c>
      <c r="AD42" s="55">
        <f t="shared" si="11"/>
        <v>19990841.679367676</v>
      </c>
      <c r="AE42" s="55">
        <v>0</v>
      </c>
      <c r="AF42" s="56">
        <v>0</v>
      </c>
      <c r="AG42" s="57">
        <f t="shared" si="12"/>
        <v>19990841.679367676</v>
      </c>
      <c r="AH42" s="58">
        <f t="shared" si="13"/>
        <v>306954.61860886443</v>
      </c>
      <c r="AI42" s="14"/>
      <c r="AJ42" s="69">
        <f t="shared" si="14"/>
        <v>999542.08396838384</v>
      </c>
      <c r="AK42" s="55">
        <f t="shared" si="15"/>
        <v>18991299.59539929</v>
      </c>
      <c r="AL42" s="59">
        <v>30</v>
      </c>
      <c r="AM42" s="59">
        <f>IF($C42&lt;$AD$1,(AL42*365-(DATEDIF($C42,$AD$1,"D"))),(AL42*365))+1</f>
        <v>10775</v>
      </c>
      <c r="AN42" s="59">
        <f>IF($C42&gt;$AD$1,$AQ$1-$C42+1,IF(AM42&lt;=0,AM42*0,IF(AM42&lt;=183,AM42,IF(AM42&gt;183,183))))</f>
        <v>183</v>
      </c>
      <c r="AO42" s="14">
        <f t="shared" si="18"/>
        <v>18684344.976790424</v>
      </c>
      <c r="AP42" s="55">
        <f t="shared" si="19"/>
        <v>317330.40656637104</v>
      </c>
      <c r="AQ42" s="60">
        <f t="shared" si="20"/>
        <v>624285.02517523547</v>
      </c>
      <c r="AR42" s="61">
        <f t="shared" si="21"/>
        <v>19366556.65419244</v>
      </c>
      <c r="AT42" s="55">
        <f t="shared" si="22"/>
        <v>19990841.679367676</v>
      </c>
      <c r="AU42" s="55">
        <v>0</v>
      </c>
      <c r="AV42" s="56">
        <v>0</v>
      </c>
      <c r="AW42" s="57">
        <f t="shared" si="47"/>
        <v>19990841.679367676</v>
      </c>
      <c r="AX42" s="58">
        <f t="shared" si="23"/>
        <v>624285.02517523547</v>
      </c>
      <c r="AY42" s="14"/>
      <c r="AZ42" s="69">
        <f t="shared" si="24"/>
        <v>999542.08396838384</v>
      </c>
      <c r="BA42" s="55">
        <f t="shared" si="48"/>
        <v>18991299.59539929</v>
      </c>
      <c r="BB42" s="59">
        <v>30</v>
      </c>
      <c r="BC42" s="59">
        <f>IF($C42&lt;$AT$1,(BB42*365-(DATEDIF($C42,$AT$1,"D"))),(BB42*365))+1</f>
        <v>10592</v>
      </c>
      <c r="BD42" s="59">
        <f t="shared" si="26"/>
        <v>182</v>
      </c>
      <c r="BE42" s="14">
        <f t="shared" si="27"/>
        <v>18367014.570224054</v>
      </c>
      <c r="BF42" s="55">
        <f t="shared" si="62"/>
        <v>315596.36062884988</v>
      </c>
      <c r="BG42" s="62">
        <f t="shared" si="71"/>
        <v>5380048.1770302076</v>
      </c>
      <c r="BH42" s="60">
        <f t="shared" si="49"/>
        <v>6319929.5628342927</v>
      </c>
      <c r="BI42" s="61">
        <f t="shared" si="29"/>
        <v>13670912.116533384</v>
      </c>
      <c r="BK42" s="55">
        <f t="shared" si="30"/>
        <v>19990841.679367676</v>
      </c>
      <c r="BL42" s="55">
        <v>0</v>
      </c>
      <c r="BM42" s="56">
        <v>0</v>
      </c>
      <c r="BN42" s="57">
        <f t="shared" si="50"/>
        <v>19990841.679367676</v>
      </c>
      <c r="BO42" s="58">
        <f t="shared" si="31"/>
        <v>6319929.5628342927</v>
      </c>
      <c r="BP42" s="14"/>
      <c r="BQ42" s="55">
        <f t="shared" si="32"/>
        <v>999542.08396838384</v>
      </c>
      <c r="BR42" s="55">
        <f t="shared" si="51"/>
        <v>18991299.59539929</v>
      </c>
      <c r="BS42" s="59">
        <v>30</v>
      </c>
      <c r="BT42" s="59">
        <f t="shared" si="52"/>
        <v>10410</v>
      </c>
      <c r="BU42" s="59">
        <f t="shared" si="53"/>
        <v>275</v>
      </c>
      <c r="BV42" s="14">
        <f t="shared" si="33"/>
        <v>12671370.032564998</v>
      </c>
      <c r="BW42" s="55">
        <f t="shared" si="72"/>
        <v>334738.40143663535</v>
      </c>
      <c r="BX42" s="60">
        <f t="shared" si="35"/>
        <v>6654667.9642709279</v>
      </c>
      <c r="BY42" s="61">
        <f t="shared" si="36"/>
        <v>13336173.715096749</v>
      </c>
      <c r="CA42" s="55">
        <f t="shared" si="54"/>
        <v>19990841.679367676</v>
      </c>
      <c r="CB42" s="55">
        <v>0</v>
      </c>
      <c r="CC42" s="56">
        <v>0</v>
      </c>
      <c r="CD42" s="57">
        <f t="shared" si="55"/>
        <v>19990841.679367676</v>
      </c>
      <c r="CE42" s="58">
        <f t="shared" si="37"/>
        <v>6654667.9642709279</v>
      </c>
      <c r="CF42" s="14"/>
      <c r="CG42" s="55">
        <f t="shared" si="38"/>
        <v>999542.08396838384</v>
      </c>
      <c r="CH42" s="55">
        <f t="shared" si="56"/>
        <v>18991299.59539929</v>
      </c>
      <c r="CI42" s="59">
        <v>30</v>
      </c>
      <c r="CJ42" s="59">
        <f t="shared" si="57"/>
        <v>10135</v>
      </c>
      <c r="CK42" s="59">
        <f t="shared" si="63"/>
        <v>91</v>
      </c>
      <c r="CL42" s="14">
        <f t="shared" si="39"/>
        <v>12336631.631128363</v>
      </c>
      <c r="CM42" s="55">
        <v>110487.13844338294</v>
      </c>
      <c r="CN42" s="60">
        <f t="shared" si="40"/>
        <v>6765155.1027143113</v>
      </c>
      <c r="CO42" s="61">
        <f t="shared" si="41"/>
        <v>13225686.576653365</v>
      </c>
      <c r="CQ42" s="55">
        <f t="shared" si="58"/>
        <v>19990841.679367676</v>
      </c>
      <c r="CR42" s="55">
        <v>0</v>
      </c>
      <c r="CS42" s="56">
        <v>0</v>
      </c>
      <c r="CT42" s="57">
        <f t="shared" si="59"/>
        <v>19990841.679367676</v>
      </c>
      <c r="CU42" s="58">
        <f t="shared" si="42"/>
        <v>6765155.1027143113</v>
      </c>
      <c r="CV42" s="14"/>
      <c r="CW42" s="55">
        <f t="shared" si="43"/>
        <v>999542.08396838384</v>
      </c>
      <c r="CX42" s="55">
        <f t="shared" si="60"/>
        <v>18991299.59539929</v>
      </c>
      <c r="CY42" s="59">
        <v>30</v>
      </c>
      <c r="CZ42" s="59">
        <f t="shared" si="61"/>
        <v>10135</v>
      </c>
      <c r="DA42" s="59">
        <v>365</v>
      </c>
      <c r="DB42" s="14">
        <f t="shared" si="44"/>
        <v>12226144.492684979</v>
      </c>
      <c r="DC42" s="108">
        <v>444388</v>
      </c>
      <c r="DD42" s="60">
        <f t="shared" si="45"/>
        <v>7209543.1027143113</v>
      </c>
      <c r="DE42" s="61">
        <f t="shared" si="64"/>
        <v>12781298.576653365</v>
      </c>
      <c r="DG42" s="70">
        <v>200033</v>
      </c>
    </row>
    <row r="43" spans="1:111" ht="15.75">
      <c r="A43" s="34" t="s">
        <v>256</v>
      </c>
      <c r="C43" s="15">
        <v>43014</v>
      </c>
      <c r="D43" s="64">
        <v>3</v>
      </c>
      <c r="E43" s="65" t="s">
        <v>257</v>
      </c>
      <c r="F43" s="65" t="s">
        <v>258</v>
      </c>
      <c r="G43" s="71" t="s">
        <v>72</v>
      </c>
      <c r="H43" s="66" t="s">
        <v>263</v>
      </c>
      <c r="I43" s="66">
        <v>2</v>
      </c>
      <c r="J43" s="65" t="s">
        <v>274</v>
      </c>
      <c r="K43" s="66">
        <v>30</v>
      </c>
      <c r="L43" s="67">
        <v>71490212.964326948</v>
      </c>
      <c r="M43" s="68"/>
      <c r="N43" s="55">
        <v>0</v>
      </c>
      <c r="O43" s="55">
        <f t="shared" si="0"/>
        <v>71490212.964326948</v>
      </c>
      <c r="P43" s="56">
        <v>0</v>
      </c>
      <c r="Q43" s="57">
        <f t="shared" si="1"/>
        <v>71490212.964326948</v>
      </c>
      <c r="R43" s="58">
        <v>0</v>
      </c>
      <c r="S43" s="14"/>
      <c r="T43" s="69">
        <f t="shared" si="2"/>
        <v>3574510.6482163477</v>
      </c>
      <c r="U43" s="55">
        <f t="shared" si="3"/>
        <v>67915702.316110596</v>
      </c>
      <c r="V43" s="59">
        <f>K43</f>
        <v>30</v>
      </c>
      <c r="W43" s="59">
        <f>IF($C43&lt;$N$1,(V43*365-(DATEDIF($C43,$N$1,"D"))),(V43*365))+1</f>
        <v>10951</v>
      </c>
      <c r="X43" s="59">
        <f>IF($C43&gt;$N$1,$AA$1-$C43+1,IF(W43&lt;=0,W43*0,IF(W43&lt;=182,W43,IF(W43&gt;182,182))))</f>
        <v>177</v>
      </c>
      <c r="Y43" s="14">
        <f t="shared" si="7"/>
        <v>67915702.316110596</v>
      </c>
      <c r="Z43" s="55">
        <f t="shared" si="8"/>
        <v>1097715.2141312736</v>
      </c>
      <c r="AA43" s="60">
        <f t="shared" si="9"/>
        <v>1097715.2141312736</v>
      </c>
      <c r="AB43" s="61">
        <f t="shared" si="10"/>
        <v>70392497.750195667</v>
      </c>
      <c r="AD43" s="55">
        <f t="shared" si="11"/>
        <v>71490212.964326948</v>
      </c>
      <c r="AE43" s="55">
        <v>0</v>
      </c>
      <c r="AF43" s="56">
        <v>0</v>
      </c>
      <c r="AG43" s="57">
        <f t="shared" si="12"/>
        <v>71490212.964326948</v>
      </c>
      <c r="AH43" s="58">
        <f t="shared" si="13"/>
        <v>1097715.2141312736</v>
      </c>
      <c r="AI43" s="14"/>
      <c r="AJ43" s="69">
        <f t="shared" si="14"/>
        <v>3574510.6482163477</v>
      </c>
      <c r="AK43" s="55">
        <f t="shared" si="15"/>
        <v>67915702.316110596</v>
      </c>
      <c r="AL43" s="59">
        <v>30</v>
      </c>
      <c r="AM43" s="59">
        <f>IF($C43&lt;$AD$1,(AL43*365-(DATEDIF($C43,$AD$1,"D"))),(AL43*365))+1</f>
        <v>10775</v>
      </c>
      <c r="AN43" s="59">
        <f>IF($C43&gt;$AD$1,$AQ$1-$C43+1,IF(AM43&lt;=0,AM43*0,IF(AM43&lt;=183,AM43,IF(AM43&gt;183,183))))</f>
        <v>183</v>
      </c>
      <c r="AO43" s="14">
        <f t="shared" si="18"/>
        <v>66817987.101979323</v>
      </c>
      <c r="AP43" s="55">
        <f t="shared" si="19"/>
        <v>1134820.5698062382</v>
      </c>
      <c r="AQ43" s="60">
        <f t="shared" si="20"/>
        <v>2232535.783937512</v>
      </c>
      <c r="AR43" s="61">
        <f t="shared" si="21"/>
        <v>69257677.180389434</v>
      </c>
      <c r="AT43" s="55">
        <f t="shared" si="22"/>
        <v>71490212.964326948</v>
      </c>
      <c r="AU43" s="55">
        <v>0</v>
      </c>
      <c r="AV43" s="56">
        <v>0</v>
      </c>
      <c r="AW43" s="57">
        <f t="shared" si="47"/>
        <v>71490212.964326948</v>
      </c>
      <c r="AX43" s="58">
        <f t="shared" si="23"/>
        <v>2232535.783937512</v>
      </c>
      <c r="AY43" s="14"/>
      <c r="AZ43" s="69">
        <f t="shared" si="24"/>
        <v>3574510.6482163477</v>
      </c>
      <c r="BA43" s="55">
        <f t="shared" si="48"/>
        <v>67915702.316110596</v>
      </c>
      <c r="BB43" s="59">
        <v>30</v>
      </c>
      <c r="BC43" s="59">
        <f>IF($C43&lt;$AT$1,(BB43*365-(DATEDIF($C43,$AT$1,"D"))),(BB43*365))+1</f>
        <v>10592</v>
      </c>
      <c r="BD43" s="59">
        <f t="shared" si="26"/>
        <v>182</v>
      </c>
      <c r="BE43" s="14">
        <f t="shared" si="27"/>
        <v>65683166.532173082</v>
      </c>
      <c r="BF43" s="55">
        <f t="shared" si="62"/>
        <v>1128619.3645067506</v>
      </c>
      <c r="BG43" s="62">
        <f t="shared" si="71"/>
        <v>19239849.732349753</v>
      </c>
      <c r="BH43" s="60">
        <f t="shared" si="49"/>
        <v>22601004.880794015</v>
      </c>
      <c r="BI43" s="61">
        <f t="shared" si="29"/>
        <v>48889208.083532929</v>
      </c>
      <c r="BK43" s="55">
        <f t="shared" si="30"/>
        <v>71490212.964326948</v>
      </c>
      <c r="BL43" s="55">
        <v>0</v>
      </c>
      <c r="BM43" s="56">
        <v>0</v>
      </c>
      <c r="BN43" s="57">
        <f t="shared" si="50"/>
        <v>71490212.964326948</v>
      </c>
      <c r="BO43" s="58">
        <f t="shared" si="31"/>
        <v>22601004.880794015</v>
      </c>
      <c r="BP43" s="14"/>
      <c r="BQ43" s="55">
        <f t="shared" si="32"/>
        <v>3574510.6482163477</v>
      </c>
      <c r="BR43" s="55">
        <f t="shared" si="51"/>
        <v>67915702.316110596</v>
      </c>
      <c r="BS43" s="59">
        <v>30</v>
      </c>
      <c r="BT43" s="59">
        <f t="shared" si="52"/>
        <v>10410</v>
      </c>
      <c r="BU43" s="59">
        <f t="shared" si="53"/>
        <v>275</v>
      </c>
      <c r="BV43" s="14">
        <f t="shared" si="33"/>
        <v>45314697.435316578</v>
      </c>
      <c r="BW43" s="55">
        <f t="shared" si="72"/>
        <v>1197074.1397417923</v>
      </c>
      <c r="BX43" s="60">
        <f t="shared" si="35"/>
        <v>23798079.020535808</v>
      </c>
      <c r="BY43" s="61">
        <f t="shared" si="36"/>
        <v>47692133.943791136</v>
      </c>
      <c r="CA43" s="55">
        <f t="shared" si="54"/>
        <v>71490212.964326948</v>
      </c>
      <c r="CB43" s="55">
        <v>0</v>
      </c>
      <c r="CC43" s="56">
        <v>0</v>
      </c>
      <c r="CD43" s="57">
        <f t="shared" si="55"/>
        <v>71490212.964326948</v>
      </c>
      <c r="CE43" s="58">
        <f t="shared" si="37"/>
        <v>23798079.020535808</v>
      </c>
      <c r="CF43" s="14"/>
      <c r="CG43" s="55">
        <f t="shared" si="38"/>
        <v>3574510.6482163477</v>
      </c>
      <c r="CH43" s="55">
        <f t="shared" si="56"/>
        <v>67915702.316110596</v>
      </c>
      <c r="CI43" s="59">
        <v>30</v>
      </c>
      <c r="CJ43" s="59">
        <f t="shared" si="57"/>
        <v>10135</v>
      </c>
      <c r="CK43" s="59">
        <f t="shared" si="63"/>
        <v>91</v>
      </c>
      <c r="CL43" s="14">
        <f t="shared" si="39"/>
        <v>44117623.295574784</v>
      </c>
      <c r="CM43" s="55">
        <v>395118.38389919972</v>
      </c>
      <c r="CN43" s="60">
        <f t="shared" si="40"/>
        <v>24193197.404435009</v>
      </c>
      <c r="CO43" s="61">
        <f t="shared" si="41"/>
        <v>47297015.559891939</v>
      </c>
      <c r="CQ43" s="55">
        <f t="shared" si="58"/>
        <v>71490212.964326948</v>
      </c>
      <c r="CR43" s="55">
        <v>0</v>
      </c>
      <c r="CS43" s="56">
        <v>0</v>
      </c>
      <c r="CT43" s="57">
        <f t="shared" si="59"/>
        <v>71490212.964326948</v>
      </c>
      <c r="CU43" s="58">
        <f t="shared" si="42"/>
        <v>24193197.404435009</v>
      </c>
      <c r="CV43" s="14"/>
      <c r="CW43" s="55">
        <f t="shared" si="43"/>
        <v>3574510.6482163477</v>
      </c>
      <c r="CX43" s="55">
        <f t="shared" si="60"/>
        <v>67915702.316110596</v>
      </c>
      <c r="CY43" s="59">
        <v>30</v>
      </c>
      <c r="CZ43" s="59">
        <f t="shared" si="61"/>
        <v>10135</v>
      </c>
      <c r="DA43" s="59">
        <v>365</v>
      </c>
      <c r="DB43" s="14">
        <f t="shared" si="44"/>
        <v>43722504.911675587</v>
      </c>
      <c r="DC43" s="108">
        <v>1589197</v>
      </c>
      <c r="DD43" s="60">
        <f t="shared" si="45"/>
        <v>25782394.404435009</v>
      </c>
      <c r="DE43" s="61">
        <f t="shared" si="64"/>
        <v>45707818.559891939</v>
      </c>
      <c r="DG43" s="70">
        <v>200034</v>
      </c>
    </row>
    <row r="44" spans="1:111" ht="15.75">
      <c r="A44" s="34" t="s">
        <v>256</v>
      </c>
      <c r="C44" s="15">
        <v>43014</v>
      </c>
      <c r="D44" s="64">
        <v>4</v>
      </c>
      <c r="E44" s="65" t="s">
        <v>257</v>
      </c>
      <c r="F44" s="65" t="s">
        <v>258</v>
      </c>
      <c r="G44" s="71" t="s">
        <v>74</v>
      </c>
      <c r="H44" s="66" t="s">
        <v>263</v>
      </c>
      <c r="I44" s="66">
        <v>1</v>
      </c>
      <c r="J44" s="65" t="s">
        <v>275</v>
      </c>
      <c r="K44" s="66">
        <v>30</v>
      </c>
      <c r="L44" s="67">
        <v>21508404.535215762</v>
      </c>
      <c r="M44" s="68"/>
      <c r="N44" s="55">
        <v>0</v>
      </c>
      <c r="O44" s="55">
        <f t="shared" si="0"/>
        <v>21508404.535215762</v>
      </c>
      <c r="P44" s="56">
        <v>0</v>
      </c>
      <c r="Q44" s="57">
        <f t="shared" si="1"/>
        <v>21508404.535215762</v>
      </c>
      <c r="R44" s="58">
        <v>0</v>
      </c>
      <c r="S44" s="14"/>
      <c r="T44" s="69">
        <f t="shared" si="2"/>
        <v>1075420.2267607881</v>
      </c>
      <c r="U44" s="55">
        <f t="shared" si="3"/>
        <v>20432984.308454972</v>
      </c>
      <c r="V44" s="59">
        <f>K44</f>
        <v>30</v>
      </c>
      <c r="W44" s="59">
        <f>IF($C44&lt;$N$1,(V44*365-(DATEDIF($C44,$N$1,"D"))),(V44*365))+1</f>
        <v>10951</v>
      </c>
      <c r="X44" s="59">
        <f>IF($C44&gt;$N$1,$AA$1-$C44+1,IF(W44&lt;=0,W44*0,IF(W44&lt;=182,W44,IF(W44&gt;182,182))))</f>
        <v>177</v>
      </c>
      <c r="Y44" s="14">
        <f t="shared" si="7"/>
        <v>20432984.308454972</v>
      </c>
      <c r="Z44" s="55">
        <f t="shared" si="8"/>
        <v>330256.43526586884</v>
      </c>
      <c r="AA44" s="60">
        <f t="shared" si="9"/>
        <v>330256.43526586884</v>
      </c>
      <c r="AB44" s="61">
        <f t="shared" si="10"/>
        <v>21178148.099949893</v>
      </c>
      <c r="AD44" s="55">
        <f t="shared" si="11"/>
        <v>21508404.535215762</v>
      </c>
      <c r="AE44" s="55">
        <v>0</v>
      </c>
      <c r="AF44" s="56">
        <v>0</v>
      </c>
      <c r="AG44" s="57">
        <f t="shared" si="12"/>
        <v>21508404.535215762</v>
      </c>
      <c r="AH44" s="58">
        <f t="shared" si="13"/>
        <v>330256.43526586884</v>
      </c>
      <c r="AI44" s="14"/>
      <c r="AJ44" s="69">
        <f t="shared" si="14"/>
        <v>1075420.2267607881</v>
      </c>
      <c r="AK44" s="55">
        <f t="shared" si="15"/>
        <v>20432984.308454972</v>
      </c>
      <c r="AL44" s="59">
        <v>30</v>
      </c>
      <c r="AM44" s="59">
        <f>IF($C44&lt;$AD$1,(AL44*365-(DATEDIF($C44,$AD$1,"D"))),(AL44*365))+1</f>
        <v>10775</v>
      </c>
      <c r="AN44" s="59">
        <f>IF($C44&gt;$AD$1,$AQ$1-$C44+1,IF(AM44&lt;=0,AM44*0,IF(AM44&lt;=183,AM44,IF(AM44&gt;183,183))))</f>
        <v>183</v>
      </c>
      <c r="AO44" s="14">
        <f t="shared" si="18"/>
        <v>20102727.873189103</v>
      </c>
      <c r="AP44" s="55">
        <f t="shared" si="19"/>
        <v>341419.87942400057</v>
      </c>
      <c r="AQ44" s="60">
        <f t="shared" si="20"/>
        <v>671676.31468986941</v>
      </c>
      <c r="AR44" s="61">
        <f t="shared" si="21"/>
        <v>20836728.220525891</v>
      </c>
      <c r="AT44" s="55">
        <f t="shared" si="22"/>
        <v>21508404.535215762</v>
      </c>
      <c r="AU44" s="55">
        <v>0</v>
      </c>
      <c r="AV44" s="56">
        <v>0</v>
      </c>
      <c r="AW44" s="57">
        <f t="shared" si="47"/>
        <v>21508404.535215762</v>
      </c>
      <c r="AX44" s="58">
        <f t="shared" si="23"/>
        <v>671676.31468986941</v>
      </c>
      <c r="AY44" s="14"/>
      <c r="AZ44" s="69">
        <f t="shared" si="24"/>
        <v>1075420.2267607881</v>
      </c>
      <c r="BA44" s="55">
        <f t="shared" si="48"/>
        <v>20432984.308454972</v>
      </c>
      <c r="BB44" s="59">
        <v>30</v>
      </c>
      <c r="BC44" s="59">
        <f>IF($C44&lt;$AT$1,(BB44*365-(DATEDIF($C44,$AT$1,"D"))),(BB44*365))+1</f>
        <v>10592</v>
      </c>
      <c r="BD44" s="59">
        <f t="shared" si="26"/>
        <v>182</v>
      </c>
      <c r="BE44" s="14">
        <f t="shared" si="27"/>
        <v>19761307.993765101</v>
      </c>
      <c r="BF44" s="55">
        <f t="shared" si="62"/>
        <v>339554.19702277647</v>
      </c>
      <c r="BG44" s="62">
        <f t="shared" si="71"/>
        <v>5788463.2606512634</v>
      </c>
      <c r="BH44" s="60">
        <f t="shared" si="49"/>
        <v>6799693.7723639095</v>
      </c>
      <c r="BI44" s="61">
        <f t="shared" si="29"/>
        <v>14708710.762851853</v>
      </c>
      <c r="BK44" s="55">
        <f t="shared" si="30"/>
        <v>21508404.535215762</v>
      </c>
      <c r="BL44" s="55">
        <v>0</v>
      </c>
      <c r="BM44" s="56">
        <v>0</v>
      </c>
      <c r="BN44" s="57">
        <f t="shared" si="50"/>
        <v>21508404.535215762</v>
      </c>
      <c r="BO44" s="58">
        <f t="shared" si="31"/>
        <v>6799693.7723639095</v>
      </c>
      <c r="BP44" s="14"/>
      <c r="BQ44" s="55">
        <f t="shared" si="32"/>
        <v>1075420.2267607881</v>
      </c>
      <c r="BR44" s="55">
        <f t="shared" si="51"/>
        <v>20432984.308454972</v>
      </c>
      <c r="BS44" s="59">
        <v>30</v>
      </c>
      <c r="BT44" s="59">
        <f t="shared" si="52"/>
        <v>10410</v>
      </c>
      <c r="BU44" s="59">
        <f t="shared" si="53"/>
        <v>275</v>
      </c>
      <c r="BV44" s="14">
        <f t="shared" si="33"/>
        <v>13633290.536091063</v>
      </c>
      <c r="BW44" s="55">
        <f t="shared" si="72"/>
        <v>360149.36574688205</v>
      </c>
      <c r="BX44" s="60">
        <f t="shared" si="35"/>
        <v>7159843.1381107913</v>
      </c>
      <c r="BY44" s="61">
        <f t="shared" si="36"/>
        <v>14348561.397104971</v>
      </c>
      <c r="CA44" s="55">
        <f t="shared" si="54"/>
        <v>21508404.535215762</v>
      </c>
      <c r="CB44" s="55">
        <v>0</v>
      </c>
      <c r="CC44" s="56">
        <v>0</v>
      </c>
      <c r="CD44" s="57">
        <f t="shared" si="55"/>
        <v>21508404.535215762</v>
      </c>
      <c r="CE44" s="58">
        <f t="shared" si="37"/>
        <v>7159843.1381107913</v>
      </c>
      <c r="CF44" s="14"/>
      <c r="CG44" s="55">
        <f t="shared" si="38"/>
        <v>1075420.2267607881</v>
      </c>
      <c r="CH44" s="55">
        <f t="shared" si="56"/>
        <v>20432984.308454972</v>
      </c>
      <c r="CI44" s="59">
        <v>30</v>
      </c>
      <c r="CJ44" s="59">
        <f t="shared" si="57"/>
        <v>10135</v>
      </c>
      <c r="CK44" s="59">
        <f t="shared" si="63"/>
        <v>91</v>
      </c>
      <c r="CL44" s="14">
        <f t="shared" si="39"/>
        <v>13273141.170344181</v>
      </c>
      <c r="CM44" s="55">
        <v>118874.53803565097</v>
      </c>
      <c r="CN44" s="60">
        <f t="shared" si="40"/>
        <v>7278717.6761464421</v>
      </c>
      <c r="CO44" s="61">
        <f t="shared" si="41"/>
        <v>14229686.859069319</v>
      </c>
      <c r="CQ44" s="55">
        <f t="shared" si="58"/>
        <v>21508404.535215762</v>
      </c>
      <c r="CR44" s="55">
        <v>0</v>
      </c>
      <c r="CS44" s="56">
        <v>0</v>
      </c>
      <c r="CT44" s="57">
        <f t="shared" si="59"/>
        <v>21508404.535215762</v>
      </c>
      <c r="CU44" s="58">
        <f t="shared" si="42"/>
        <v>7278717.6761464421</v>
      </c>
      <c r="CV44" s="14"/>
      <c r="CW44" s="55">
        <f t="shared" si="43"/>
        <v>1075420.2267607881</v>
      </c>
      <c r="CX44" s="55">
        <f t="shared" si="60"/>
        <v>20432984.308454972</v>
      </c>
      <c r="CY44" s="59">
        <v>30</v>
      </c>
      <c r="CZ44" s="59">
        <f t="shared" si="61"/>
        <v>10135</v>
      </c>
      <c r="DA44" s="59">
        <v>365</v>
      </c>
      <c r="DB44" s="14">
        <f t="shared" si="44"/>
        <v>13154266.63230853</v>
      </c>
      <c r="DC44" s="108">
        <v>478123</v>
      </c>
      <c r="DD44" s="60">
        <f t="shared" si="45"/>
        <v>7756840.6761464421</v>
      </c>
      <c r="DE44" s="61">
        <f t="shared" si="64"/>
        <v>13751563.859069319</v>
      </c>
      <c r="DG44" s="70">
        <v>200035</v>
      </c>
    </row>
    <row r="45" spans="1:111" ht="15.75">
      <c r="A45" s="34" t="s">
        <v>256</v>
      </c>
      <c r="C45" s="15">
        <v>43014</v>
      </c>
      <c r="D45" s="64">
        <v>5</v>
      </c>
      <c r="E45" s="65" t="s">
        <v>257</v>
      </c>
      <c r="F45" s="65" t="s">
        <v>258</v>
      </c>
      <c r="G45" s="71" t="s">
        <v>76</v>
      </c>
      <c r="H45" s="66" t="s">
        <v>259</v>
      </c>
      <c r="I45" s="66">
        <v>61.75</v>
      </c>
      <c r="J45" s="65" t="s">
        <v>276</v>
      </c>
      <c r="K45" s="66">
        <v>30</v>
      </c>
      <c r="L45" s="67">
        <v>1937028.3401072449</v>
      </c>
      <c r="M45" s="68"/>
      <c r="N45" s="55">
        <v>0</v>
      </c>
      <c r="O45" s="55">
        <f t="shared" si="0"/>
        <v>1937028.3401072449</v>
      </c>
      <c r="P45" s="56">
        <v>0</v>
      </c>
      <c r="Q45" s="57">
        <f t="shared" si="1"/>
        <v>1937028.3401072449</v>
      </c>
      <c r="R45" s="58">
        <v>0</v>
      </c>
      <c r="S45" s="14"/>
      <c r="T45" s="69">
        <f t="shared" si="2"/>
        <v>96851.417005362251</v>
      </c>
      <c r="U45" s="55">
        <f t="shared" si="3"/>
        <v>1840176.9231018827</v>
      </c>
      <c r="V45" s="59">
        <f>K45</f>
        <v>30</v>
      </c>
      <c r="W45" s="59">
        <f>IF($C45&lt;$N$1,(V45*365-(DATEDIF($C45,$N$1,"D"))),(V45*365))+1</f>
        <v>10951</v>
      </c>
      <c r="X45" s="59">
        <f>IF($C45&gt;$N$1,$AA$1-$C45+1,IF(W45&lt;=0,W45*0,IF(W45&lt;=182,W45,IF(W45&gt;182,182))))</f>
        <v>177</v>
      </c>
      <c r="Y45" s="14">
        <f t="shared" si="7"/>
        <v>1840176.9231018827</v>
      </c>
      <c r="Z45" s="55">
        <f t="shared" si="8"/>
        <v>29742.60938626913</v>
      </c>
      <c r="AA45" s="60">
        <f t="shared" si="9"/>
        <v>29742.60938626913</v>
      </c>
      <c r="AB45" s="61">
        <f t="shared" si="10"/>
        <v>1907285.7307209757</v>
      </c>
      <c r="AD45" s="55">
        <f t="shared" si="11"/>
        <v>1937028.3401072449</v>
      </c>
      <c r="AE45" s="55">
        <v>0</v>
      </c>
      <c r="AF45" s="56">
        <v>0</v>
      </c>
      <c r="AG45" s="57">
        <f t="shared" si="12"/>
        <v>1937028.3401072449</v>
      </c>
      <c r="AH45" s="58">
        <f t="shared" si="13"/>
        <v>29742.60938626913</v>
      </c>
      <c r="AI45" s="14"/>
      <c r="AJ45" s="69">
        <f t="shared" si="14"/>
        <v>96851.417005362251</v>
      </c>
      <c r="AK45" s="55">
        <f t="shared" si="15"/>
        <v>1840176.9231018827</v>
      </c>
      <c r="AL45" s="59">
        <v>30</v>
      </c>
      <c r="AM45" s="59">
        <f>IF($C45&lt;$AD$1,(AL45*365-(DATEDIF($C45,$AD$1,"D"))),(AL45*365))+1</f>
        <v>10775</v>
      </c>
      <c r="AN45" s="59">
        <f>IF($C45&gt;$AD$1,$AQ$1-$C45+1,IF(AM45&lt;=0,AM45*0,IF(AM45&lt;=183,AM45,IF(AM45&gt;183,183))))</f>
        <v>183</v>
      </c>
      <c r="AO45" s="14">
        <f t="shared" si="18"/>
        <v>1810434.3137156134</v>
      </c>
      <c r="AP45" s="55">
        <f t="shared" si="19"/>
        <v>30747.979527606243</v>
      </c>
      <c r="AQ45" s="60">
        <f t="shared" si="20"/>
        <v>60490.58891387537</v>
      </c>
      <c r="AR45" s="61">
        <f t="shared" si="21"/>
        <v>1876537.7511933695</v>
      </c>
      <c r="AT45" s="55">
        <f t="shared" si="22"/>
        <v>1937028.3401072449</v>
      </c>
      <c r="AU45" s="55">
        <v>0</v>
      </c>
      <c r="AV45" s="56">
        <v>0</v>
      </c>
      <c r="AW45" s="57">
        <f t="shared" si="47"/>
        <v>1937028.3401072449</v>
      </c>
      <c r="AX45" s="58">
        <f t="shared" si="23"/>
        <v>60490.58891387537</v>
      </c>
      <c r="AY45" s="14"/>
      <c r="AZ45" s="69">
        <f t="shared" si="24"/>
        <v>96851.417005362251</v>
      </c>
      <c r="BA45" s="55">
        <f t="shared" si="48"/>
        <v>1840176.9231018827</v>
      </c>
      <c r="BB45" s="59">
        <v>30</v>
      </c>
      <c r="BC45" s="59">
        <f>IF($C45&lt;$AT$1,(BB45*365-(DATEDIF($C45,$AT$1,"D"))),(BB45*365))+1</f>
        <v>10592</v>
      </c>
      <c r="BD45" s="59">
        <f t="shared" si="26"/>
        <v>182</v>
      </c>
      <c r="BE45" s="14">
        <f t="shared" si="27"/>
        <v>1779686.3341880073</v>
      </c>
      <c r="BF45" s="55">
        <f t="shared" si="62"/>
        <v>30579.957781553752</v>
      </c>
      <c r="BG45" s="62">
        <f t="shared" si="71"/>
        <v>521304.00296279392</v>
      </c>
      <c r="BH45" s="60">
        <f t="shared" si="49"/>
        <v>612374.54965822306</v>
      </c>
      <c r="BI45" s="61">
        <f t="shared" si="29"/>
        <v>1324653.7904490218</v>
      </c>
      <c r="BK45" s="55">
        <f t="shared" si="30"/>
        <v>1937028.3401072449</v>
      </c>
      <c r="BL45" s="55">
        <v>0</v>
      </c>
      <c r="BM45" s="56">
        <v>0</v>
      </c>
      <c r="BN45" s="57">
        <f t="shared" si="50"/>
        <v>1937028.3401072449</v>
      </c>
      <c r="BO45" s="58">
        <f t="shared" si="31"/>
        <v>612374.54965822306</v>
      </c>
      <c r="BP45" s="14"/>
      <c r="BQ45" s="55">
        <f t="shared" si="32"/>
        <v>96851.417005362251</v>
      </c>
      <c r="BR45" s="55">
        <f t="shared" si="51"/>
        <v>1840176.9231018827</v>
      </c>
      <c r="BS45" s="59">
        <v>30</v>
      </c>
      <c r="BT45" s="59">
        <f t="shared" si="52"/>
        <v>10410</v>
      </c>
      <c r="BU45" s="59">
        <f t="shared" si="53"/>
        <v>275</v>
      </c>
      <c r="BV45" s="14">
        <f t="shared" si="33"/>
        <v>1227802.3734436596</v>
      </c>
      <c r="BW45" s="55">
        <f t="shared" si="72"/>
        <v>32434.740893084188</v>
      </c>
      <c r="BX45" s="60">
        <f t="shared" si="35"/>
        <v>644809.29055130726</v>
      </c>
      <c r="BY45" s="61">
        <f t="shared" si="36"/>
        <v>1292219.0495559378</v>
      </c>
      <c r="CA45" s="55">
        <f t="shared" si="54"/>
        <v>1937028.3401072449</v>
      </c>
      <c r="CB45" s="55">
        <v>0</v>
      </c>
      <c r="CC45" s="56">
        <v>0</v>
      </c>
      <c r="CD45" s="57">
        <f t="shared" si="55"/>
        <v>1937028.3401072449</v>
      </c>
      <c r="CE45" s="58">
        <f t="shared" si="37"/>
        <v>644809.29055130726</v>
      </c>
      <c r="CF45" s="14"/>
      <c r="CG45" s="55">
        <f t="shared" si="38"/>
        <v>96851.417005362251</v>
      </c>
      <c r="CH45" s="55">
        <f t="shared" si="56"/>
        <v>1840176.9231018827</v>
      </c>
      <c r="CI45" s="59">
        <v>30</v>
      </c>
      <c r="CJ45" s="59">
        <f t="shared" si="57"/>
        <v>10135</v>
      </c>
      <c r="CK45" s="59">
        <f t="shared" si="63"/>
        <v>91</v>
      </c>
      <c r="CL45" s="14">
        <f t="shared" si="39"/>
        <v>1195367.6325505753</v>
      </c>
      <c r="CM45" s="55">
        <v>10705.738248283446</v>
      </c>
      <c r="CN45" s="60">
        <f t="shared" si="40"/>
        <v>655515.02879959065</v>
      </c>
      <c r="CO45" s="61">
        <f t="shared" si="41"/>
        <v>1281513.3113076543</v>
      </c>
      <c r="CQ45" s="55">
        <f t="shared" si="58"/>
        <v>1937028.3401072449</v>
      </c>
      <c r="CR45" s="55">
        <v>0</v>
      </c>
      <c r="CS45" s="56">
        <v>0</v>
      </c>
      <c r="CT45" s="57">
        <f t="shared" si="59"/>
        <v>1937028.3401072449</v>
      </c>
      <c r="CU45" s="58">
        <f t="shared" si="42"/>
        <v>655515.02879959065</v>
      </c>
      <c r="CV45" s="14"/>
      <c r="CW45" s="55">
        <f t="shared" si="43"/>
        <v>96851.417005362251</v>
      </c>
      <c r="CX45" s="55">
        <f t="shared" si="60"/>
        <v>1840176.9231018827</v>
      </c>
      <c r="CY45" s="59">
        <v>30</v>
      </c>
      <c r="CZ45" s="59">
        <f t="shared" si="61"/>
        <v>10135</v>
      </c>
      <c r="DA45" s="59">
        <v>365</v>
      </c>
      <c r="DB45" s="14">
        <f t="shared" si="44"/>
        <v>1184661.894302292</v>
      </c>
      <c r="DC45" s="108">
        <v>43059</v>
      </c>
      <c r="DD45" s="60">
        <f t="shared" si="45"/>
        <v>698574.02879959065</v>
      </c>
      <c r="DE45" s="61">
        <f t="shared" si="64"/>
        <v>1238454.3113076543</v>
      </c>
      <c r="DG45" s="70">
        <v>200036</v>
      </c>
    </row>
    <row r="46" spans="1:111" ht="15.75">
      <c r="A46" s="34" t="s">
        <v>256</v>
      </c>
      <c r="C46" s="15">
        <v>43014</v>
      </c>
      <c r="D46" s="72" t="s">
        <v>277</v>
      </c>
      <c r="E46" s="73" t="s">
        <v>257</v>
      </c>
      <c r="F46" s="73" t="s">
        <v>258</v>
      </c>
      <c r="G46" s="73" t="s">
        <v>278</v>
      </c>
      <c r="H46" s="74"/>
      <c r="I46" s="74"/>
      <c r="J46" s="73"/>
      <c r="K46" s="74"/>
      <c r="L46" s="75">
        <v>0</v>
      </c>
      <c r="M46" s="76"/>
      <c r="N46" s="55">
        <v>0</v>
      </c>
      <c r="O46" s="55">
        <f t="shared" si="0"/>
        <v>0</v>
      </c>
      <c r="P46" s="56">
        <v>0</v>
      </c>
      <c r="Q46" s="57">
        <f t="shared" si="1"/>
        <v>0</v>
      </c>
      <c r="R46" s="58">
        <v>0</v>
      </c>
      <c r="S46" s="14"/>
      <c r="T46" s="69">
        <f t="shared" si="2"/>
        <v>0</v>
      </c>
      <c r="U46" s="55">
        <f t="shared" si="3"/>
        <v>0</v>
      </c>
      <c r="V46" s="59">
        <v>0</v>
      </c>
      <c r="W46" s="59">
        <v>0</v>
      </c>
      <c r="X46" s="59">
        <v>0</v>
      </c>
      <c r="Y46" s="14">
        <f t="shared" si="7"/>
        <v>0</v>
      </c>
      <c r="Z46" s="55">
        <f t="shared" si="8"/>
        <v>0</v>
      </c>
      <c r="AA46" s="60">
        <f t="shared" si="9"/>
        <v>0</v>
      </c>
      <c r="AB46" s="61">
        <f t="shared" si="10"/>
        <v>0</v>
      </c>
      <c r="AD46" s="55">
        <f t="shared" si="11"/>
        <v>0</v>
      </c>
      <c r="AE46" s="55">
        <v>0</v>
      </c>
      <c r="AF46" s="56">
        <v>0</v>
      </c>
      <c r="AG46" s="57">
        <f t="shared" si="12"/>
        <v>0</v>
      </c>
      <c r="AH46" s="58">
        <f t="shared" si="13"/>
        <v>0</v>
      </c>
      <c r="AI46" s="14"/>
      <c r="AJ46" s="69">
        <f t="shared" si="14"/>
        <v>0</v>
      </c>
      <c r="AK46" s="55">
        <f t="shared" si="15"/>
        <v>0</v>
      </c>
      <c r="AL46" s="59">
        <v>0</v>
      </c>
      <c r="AM46" s="59">
        <v>0</v>
      </c>
      <c r="AN46" s="59">
        <v>0</v>
      </c>
      <c r="AO46" s="14">
        <f t="shared" si="18"/>
        <v>0</v>
      </c>
      <c r="AP46" s="55">
        <f t="shared" si="19"/>
        <v>0</v>
      </c>
      <c r="AQ46" s="60">
        <f t="shared" si="20"/>
        <v>0</v>
      </c>
      <c r="AR46" s="61">
        <f t="shared" si="21"/>
        <v>0</v>
      </c>
      <c r="AT46" s="55">
        <f t="shared" si="22"/>
        <v>0</v>
      </c>
      <c r="AU46" s="55">
        <v>0</v>
      </c>
      <c r="AV46" s="56">
        <v>0</v>
      </c>
      <c r="AW46" s="57">
        <f t="shared" si="47"/>
        <v>0</v>
      </c>
      <c r="AX46" s="58">
        <f t="shared" si="23"/>
        <v>0</v>
      </c>
      <c r="AY46" s="14"/>
      <c r="AZ46" s="69">
        <f t="shared" si="24"/>
        <v>0</v>
      </c>
      <c r="BA46" s="55">
        <f t="shared" si="48"/>
        <v>0</v>
      </c>
      <c r="BB46" s="59">
        <v>0</v>
      </c>
      <c r="BC46" s="59">
        <v>0</v>
      </c>
      <c r="BD46" s="59">
        <f t="shared" si="26"/>
        <v>0</v>
      </c>
      <c r="BE46" s="14">
        <f t="shared" si="27"/>
        <v>0</v>
      </c>
      <c r="BF46" s="55">
        <f t="shared" si="62"/>
        <v>0</v>
      </c>
      <c r="BG46" s="62">
        <f t="shared" si="71"/>
        <v>0</v>
      </c>
      <c r="BH46" s="60">
        <f t="shared" si="49"/>
        <v>0</v>
      </c>
      <c r="BI46" s="61">
        <f t="shared" si="29"/>
        <v>0</v>
      </c>
      <c r="BK46" s="55">
        <f t="shared" si="30"/>
        <v>0</v>
      </c>
      <c r="BL46" s="55">
        <v>0</v>
      </c>
      <c r="BM46" s="56">
        <v>0</v>
      </c>
      <c r="BN46" s="57">
        <f t="shared" si="50"/>
        <v>0</v>
      </c>
      <c r="BO46" s="58">
        <f t="shared" si="31"/>
        <v>0</v>
      </c>
      <c r="BP46" s="14"/>
      <c r="BQ46" s="55">
        <f t="shared" si="32"/>
        <v>0</v>
      </c>
      <c r="BR46" s="55">
        <f t="shared" si="51"/>
        <v>0</v>
      </c>
      <c r="BS46" s="59">
        <v>0</v>
      </c>
      <c r="BT46" s="59">
        <f t="shared" si="52"/>
        <v>-540</v>
      </c>
      <c r="BU46" s="59">
        <f t="shared" si="53"/>
        <v>0</v>
      </c>
      <c r="BV46" s="14">
        <f t="shared" si="33"/>
        <v>0</v>
      </c>
      <c r="BW46" s="55">
        <f t="shared" si="72"/>
        <v>0</v>
      </c>
      <c r="BX46" s="60">
        <f t="shared" si="35"/>
        <v>0</v>
      </c>
      <c r="BY46" s="61">
        <f t="shared" si="36"/>
        <v>0</v>
      </c>
      <c r="CA46" s="55">
        <f t="shared" si="54"/>
        <v>0</v>
      </c>
      <c r="CB46" s="55">
        <v>0</v>
      </c>
      <c r="CC46" s="56">
        <v>0</v>
      </c>
      <c r="CD46" s="57">
        <f t="shared" si="55"/>
        <v>0</v>
      </c>
      <c r="CE46" s="58">
        <f t="shared" si="37"/>
        <v>0</v>
      </c>
      <c r="CF46" s="14"/>
      <c r="CG46" s="55">
        <f t="shared" si="38"/>
        <v>0</v>
      </c>
      <c r="CH46" s="55">
        <f t="shared" si="56"/>
        <v>0</v>
      </c>
      <c r="CI46" s="59">
        <v>0</v>
      </c>
      <c r="CJ46" s="59">
        <f t="shared" si="57"/>
        <v>-815</v>
      </c>
      <c r="CK46" s="59">
        <f t="shared" si="63"/>
        <v>0</v>
      </c>
      <c r="CL46" s="14">
        <f t="shared" si="39"/>
        <v>0</v>
      </c>
      <c r="CM46" s="55">
        <v>0</v>
      </c>
      <c r="CN46" s="60">
        <f t="shared" si="40"/>
        <v>0</v>
      </c>
      <c r="CO46" s="61">
        <f t="shared" si="41"/>
        <v>0</v>
      </c>
      <c r="CQ46" s="55">
        <f t="shared" si="58"/>
        <v>0</v>
      </c>
      <c r="CR46" s="55">
        <v>0</v>
      </c>
      <c r="CS46" s="56">
        <v>0</v>
      </c>
      <c r="CT46" s="57">
        <f t="shared" si="59"/>
        <v>0</v>
      </c>
      <c r="CU46" s="58">
        <f t="shared" si="42"/>
        <v>0</v>
      </c>
      <c r="CV46" s="14"/>
      <c r="CW46" s="55">
        <f t="shared" si="43"/>
        <v>0</v>
      </c>
      <c r="CX46" s="55">
        <f t="shared" si="60"/>
        <v>0</v>
      </c>
      <c r="CY46" s="59">
        <v>0</v>
      </c>
      <c r="CZ46" s="59"/>
      <c r="DA46" s="59"/>
      <c r="DB46" s="14">
        <f t="shared" si="44"/>
        <v>0</v>
      </c>
      <c r="DC46" s="108">
        <v>0</v>
      </c>
      <c r="DD46" s="60">
        <f t="shared" si="45"/>
        <v>0</v>
      </c>
      <c r="DE46" s="61">
        <f t="shared" si="64"/>
        <v>0</v>
      </c>
      <c r="DG46" s="70"/>
    </row>
    <row r="47" spans="1:111" ht="15.75">
      <c r="A47" s="34" t="s">
        <v>256</v>
      </c>
      <c r="C47" s="15">
        <v>43014</v>
      </c>
      <c r="D47" s="64">
        <v>1</v>
      </c>
      <c r="E47" s="65" t="s">
        <v>257</v>
      </c>
      <c r="F47" s="65" t="s">
        <v>258</v>
      </c>
      <c r="G47" s="71" t="s">
        <v>78</v>
      </c>
      <c r="H47" s="66" t="s">
        <v>259</v>
      </c>
      <c r="I47" s="66">
        <v>420</v>
      </c>
      <c r="J47" s="65"/>
      <c r="K47" s="66">
        <v>30</v>
      </c>
      <c r="L47" s="67">
        <v>42592022.244201675</v>
      </c>
      <c r="M47" s="68"/>
      <c r="N47" s="55">
        <v>0</v>
      </c>
      <c r="O47" s="55">
        <f t="shared" si="0"/>
        <v>42592022.244201675</v>
      </c>
      <c r="P47" s="56">
        <v>0</v>
      </c>
      <c r="Q47" s="57">
        <f t="shared" si="1"/>
        <v>42592022.244201675</v>
      </c>
      <c r="R47" s="58">
        <v>0</v>
      </c>
      <c r="S47" s="14"/>
      <c r="T47" s="69">
        <f t="shared" si="2"/>
        <v>2129601.1122100838</v>
      </c>
      <c r="U47" s="55">
        <f t="shared" si="3"/>
        <v>40462421.131991588</v>
      </c>
      <c r="V47" s="59">
        <f>K47</f>
        <v>30</v>
      </c>
      <c r="W47" s="59">
        <f>IF($C47&lt;$N$1,(V47*365-(DATEDIF($C47,$N$1,"D"))),(V47*365))+1</f>
        <v>10951</v>
      </c>
      <c r="X47" s="59">
        <f>IF($C47&gt;$N$1,$AA$1-$C47+1,IF(W47&lt;=0,W47*0,IF(W47&lt;=182,W47,IF(W47&gt;182,182))))</f>
        <v>177</v>
      </c>
      <c r="Y47" s="14">
        <f t="shared" si="7"/>
        <v>40462421.131991588</v>
      </c>
      <c r="Z47" s="55">
        <f t="shared" si="8"/>
        <v>653990.36986234237</v>
      </c>
      <c r="AA47" s="60">
        <f t="shared" si="9"/>
        <v>653990.36986234237</v>
      </c>
      <c r="AB47" s="61">
        <f t="shared" si="10"/>
        <v>41938031.874339335</v>
      </c>
      <c r="AD47" s="55">
        <f t="shared" si="11"/>
        <v>42592022.244201675</v>
      </c>
      <c r="AE47" s="55">
        <v>0</v>
      </c>
      <c r="AF47" s="56">
        <v>0</v>
      </c>
      <c r="AG47" s="57">
        <f t="shared" si="12"/>
        <v>42592022.244201675</v>
      </c>
      <c r="AH47" s="58">
        <f t="shared" si="13"/>
        <v>653990.36986234237</v>
      </c>
      <c r="AI47" s="14"/>
      <c r="AJ47" s="69">
        <f t="shared" si="14"/>
        <v>2129601.1122100838</v>
      </c>
      <c r="AK47" s="55">
        <f t="shared" si="15"/>
        <v>40462421.131991588</v>
      </c>
      <c r="AL47" s="59">
        <v>30</v>
      </c>
      <c r="AM47" s="59">
        <f>IF($C47&lt;$AD$1,(AL47*365-(DATEDIF($C47,$AD$1,"D"))),(AL47*365))+1</f>
        <v>10775</v>
      </c>
      <c r="AN47" s="59">
        <f>IF($C47&gt;$AD$1,$AQ$1-$C47+1,IF(AM47&lt;=0,AM47*0,IF(AM47&lt;=183,AM47,IF(AM47&gt;183,183))))</f>
        <v>183</v>
      </c>
      <c r="AO47" s="14">
        <f t="shared" si="18"/>
        <v>39808430.762129247</v>
      </c>
      <c r="AP47" s="55">
        <f t="shared" si="19"/>
        <v>676096.78231736913</v>
      </c>
      <c r="AQ47" s="60">
        <f t="shared" si="20"/>
        <v>1330087.1521797115</v>
      </c>
      <c r="AR47" s="61">
        <f t="shared" si="21"/>
        <v>41261935.092021964</v>
      </c>
      <c r="AT47" s="55">
        <f t="shared" si="22"/>
        <v>42592022.244201675</v>
      </c>
      <c r="AU47" s="55">
        <v>0</v>
      </c>
      <c r="AV47" s="56">
        <v>0</v>
      </c>
      <c r="AW47" s="57">
        <f t="shared" si="47"/>
        <v>42592022.244201675</v>
      </c>
      <c r="AX47" s="58">
        <f t="shared" si="23"/>
        <v>1330087.1521797115</v>
      </c>
      <c r="AY47" s="14"/>
      <c r="AZ47" s="69">
        <f t="shared" si="24"/>
        <v>2129601.1122100838</v>
      </c>
      <c r="BA47" s="55">
        <f t="shared" si="48"/>
        <v>40462421.131991588</v>
      </c>
      <c r="BB47" s="59">
        <v>30</v>
      </c>
      <c r="BC47" s="59">
        <f t="shared" ref="BC47:BC52" si="73">IF($C47&lt;$AT$1,(BB47*365-(DATEDIF($C47,$AT$1,"D"))),(BB47*365))+1</f>
        <v>10592</v>
      </c>
      <c r="BD47" s="59">
        <f t="shared" si="26"/>
        <v>182</v>
      </c>
      <c r="BE47" s="14">
        <f t="shared" si="27"/>
        <v>39132333.979811877</v>
      </c>
      <c r="BF47" s="55">
        <f t="shared" si="62"/>
        <v>672402.26438120857</v>
      </c>
      <c r="BG47" s="62">
        <f t="shared" si="71"/>
        <v>11462605.492366409</v>
      </c>
      <c r="BH47" s="60">
        <f t="shared" si="49"/>
        <v>13465094.908927329</v>
      </c>
      <c r="BI47" s="61">
        <f t="shared" si="29"/>
        <v>29126927.335274346</v>
      </c>
      <c r="BK47" s="55">
        <f t="shared" si="30"/>
        <v>42592022.244201675</v>
      </c>
      <c r="BL47" s="55">
        <v>0</v>
      </c>
      <c r="BM47" s="56">
        <v>0</v>
      </c>
      <c r="BN47" s="57">
        <f t="shared" si="50"/>
        <v>42592022.244201675</v>
      </c>
      <c r="BO47" s="58">
        <f t="shared" si="31"/>
        <v>13465094.908927329</v>
      </c>
      <c r="BP47" s="14"/>
      <c r="BQ47" s="55">
        <f t="shared" si="32"/>
        <v>2129601.1122100838</v>
      </c>
      <c r="BR47" s="55">
        <f t="shared" si="51"/>
        <v>40462421.131991588</v>
      </c>
      <c r="BS47" s="59">
        <v>30</v>
      </c>
      <c r="BT47" s="59">
        <f t="shared" si="52"/>
        <v>10410</v>
      </c>
      <c r="BU47" s="59">
        <f t="shared" si="53"/>
        <v>275</v>
      </c>
      <c r="BV47" s="14">
        <f t="shared" si="33"/>
        <v>26997326.223064259</v>
      </c>
      <c r="BW47" s="55">
        <f t="shared" si="72"/>
        <v>713185.85123368597</v>
      </c>
      <c r="BX47" s="60">
        <f t="shared" si="35"/>
        <v>14178280.760161014</v>
      </c>
      <c r="BY47" s="61">
        <f t="shared" si="36"/>
        <v>28413741.484040663</v>
      </c>
      <c r="CA47" s="55">
        <f t="shared" si="54"/>
        <v>42592022.244201675</v>
      </c>
      <c r="CB47" s="55">
        <v>0</v>
      </c>
      <c r="CC47" s="56">
        <v>0</v>
      </c>
      <c r="CD47" s="57">
        <f t="shared" si="55"/>
        <v>42592022.244201675</v>
      </c>
      <c r="CE47" s="58">
        <f t="shared" si="37"/>
        <v>14178280.760161014</v>
      </c>
      <c r="CF47" s="14"/>
      <c r="CG47" s="55">
        <f t="shared" si="38"/>
        <v>2129601.1122100838</v>
      </c>
      <c r="CH47" s="55">
        <f t="shared" si="56"/>
        <v>40462421.131991588</v>
      </c>
      <c r="CI47" s="59">
        <v>30</v>
      </c>
      <c r="CJ47" s="59">
        <f t="shared" si="57"/>
        <v>10135</v>
      </c>
      <c r="CK47" s="59">
        <f t="shared" si="63"/>
        <v>91</v>
      </c>
      <c r="CL47" s="14">
        <f t="shared" si="39"/>
        <v>26284140.371830575</v>
      </c>
      <c r="CM47" s="55">
        <v>235401.32695541444</v>
      </c>
      <c r="CN47" s="60">
        <f t="shared" si="40"/>
        <v>14413682.08711643</v>
      </c>
      <c r="CO47" s="61">
        <f t="shared" si="41"/>
        <v>28178340.157085247</v>
      </c>
      <c r="CQ47" s="55">
        <f t="shared" si="58"/>
        <v>42592022.244201675</v>
      </c>
      <c r="CR47" s="55">
        <v>0</v>
      </c>
      <c r="CS47" s="56">
        <v>0</v>
      </c>
      <c r="CT47" s="57">
        <f t="shared" si="59"/>
        <v>42592022.244201675</v>
      </c>
      <c r="CU47" s="58">
        <f t="shared" si="42"/>
        <v>14413682.08711643</v>
      </c>
      <c r="CV47" s="14"/>
      <c r="CW47" s="55">
        <f t="shared" si="43"/>
        <v>2129601.1122100838</v>
      </c>
      <c r="CX47" s="55">
        <f t="shared" si="60"/>
        <v>40462421.131991588</v>
      </c>
      <c r="CY47" s="59">
        <v>30</v>
      </c>
      <c r="CZ47" s="59">
        <f t="shared" si="61"/>
        <v>10135</v>
      </c>
      <c r="DA47" s="59">
        <v>365</v>
      </c>
      <c r="DB47" s="14">
        <f t="shared" si="44"/>
        <v>26048739.04487516</v>
      </c>
      <c r="DC47" s="108">
        <v>946802</v>
      </c>
      <c r="DD47" s="60">
        <f t="shared" si="45"/>
        <v>15360484.08711643</v>
      </c>
      <c r="DE47" s="61">
        <f t="shared" si="64"/>
        <v>27231538.157085247</v>
      </c>
      <c r="DG47" s="70">
        <v>200037</v>
      </c>
    </row>
    <row r="48" spans="1:111" ht="15.75">
      <c r="A48" s="34" t="s">
        <v>256</v>
      </c>
      <c r="C48" s="15">
        <v>43014</v>
      </c>
      <c r="D48" s="64">
        <v>2</v>
      </c>
      <c r="E48" s="65" t="s">
        <v>257</v>
      </c>
      <c r="F48" s="65" t="s">
        <v>258</v>
      </c>
      <c r="G48" s="71" t="s">
        <v>80</v>
      </c>
      <c r="H48" s="66" t="s">
        <v>259</v>
      </c>
      <c r="I48" s="66">
        <v>140</v>
      </c>
      <c r="J48" s="65"/>
      <c r="K48" s="66">
        <v>30</v>
      </c>
      <c r="L48" s="67">
        <v>14197340.748067223</v>
      </c>
      <c r="M48" s="68"/>
      <c r="N48" s="55">
        <v>0</v>
      </c>
      <c r="O48" s="55">
        <f t="shared" si="0"/>
        <v>14197340.748067223</v>
      </c>
      <c r="P48" s="56">
        <v>0</v>
      </c>
      <c r="Q48" s="57">
        <f t="shared" si="1"/>
        <v>14197340.748067223</v>
      </c>
      <c r="R48" s="58">
        <v>0</v>
      </c>
      <c r="S48" s="14"/>
      <c r="T48" s="69">
        <f t="shared" si="2"/>
        <v>709867.03740336117</v>
      </c>
      <c r="U48" s="55">
        <f t="shared" si="3"/>
        <v>13487473.710663861</v>
      </c>
      <c r="V48" s="59">
        <f>K48</f>
        <v>30</v>
      </c>
      <c r="W48" s="59">
        <f>IF($C48&lt;$N$1,(V48*365-(DATEDIF($C48,$N$1,"D"))),(V48*365))+1</f>
        <v>10951</v>
      </c>
      <c r="X48" s="59">
        <f>IF($C48&gt;$N$1,$AA$1-$C48+1,IF(W48&lt;=0,W48*0,IF(W48&lt;=182,W48,IF(W48&gt;182,182))))</f>
        <v>177</v>
      </c>
      <c r="Y48" s="14">
        <f t="shared" si="7"/>
        <v>13487473.710663861</v>
      </c>
      <c r="Z48" s="55">
        <f t="shared" si="8"/>
        <v>217996.78995411407</v>
      </c>
      <c r="AA48" s="60">
        <f t="shared" si="9"/>
        <v>217996.78995411407</v>
      </c>
      <c r="AB48" s="61">
        <f t="shared" si="10"/>
        <v>13979343.958113108</v>
      </c>
      <c r="AD48" s="55">
        <f t="shared" si="11"/>
        <v>14197340.748067223</v>
      </c>
      <c r="AE48" s="55">
        <v>0</v>
      </c>
      <c r="AF48" s="56">
        <v>0</v>
      </c>
      <c r="AG48" s="57">
        <f t="shared" si="12"/>
        <v>14197340.748067223</v>
      </c>
      <c r="AH48" s="58">
        <f t="shared" si="13"/>
        <v>217996.78995411407</v>
      </c>
      <c r="AI48" s="14"/>
      <c r="AJ48" s="69">
        <f t="shared" si="14"/>
        <v>709867.03740336117</v>
      </c>
      <c r="AK48" s="55">
        <f t="shared" si="15"/>
        <v>13487473.710663861</v>
      </c>
      <c r="AL48" s="59">
        <v>30</v>
      </c>
      <c r="AM48" s="59">
        <f>IF($C48&lt;$AD$1,(AL48*365-(DATEDIF($C48,$AD$1,"D"))),(AL48*365))+1</f>
        <v>10775</v>
      </c>
      <c r="AN48" s="59">
        <f>IF($C48&gt;$AD$1,$AQ$1-$C48+1,IF(AM48&lt;=0,AM48*0,IF(AM48&lt;=183,AM48,IF(AM48&gt;183,183))))</f>
        <v>183</v>
      </c>
      <c r="AO48" s="14">
        <f t="shared" si="18"/>
        <v>13269476.920709746</v>
      </c>
      <c r="AP48" s="55">
        <f t="shared" si="19"/>
        <v>225365.59410578964</v>
      </c>
      <c r="AQ48" s="60">
        <f t="shared" si="20"/>
        <v>443362.38405990368</v>
      </c>
      <c r="AR48" s="61">
        <f t="shared" si="21"/>
        <v>13753978.364007318</v>
      </c>
      <c r="AT48" s="55">
        <f t="shared" si="22"/>
        <v>14197340.748067223</v>
      </c>
      <c r="AU48" s="55">
        <v>0</v>
      </c>
      <c r="AV48" s="56">
        <v>0</v>
      </c>
      <c r="AW48" s="57">
        <f t="shared" si="47"/>
        <v>14197340.748067223</v>
      </c>
      <c r="AX48" s="58">
        <f t="shared" si="23"/>
        <v>443362.38405990368</v>
      </c>
      <c r="AY48" s="14"/>
      <c r="AZ48" s="69">
        <f t="shared" si="24"/>
        <v>709867.03740336117</v>
      </c>
      <c r="BA48" s="55">
        <f t="shared" si="48"/>
        <v>13487473.710663861</v>
      </c>
      <c r="BB48" s="59">
        <v>30</v>
      </c>
      <c r="BC48" s="59">
        <f t="shared" si="73"/>
        <v>10592</v>
      </c>
      <c r="BD48" s="59">
        <f t="shared" si="26"/>
        <v>182</v>
      </c>
      <c r="BE48" s="14">
        <f t="shared" si="27"/>
        <v>13044111.326603957</v>
      </c>
      <c r="BF48" s="55">
        <f t="shared" si="62"/>
        <v>224134.08812706952</v>
      </c>
      <c r="BG48" s="62">
        <f t="shared" si="71"/>
        <v>3820868.4974554689</v>
      </c>
      <c r="BH48" s="60">
        <f t="shared" si="49"/>
        <v>4488364.9696424417</v>
      </c>
      <c r="BI48" s="61">
        <f t="shared" si="29"/>
        <v>9708975.7784247808</v>
      </c>
      <c r="BK48" s="55">
        <f t="shared" si="30"/>
        <v>14197340.748067223</v>
      </c>
      <c r="BL48" s="55">
        <v>0</v>
      </c>
      <c r="BM48" s="56">
        <v>0</v>
      </c>
      <c r="BN48" s="57">
        <f t="shared" si="50"/>
        <v>14197340.748067223</v>
      </c>
      <c r="BO48" s="58">
        <f t="shared" si="31"/>
        <v>4488364.9696424417</v>
      </c>
      <c r="BP48" s="14"/>
      <c r="BQ48" s="55">
        <f t="shared" si="32"/>
        <v>709867.03740336117</v>
      </c>
      <c r="BR48" s="55">
        <f t="shared" si="51"/>
        <v>13487473.710663861</v>
      </c>
      <c r="BS48" s="59">
        <v>30</v>
      </c>
      <c r="BT48" s="59">
        <f t="shared" si="52"/>
        <v>10410</v>
      </c>
      <c r="BU48" s="59">
        <f t="shared" si="53"/>
        <v>275</v>
      </c>
      <c r="BV48" s="14">
        <f t="shared" si="33"/>
        <v>8999108.7410214189</v>
      </c>
      <c r="BW48" s="55">
        <f t="shared" si="72"/>
        <v>237728.61707789529</v>
      </c>
      <c r="BX48" s="60">
        <f t="shared" si="35"/>
        <v>4726093.5867203372</v>
      </c>
      <c r="BY48" s="61">
        <f t="shared" si="36"/>
        <v>9471247.1613468863</v>
      </c>
      <c r="CA48" s="55">
        <f t="shared" si="54"/>
        <v>14197340.748067223</v>
      </c>
      <c r="CB48" s="55">
        <v>0</v>
      </c>
      <c r="CC48" s="56">
        <v>0</v>
      </c>
      <c r="CD48" s="57">
        <f t="shared" si="55"/>
        <v>14197340.748067223</v>
      </c>
      <c r="CE48" s="58">
        <f t="shared" si="37"/>
        <v>4726093.5867203372</v>
      </c>
      <c r="CF48" s="14"/>
      <c r="CG48" s="55">
        <f t="shared" si="38"/>
        <v>709867.03740336117</v>
      </c>
      <c r="CH48" s="55">
        <f t="shared" si="56"/>
        <v>13487473.710663861</v>
      </c>
      <c r="CI48" s="59">
        <v>30</v>
      </c>
      <c r="CJ48" s="59">
        <f t="shared" si="57"/>
        <v>10135</v>
      </c>
      <c r="CK48" s="59">
        <f t="shared" si="63"/>
        <v>91</v>
      </c>
      <c r="CL48" s="14">
        <f t="shared" si="39"/>
        <v>8761380.1239435226</v>
      </c>
      <c r="CM48" s="55">
        <v>78467.108985138126</v>
      </c>
      <c r="CN48" s="60">
        <f t="shared" si="40"/>
        <v>4804560.6957054753</v>
      </c>
      <c r="CO48" s="61">
        <f t="shared" si="41"/>
        <v>9392780.0523617472</v>
      </c>
      <c r="CQ48" s="55">
        <f t="shared" si="58"/>
        <v>14197340.748067223</v>
      </c>
      <c r="CR48" s="55">
        <v>0</v>
      </c>
      <c r="CS48" s="56">
        <v>0</v>
      </c>
      <c r="CT48" s="57">
        <f t="shared" si="59"/>
        <v>14197340.748067223</v>
      </c>
      <c r="CU48" s="58">
        <f t="shared" si="42"/>
        <v>4804560.6957054753</v>
      </c>
      <c r="CV48" s="14"/>
      <c r="CW48" s="55">
        <f t="shared" si="43"/>
        <v>709867.03740336117</v>
      </c>
      <c r="CX48" s="55">
        <f t="shared" si="60"/>
        <v>13487473.710663861</v>
      </c>
      <c r="CY48" s="59">
        <v>30</v>
      </c>
      <c r="CZ48" s="59">
        <f t="shared" si="61"/>
        <v>10135</v>
      </c>
      <c r="DA48" s="59">
        <v>365</v>
      </c>
      <c r="DB48" s="14">
        <f t="shared" si="44"/>
        <v>8682913.0149583854</v>
      </c>
      <c r="DC48" s="108">
        <v>315601</v>
      </c>
      <c r="DD48" s="60">
        <f t="shared" si="45"/>
        <v>5120161.6957054753</v>
      </c>
      <c r="DE48" s="61">
        <f t="shared" si="64"/>
        <v>9077179.0523617472</v>
      </c>
      <c r="DG48" s="70">
        <v>200038</v>
      </c>
    </row>
    <row r="49" spans="1:111" ht="15.75">
      <c r="A49" s="34" t="s">
        <v>256</v>
      </c>
      <c r="C49" s="15">
        <v>43014</v>
      </c>
      <c r="D49" s="72" t="s">
        <v>279</v>
      </c>
      <c r="E49" s="73" t="s">
        <v>257</v>
      </c>
      <c r="F49" s="73" t="s">
        <v>258</v>
      </c>
      <c r="G49" s="73" t="s">
        <v>280</v>
      </c>
      <c r="H49" s="74"/>
      <c r="I49" s="74"/>
      <c r="J49" s="73"/>
      <c r="K49" s="74"/>
      <c r="L49" s="75">
        <v>0</v>
      </c>
      <c r="M49" s="76"/>
      <c r="N49" s="55">
        <v>0</v>
      </c>
      <c r="O49" s="55">
        <f t="shared" si="0"/>
        <v>0</v>
      </c>
      <c r="P49" s="56">
        <v>0</v>
      </c>
      <c r="Q49" s="57">
        <f t="shared" si="1"/>
        <v>0</v>
      </c>
      <c r="R49" s="58">
        <v>0</v>
      </c>
      <c r="S49" s="14"/>
      <c r="T49" s="69">
        <f t="shared" si="2"/>
        <v>0</v>
      </c>
      <c r="U49" s="55">
        <f t="shared" si="3"/>
        <v>0</v>
      </c>
      <c r="V49" s="59">
        <v>0</v>
      </c>
      <c r="W49" s="59">
        <v>0</v>
      </c>
      <c r="X49" s="59">
        <v>0</v>
      </c>
      <c r="Y49" s="14">
        <f t="shared" si="7"/>
        <v>0</v>
      </c>
      <c r="Z49" s="55">
        <f t="shared" si="8"/>
        <v>0</v>
      </c>
      <c r="AA49" s="60">
        <f t="shared" si="9"/>
        <v>0</v>
      </c>
      <c r="AB49" s="61">
        <f t="shared" si="10"/>
        <v>0</v>
      </c>
      <c r="AD49" s="55">
        <f t="shared" si="11"/>
        <v>0</v>
      </c>
      <c r="AE49" s="55">
        <v>0</v>
      </c>
      <c r="AF49" s="56">
        <v>0</v>
      </c>
      <c r="AG49" s="57">
        <f t="shared" si="12"/>
        <v>0</v>
      </c>
      <c r="AH49" s="58">
        <f t="shared" si="13"/>
        <v>0</v>
      </c>
      <c r="AI49" s="14"/>
      <c r="AJ49" s="69">
        <f t="shared" si="14"/>
        <v>0</v>
      </c>
      <c r="AK49" s="55">
        <f t="shared" si="15"/>
        <v>0</v>
      </c>
      <c r="AL49" s="59">
        <v>0</v>
      </c>
      <c r="AM49" s="59">
        <v>0</v>
      </c>
      <c r="AN49" s="59">
        <v>0</v>
      </c>
      <c r="AO49" s="14">
        <f t="shared" si="18"/>
        <v>0</v>
      </c>
      <c r="AP49" s="55">
        <f t="shared" si="19"/>
        <v>0</v>
      </c>
      <c r="AQ49" s="60">
        <f t="shared" si="20"/>
        <v>0</v>
      </c>
      <c r="AR49" s="61">
        <f t="shared" si="21"/>
        <v>0</v>
      </c>
      <c r="AT49" s="55">
        <f t="shared" si="22"/>
        <v>0</v>
      </c>
      <c r="AU49" s="55">
        <v>0</v>
      </c>
      <c r="AV49" s="56">
        <v>0</v>
      </c>
      <c r="AW49" s="57">
        <f t="shared" si="47"/>
        <v>0</v>
      </c>
      <c r="AX49" s="58">
        <f t="shared" si="23"/>
        <v>0</v>
      </c>
      <c r="AY49" s="14"/>
      <c r="AZ49" s="69">
        <f t="shared" si="24"/>
        <v>0</v>
      </c>
      <c r="BA49" s="55">
        <f t="shared" si="48"/>
        <v>0</v>
      </c>
      <c r="BB49" s="59">
        <v>0</v>
      </c>
      <c r="BC49" s="59">
        <f t="shared" si="73"/>
        <v>-358</v>
      </c>
      <c r="BD49" s="59">
        <f t="shared" si="26"/>
        <v>0</v>
      </c>
      <c r="BE49" s="14">
        <f t="shared" si="27"/>
        <v>0</v>
      </c>
      <c r="BF49" s="55">
        <f t="shared" si="62"/>
        <v>0</v>
      </c>
      <c r="BG49" s="62">
        <f t="shared" si="71"/>
        <v>0</v>
      </c>
      <c r="BH49" s="60">
        <f t="shared" si="49"/>
        <v>0</v>
      </c>
      <c r="BI49" s="61">
        <f t="shared" si="29"/>
        <v>0</v>
      </c>
      <c r="BK49" s="55">
        <f t="shared" si="30"/>
        <v>0</v>
      </c>
      <c r="BL49" s="55">
        <v>0</v>
      </c>
      <c r="BM49" s="56">
        <v>0</v>
      </c>
      <c r="BN49" s="57">
        <f t="shared" si="50"/>
        <v>0</v>
      </c>
      <c r="BO49" s="58">
        <f t="shared" si="31"/>
        <v>0</v>
      </c>
      <c r="BP49" s="14"/>
      <c r="BQ49" s="55">
        <f t="shared" si="32"/>
        <v>0</v>
      </c>
      <c r="BR49" s="55">
        <f t="shared" si="51"/>
        <v>0</v>
      </c>
      <c r="BS49" s="59">
        <v>0</v>
      </c>
      <c r="BT49" s="59">
        <f t="shared" si="52"/>
        <v>-540</v>
      </c>
      <c r="BU49" s="59">
        <f t="shared" si="53"/>
        <v>0</v>
      </c>
      <c r="BV49" s="14">
        <f t="shared" si="33"/>
        <v>0</v>
      </c>
      <c r="BW49" s="55">
        <f t="shared" si="72"/>
        <v>0</v>
      </c>
      <c r="BX49" s="60">
        <f t="shared" si="35"/>
        <v>0</v>
      </c>
      <c r="BY49" s="61">
        <f t="shared" si="36"/>
        <v>0</v>
      </c>
      <c r="CA49" s="55">
        <f t="shared" si="54"/>
        <v>0</v>
      </c>
      <c r="CB49" s="55">
        <v>0</v>
      </c>
      <c r="CC49" s="56">
        <v>0</v>
      </c>
      <c r="CD49" s="57">
        <f t="shared" si="55"/>
        <v>0</v>
      </c>
      <c r="CE49" s="58">
        <f t="shared" si="37"/>
        <v>0</v>
      </c>
      <c r="CF49" s="14"/>
      <c r="CG49" s="55">
        <f t="shared" si="38"/>
        <v>0</v>
      </c>
      <c r="CH49" s="55">
        <f t="shared" si="56"/>
        <v>0</v>
      </c>
      <c r="CI49" s="59">
        <v>0</v>
      </c>
      <c r="CJ49" s="59">
        <f t="shared" si="57"/>
        <v>-815</v>
      </c>
      <c r="CK49" s="59">
        <f t="shared" si="63"/>
        <v>0</v>
      </c>
      <c r="CL49" s="14">
        <f t="shared" si="39"/>
        <v>0</v>
      </c>
      <c r="CM49" s="55">
        <v>0</v>
      </c>
      <c r="CN49" s="60">
        <f t="shared" si="40"/>
        <v>0</v>
      </c>
      <c r="CO49" s="61">
        <f t="shared" si="41"/>
        <v>0</v>
      </c>
      <c r="CQ49" s="55">
        <f t="shared" si="58"/>
        <v>0</v>
      </c>
      <c r="CR49" s="55">
        <v>0</v>
      </c>
      <c r="CS49" s="56">
        <v>0</v>
      </c>
      <c r="CT49" s="57">
        <f t="shared" si="59"/>
        <v>0</v>
      </c>
      <c r="CU49" s="58">
        <f t="shared" si="42"/>
        <v>0</v>
      </c>
      <c r="CV49" s="14"/>
      <c r="CW49" s="55">
        <f t="shared" si="43"/>
        <v>0</v>
      </c>
      <c r="CX49" s="55">
        <f t="shared" si="60"/>
        <v>0</v>
      </c>
      <c r="CY49" s="59">
        <v>0</v>
      </c>
      <c r="CZ49" s="59">
        <f t="shared" si="61"/>
        <v>-815</v>
      </c>
      <c r="DA49" s="59">
        <v>365</v>
      </c>
      <c r="DB49" s="14">
        <f t="shared" si="44"/>
        <v>0</v>
      </c>
      <c r="DC49" s="108">
        <v>0</v>
      </c>
      <c r="DD49" s="60">
        <f t="shared" si="45"/>
        <v>0</v>
      </c>
      <c r="DE49" s="61">
        <f t="shared" si="64"/>
        <v>0</v>
      </c>
      <c r="DG49" s="70"/>
    </row>
    <row r="50" spans="1:111" ht="15.75">
      <c r="A50" s="34" t="s">
        <v>256</v>
      </c>
      <c r="C50" s="15">
        <v>43014</v>
      </c>
      <c r="D50" s="64">
        <v>2</v>
      </c>
      <c r="E50" s="65" t="s">
        <v>257</v>
      </c>
      <c r="F50" s="65" t="s">
        <v>258</v>
      </c>
      <c r="G50" s="71" t="s">
        <v>82</v>
      </c>
      <c r="H50" s="66" t="s">
        <v>259</v>
      </c>
      <c r="I50" s="66">
        <v>747.71999999999991</v>
      </c>
      <c r="J50" s="65"/>
      <c r="K50" s="66">
        <v>30</v>
      </c>
      <c r="L50" s="67">
        <v>24287574.191003889</v>
      </c>
      <c r="M50" s="68"/>
      <c r="N50" s="55">
        <v>0</v>
      </c>
      <c r="O50" s="55">
        <f t="shared" si="0"/>
        <v>24287574.191003889</v>
      </c>
      <c r="P50" s="56">
        <v>0</v>
      </c>
      <c r="Q50" s="57">
        <f t="shared" si="1"/>
        <v>24287574.191003889</v>
      </c>
      <c r="R50" s="58">
        <v>0</v>
      </c>
      <c r="S50" s="14"/>
      <c r="T50" s="69">
        <f t="shared" si="2"/>
        <v>1214378.7095501944</v>
      </c>
      <c r="U50" s="55">
        <f t="shared" si="3"/>
        <v>23073195.481453694</v>
      </c>
      <c r="V50" s="59">
        <f>K50</f>
        <v>30</v>
      </c>
      <c r="W50" s="59">
        <f>IF($C50&lt;$N$1,(V50*365-(DATEDIF($C50,$N$1,"D"))),(V50*365))+1</f>
        <v>10951</v>
      </c>
      <c r="X50" s="59">
        <f>IF($C50&gt;$N$1,$AA$1-$C50+1,IF(W50&lt;=0,W50*0,IF(W50&lt;=182,W50,IF(W50&gt;182,182))))</f>
        <v>177</v>
      </c>
      <c r="Y50" s="14">
        <f t="shared" si="7"/>
        <v>23073195.481453694</v>
      </c>
      <c r="Z50" s="55">
        <f t="shared" si="8"/>
        <v>372929.92422767816</v>
      </c>
      <c r="AA50" s="60">
        <f t="shared" si="9"/>
        <v>372929.92422767816</v>
      </c>
      <c r="AB50" s="61">
        <f t="shared" si="10"/>
        <v>23914644.266776212</v>
      </c>
      <c r="AD50" s="55">
        <f t="shared" si="11"/>
        <v>24287574.191003889</v>
      </c>
      <c r="AE50" s="55">
        <v>0</v>
      </c>
      <c r="AF50" s="56">
        <v>0</v>
      </c>
      <c r="AG50" s="57">
        <f t="shared" si="12"/>
        <v>24287574.191003889</v>
      </c>
      <c r="AH50" s="58">
        <f t="shared" si="13"/>
        <v>372929.92422767816</v>
      </c>
      <c r="AI50" s="14"/>
      <c r="AJ50" s="69">
        <f t="shared" si="14"/>
        <v>1214378.7095501944</v>
      </c>
      <c r="AK50" s="55">
        <f t="shared" si="15"/>
        <v>23073195.481453694</v>
      </c>
      <c r="AL50" s="59">
        <v>30</v>
      </c>
      <c r="AM50" s="59">
        <f>IF($C50&lt;$AD$1,(AL50*365-(DATEDIF($C50,$AD$1,"D"))),(AL50*365))+1</f>
        <v>10775</v>
      </c>
      <c r="AN50" s="59">
        <f>IF($C50&gt;$AD$1,$AQ$1-$C50+1,IF(AM50&lt;=0,AM50*0,IF(AM50&lt;=183,AM50,IF(AM50&gt;183,183))))</f>
        <v>183</v>
      </c>
      <c r="AO50" s="14">
        <f t="shared" si="18"/>
        <v>22700265.557226017</v>
      </c>
      <c r="AP50" s="55">
        <f t="shared" si="19"/>
        <v>385535.83266564837</v>
      </c>
      <c r="AQ50" s="60">
        <f t="shared" si="20"/>
        <v>758465.75689332653</v>
      </c>
      <c r="AR50" s="61">
        <f t="shared" si="21"/>
        <v>23529108.434110563</v>
      </c>
      <c r="AT50" s="55">
        <f t="shared" si="22"/>
        <v>24287574.191003889</v>
      </c>
      <c r="AU50" s="55">
        <v>0</v>
      </c>
      <c r="AV50" s="56">
        <v>0</v>
      </c>
      <c r="AW50" s="57">
        <f t="shared" si="47"/>
        <v>24287574.191003889</v>
      </c>
      <c r="AX50" s="58">
        <f t="shared" si="23"/>
        <v>758465.75689332653</v>
      </c>
      <c r="AY50" s="14"/>
      <c r="AZ50" s="69">
        <f t="shared" si="24"/>
        <v>1214378.7095501944</v>
      </c>
      <c r="BA50" s="55">
        <f t="shared" si="48"/>
        <v>23073195.481453694</v>
      </c>
      <c r="BB50" s="59">
        <v>30</v>
      </c>
      <c r="BC50" s="59">
        <f t="shared" si="73"/>
        <v>10592</v>
      </c>
      <c r="BD50" s="59">
        <f t="shared" si="26"/>
        <v>182</v>
      </c>
      <c r="BE50" s="14">
        <f t="shared" si="27"/>
        <v>22314729.724560369</v>
      </c>
      <c r="BF50" s="55">
        <f t="shared" si="62"/>
        <v>383429.07948168309</v>
      </c>
      <c r="BG50" s="62">
        <f t="shared" si="71"/>
        <v>6536409.0890508974</v>
      </c>
      <c r="BH50" s="60">
        <f t="shared" si="49"/>
        <v>7678303.9254259076</v>
      </c>
      <c r="BI50" s="61">
        <f t="shared" si="29"/>
        <v>16609270.265577981</v>
      </c>
      <c r="BK50" s="55">
        <f t="shared" si="30"/>
        <v>24287574.191003889</v>
      </c>
      <c r="BL50" s="55">
        <v>0</v>
      </c>
      <c r="BM50" s="56">
        <v>0</v>
      </c>
      <c r="BN50" s="57">
        <f t="shared" si="50"/>
        <v>24287574.191003889</v>
      </c>
      <c r="BO50" s="58">
        <f t="shared" si="31"/>
        <v>7678303.9254259076</v>
      </c>
      <c r="BP50" s="14"/>
      <c r="BQ50" s="55">
        <f t="shared" si="32"/>
        <v>1214378.7095501944</v>
      </c>
      <c r="BR50" s="55">
        <f t="shared" si="51"/>
        <v>23073195.481453694</v>
      </c>
      <c r="BS50" s="59">
        <v>30</v>
      </c>
      <c r="BT50" s="59">
        <f t="shared" si="52"/>
        <v>10410</v>
      </c>
      <c r="BU50" s="59">
        <f t="shared" si="53"/>
        <v>275</v>
      </c>
      <c r="BV50" s="14">
        <f t="shared" si="33"/>
        <v>15394891.556027787</v>
      </c>
      <c r="BW50" s="55">
        <f t="shared" si="72"/>
        <v>406685.41574521048</v>
      </c>
      <c r="BX50" s="60">
        <f t="shared" si="35"/>
        <v>8084989.3411711184</v>
      </c>
      <c r="BY50" s="61">
        <f t="shared" si="36"/>
        <v>16202584.849832769</v>
      </c>
      <c r="CA50" s="55">
        <f t="shared" si="54"/>
        <v>24287574.191003889</v>
      </c>
      <c r="CB50" s="55">
        <v>0</v>
      </c>
      <c r="CC50" s="56">
        <v>0</v>
      </c>
      <c r="CD50" s="57">
        <f t="shared" si="55"/>
        <v>24287574.191003889</v>
      </c>
      <c r="CE50" s="58">
        <f t="shared" si="37"/>
        <v>8084989.3411711184</v>
      </c>
      <c r="CF50" s="14"/>
      <c r="CG50" s="55">
        <f t="shared" si="38"/>
        <v>1214378.7095501944</v>
      </c>
      <c r="CH50" s="55">
        <f t="shared" si="56"/>
        <v>23073195.481453694</v>
      </c>
      <c r="CI50" s="59">
        <v>30</v>
      </c>
      <c r="CJ50" s="59">
        <f t="shared" si="57"/>
        <v>10135</v>
      </c>
      <c r="CK50" s="59">
        <f t="shared" si="63"/>
        <v>91</v>
      </c>
      <c r="CL50" s="14">
        <f t="shared" si="39"/>
        <v>14988206.140282575</v>
      </c>
      <c r="CM50" s="55">
        <v>134234.69682444411</v>
      </c>
      <c r="CN50" s="60">
        <f t="shared" si="40"/>
        <v>8219224.0379955629</v>
      </c>
      <c r="CO50" s="61">
        <f t="shared" si="41"/>
        <v>16068350.153008327</v>
      </c>
      <c r="CQ50" s="55">
        <f t="shared" si="58"/>
        <v>24287574.191003889</v>
      </c>
      <c r="CR50" s="55">
        <v>0</v>
      </c>
      <c r="CS50" s="56">
        <v>0</v>
      </c>
      <c r="CT50" s="57">
        <f t="shared" si="59"/>
        <v>24287574.191003889</v>
      </c>
      <c r="CU50" s="58">
        <f t="shared" si="42"/>
        <v>8219224.0379955629</v>
      </c>
      <c r="CV50" s="14"/>
      <c r="CW50" s="55">
        <f t="shared" si="43"/>
        <v>1214378.7095501944</v>
      </c>
      <c r="CX50" s="55">
        <f t="shared" si="60"/>
        <v>23073195.481453694</v>
      </c>
      <c r="CY50" s="59">
        <v>30</v>
      </c>
      <c r="CZ50" s="59">
        <f t="shared" si="61"/>
        <v>10135</v>
      </c>
      <c r="DA50" s="59">
        <v>365</v>
      </c>
      <c r="DB50" s="14">
        <f t="shared" si="44"/>
        <v>14853971.443458132</v>
      </c>
      <c r="DC50" s="108">
        <v>539902</v>
      </c>
      <c r="DD50" s="60">
        <f t="shared" si="45"/>
        <v>8759126.037995562</v>
      </c>
      <c r="DE50" s="61">
        <f t="shared" si="64"/>
        <v>15528448.153008327</v>
      </c>
      <c r="DG50" s="70">
        <v>200039</v>
      </c>
    </row>
    <row r="51" spans="1:111" ht="15.75">
      <c r="A51" s="34" t="s">
        <v>256</v>
      </c>
      <c r="C51" s="15">
        <v>43014</v>
      </c>
      <c r="D51" s="64">
        <v>3</v>
      </c>
      <c r="E51" s="65" t="s">
        <v>257</v>
      </c>
      <c r="F51" s="65" t="s">
        <v>258</v>
      </c>
      <c r="G51" s="71" t="s">
        <v>84</v>
      </c>
      <c r="H51" s="66" t="s">
        <v>259</v>
      </c>
      <c r="I51" s="66">
        <v>228</v>
      </c>
      <c r="J51" s="65" t="s">
        <v>260</v>
      </c>
      <c r="K51" s="66">
        <v>30</v>
      </c>
      <c r="L51" s="67">
        <v>12852279.884920564</v>
      </c>
      <c r="M51" s="68"/>
      <c r="N51" s="55">
        <v>0</v>
      </c>
      <c r="O51" s="55">
        <f t="shared" si="0"/>
        <v>12852279.884920564</v>
      </c>
      <c r="P51" s="56">
        <v>0</v>
      </c>
      <c r="Q51" s="57">
        <f t="shared" si="1"/>
        <v>12852279.884920564</v>
      </c>
      <c r="R51" s="58">
        <v>0</v>
      </c>
      <c r="S51" s="14"/>
      <c r="T51" s="69">
        <f t="shared" si="2"/>
        <v>642613.99424602825</v>
      </c>
      <c r="U51" s="55">
        <f t="shared" si="3"/>
        <v>12209665.890674535</v>
      </c>
      <c r="V51" s="59">
        <f>K51</f>
        <v>30</v>
      </c>
      <c r="W51" s="59">
        <f>IF($C51&lt;$N$1,(V51*365-(DATEDIF($C51,$N$1,"D"))),(V51*365))+1</f>
        <v>10951</v>
      </c>
      <c r="X51" s="59">
        <f>IF($C51&gt;$N$1,$AA$1-$C51+1,IF(W51&lt;=0,W51*0,IF(W51&lt;=182,W51,IF(W51&gt;182,182))))</f>
        <v>177</v>
      </c>
      <c r="Y51" s="14">
        <f t="shared" si="7"/>
        <v>12209665.890674535</v>
      </c>
      <c r="Z51" s="55">
        <f t="shared" si="8"/>
        <v>197343.70036064219</v>
      </c>
      <c r="AA51" s="60">
        <f t="shared" si="9"/>
        <v>197343.70036064219</v>
      </c>
      <c r="AB51" s="61">
        <f t="shared" si="10"/>
        <v>12654936.184559921</v>
      </c>
      <c r="AD51" s="55">
        <f t="shared" si="11"/>
        <v>12852279.884920564</v>
      </c>
      <c r="AE51" s="55">
        <v>0</v>
      </c>
      <c r="AF51" s="56">
        <v>0</v>
      </c>
      <c r="AG51" s="57">
        <f t="shared" si="12"/>
        <v>12852279.884920564</v>
      </c>
      <c r="AH51" s="58">
        <f t="shared" si="13"/>
        <v>197343.70036064219</v>
      </c>
      <c r="AI51" s="14"/>
      <c r="AJ51" s="69">
        <f t="shared" si="14"/>
        <v>642613.99424602825</v>
      </c>
      <c r="AK51" s="55">
        <f t="shared" si="15"/>
        <v>12209665.890674535</v>
      </c>
      <c r="AL51" s="59">
        <v>30</v>
      </c>
      <c r="AM51" s="59">
        <f>IF($C51&lt;$AD$1,(AL51*365-(DATEDIF($C51,$AD$1,"D"))),(AL51*365))+1</f>
        <v>10775</v>
      </c>
      <c r="AN51" s="59">
        <f>IF($C51&gt;$AD$1,$AQ$1-$C51+1,IF(AM51&lt;=0,AM51*0,IF(AM51&lt;=183,AM51,IF(AM51&gt;183,183))))</f>
        <v>183</v>
      </c>
      <c r="AO51" s="14">
        <f t="shared" si="18"/>
        <v>12012322.190313892</v>
      </c>
      <c r="AP51" s="55">
        <f t="shared" si="19"/>
        <v>204014.38151530785</v>
      </c>
      <c r="AQ51" s="60">
        <f t="shared" si="20"/>
        <v>401358.08187595004</v>
      </c>
      <c r="AR51" s="61">
        <f t="shared" si="21"/>
        <v>12450921.803044613</v>
      </c>
      <c r="AT51" s="55">
        <f t="shared" si="22"/>
        <v>12852279.884920564</v>
      </c>
      <c r="AU51" s="55">
        <v>0</v>
      </c>
      <c r="AV51" s="56">
        <v>0</v>
      </c>
      <c r="AW51" s="57">
        <f t="shared" si="47"/>
        <v>12852279.884920564</v>
      </c>
      <c r="AX51" s="58">
        <f t="shared" si="23"/>
        <v>401358.08187595004</v>
      </c>
      <c r="AY51" s="14"/>
      <c r="AZ51" s="69">
        <f t="shared" si="24"/>
        <v>642613.99424602825</v>
      </c>
      <c r="BA51" s="55">
        <f t="shared" si="48"/>
        <v>12209665.890674535</v>
      </c>
      <c r="BB51" s="59">
        <v>30</v>
      </c>
      <c r="BC51" s="59">
        <f t="shared" si="73"/>
        <v>10592</v>
      </c>
      <c r="BD51" s="59">
        <f t="shared" si="26"/>
        <v>182</v>
      </c>
      <c r="BE51" s="14">
        <f t="shared" si="27"/>
        <v>11808307.808798585</v>
      </c>
      <c r="BF51" s="55">
        <f t="shared" si="62"/>
        <v>202899.54882943188</v>
      </c>
      <c r="BG51" s="62">
        <f t="shared" si="71"/>
        <v>3458878.1240218398</v>
      </c>
      <c r="BH51" s="60">
        <f t="shared" si="49"/>
        <v>4063135.754727222</v>
      </c>
      <c r="BI51" s="61">
        <f t="shared" si="29"/>
        <v>8789144.1301933415</v>
      </c>
      <c r="BK51" s="55">
        <f t="shared" si="30"/>
        <v>12852279.884920564</v>
      </c>
      <c r="BL51" s="55">
        <v>0</v>
      </c>
      <c r="BM51" s="56">
        <v>0</v>
      </c>
      <c r="BN51" s="57">
        <f t="shared" si="50"/>
        <v>12852279.884920564</v>
      </c>
      <c r="BO51" s="58">
        <f t="shared" si="31"/>
        <v>4063135.754727222</v>
      </c>
      <c r="BP51" s="14"/>
      <c r="BQ51" s="55">
        <f t="shared" si="32"/>
        <v>642613.99424602825</v>
      </c>
      <c r="BR51" s="55">
        <f t="shared" si="51"/>
        <v>12209665.890674535</v>
      </c>
      <c r="BS51" s="59">
        <v>30</v>
      </c>
      <c r="BT51" s="59">
        <f t="shared" si="52"/>
        <v>10410</v>
      </c>
      <c r="BU51" s="59">
        <f t="shared" si="53"/>
        <v>275</v>
      </c>
      <c r="BV51" s="14">
        <f t="shared" si="33"/>
        <v>8146530.1359473132</v>
      </c>
      <c r="BW51" s="55">
        <f t="shared" si="72"/>
        <v>215206.12751061583</v>
      </c>
      <c r="BX51" s="60">
        <f t="shared" si="35"/>
        <v>4278341.8822378376</v>
      </c>
      <c r="BY51" s="61">
        <f t="shared" si="36"/>
        <v>8573938.0026827268</v>
      </c>
      <c r="CA51" s="55">
        <f t="shared" si="54"/>
        <v>12852279.884920564</v>
      </c>
      <c r="CB51" s="55">
        <v>0</v>
      </c>
      <c r="CC51" s="56">
        <v>0</v>
      </c>
      <c r="CD51" s="57">
        <f t="shared" si="55"/>
        <v>12852279.884920564</v>
      </c>
      <c r="CE51" s="58">
        <f t="shared" si="37"/>
        <v>4278341.8822378376</v>
      </c>
      <c r="CF51" s="14"/>
      <c r="CG51" s="55">
        <f t="shared" si="38"/>
        <v>642613.99424602825</v>
      </c>
      <c r="CH51" s="55">
        <f t="shared" si="56"/>
        <v>12209665.890674535</v>
      </c>
      <c r="CI51" s="59">
        <v>30</v>
      </c>
      <c r="CJ51" s="59">
        <f t="shared" si="57"/>
        <v>10135</v>
      </c>
      <c r="CK51" s="59">
        <f t="shared" si="63"/>
        <v>91</v>
      </c>
      <c r="CL51" s="14">
        <f t="shared" si="39"/>
        <v>7931324.0084366975</v>
      </c>
      <c r="CM51" s="55">
        <v>71033.108547095471</v>
      </c>
      <c r="CN51" s="60">
        <f t="shared" si="40"/>
        <v>4349374.9907849329</v>
      </c>
      <c r="CO51" s="61">
        <f t="shared" si="41"/>
        <v>8502904.8941356316</v>
      </c>
      <c r="CQ51" s="55">
        <f t="shared" si="58"/>
        <v>12852279.884920564</v>
      </c>
      <c r="CR51" s="55">
        <v>0</v>
      </c>
      <c r="CS51" s="56">
        <v>0</v>
      </c>
      <c r="CT51" s="57">
        <f t="shared" si="59"/>
        <v>12852279.884920564</v>
      </c>
      <c r="CU51" s="58">
        <f t="shared" si="42"/>
        <v>4349374.9907849329</v>
      </c>
      <c r="CV51" s="14"/>
      <c r="CW51" s="55">
        <f t="shared" si="43"/>
        <v>642613.99424602825</v>
      </c>
      <c r="CX51" s="55">
        <f t="shared" si="60"/>
        <v>12209665.890674535</v>
      </c>
      <c r="CY51" s="59">
        <v>30</v>
      </c>
      <c r="CZ51" s="59">
        <f t="shared" si="61"/>
        <v>10135</v>
      </c>
      <c r="DA51" s="59">
        <v>365</v>
      </c>
      <c r="DB51" s="14">
        <f t="shared" si="44"/>
        <v>7860290.8998896023</v>
      </c>
      <c r="DC51" s="108">
        <v>285701</v>
      </c>
      <c r="DD51" s="60">
        <f t="shared" si="45"/>
        <v>4635075.9907849329</v>
      </c>
      <c r="DE51" s="61">
        <f t="shared" si="64"/>
        <v>8217203.8941356307</v>
      </c>
      <c r="DG51" s="70">
        <v>200040</v>
      </c>
    </row>
    <row r="52" spans="1:111" ht="15.75">
      <c r="A52" s="34" t="s">
        <v>256</v>
      </c>
      <c r="C52" s="15">
        <v>43014</v>
      </c>
      <c r="D52" s="64">
        <v>4</v>
      </c>
      <c r="E52" s="65" t="s">
        <v>257</v>
      </c>
      <c r="F52" s="65" t="s">
        <v>258</v>
      </c>
      <c r="G52" s="71" t="s">
        <v>86</v>
      </c>
      <c r="H52" s="66" t="s">
        <v>259</v>
      </c>
      <c r="I52" s="66">
        <v>165</v>
      </c>
      <c r="J52" s="65"/>
      <c r="K52" s="66">
        <v>30</v>
      </c>
      <c r="L52" s="67">
        <v>6008960.9279510155</v>
      </c>
      <c r="M52" s="68"/>
      <c r="N52" s="55">
        <v>0</v>
      </c>
      <c r="O52" s="55">
        <f t="shared" si="0"/>
        <v>6008960.9279510155</v>
      </c>
      <c r="P52" s="56">
        <v>0</v>
      </c>
      <c r="Q52" s="57">
        <f t="shared" si="1"/>
        <v>6008960.9279510155</v>
      </c>
      <c r="R52" s="58">
        <v>0</v>
      </c>
      <c r="S52" s="14"/>
      <c r="T52" s="69">
        <f t="shared" si="2"/>
        <v>300448.04639755079</v>
      </c>
      <c r="U52" s="55">
        <f t="shared" si="3"/>
        <v>5708512.8815534646</v>
      </c>
      <c r="V52" s="59">
        <f>K52</f>
        <v>30</v>
      </c>
      <c r="W52" s="59">
        <f>IF($C52&lt;$N$1,(V52*365-(DATEDIF($C52,$N$1,"D"))),(V52*365))+1</f>
        <v>10951</v>
      </c>
      <c r="X52" s="59">
        <f>IF($C52&gt;$N$1,$AA$1-$C52+1,IF(W52&lt;=0,W52*0,IF(W52&lt;=182,W52,IF(W52&gt;182,182))))</f>
        <v>177</v>
      </c>
      <c r="Y52" s="14">
        <f t="shared" si="7"/>
        <v>5708512.8815534646</v>
      </c>
      <c r="Z52" s="55">
        <f t="shared" si="8"/>
        <v>92266.165650165582</v>
      </c>
      <c r="AA52" s="60">
        <f t="shared" si="9"/>
        <v>92266.165650165582</v>
      </c>
      <c r="AB52" s="61">
        <f t="shared" si="10"/>
        <v>5916694.7623008499</v>
      </c>
      <c r="AD52" s="55">
        <f t="shared" si="11"/>
        <v>6008960.9279510155</v>
      </c>
      <c r="AE52" s="55">
        <v>0</v>
      </c>
      <c r="AF52" s="56">
        <v>0</v>
      </c>
      <c r="AG52" s="57">
        <f t="shared" si="12"/>
        <v>6008960.9279510155</v>
      </c>
      <c r="AH52" s="58">
        <f t="shared" si="13"/>
        <v>92266.165650165582</v>
      </c>
      <c r="AI52" s="14"/>
      <c r="AJ52" s="69">
        <f t="shared" si="14"/>
        <v>300448.04639755079</v>
      </c>
      <c r="AK52" s="55">
        <f t="shared" si="15"/>
        <v>5708512.8815534646</v>
      </c>
      <c r="AL52" s="59">
        <v>30</v>
      </c>
      <c r="AM52" s="59">
        <f>IF($C52&lt;$AD$1,(AL52*365-(DATEDIF($C52,$AD$1,"D"))),(AL52*365))+1</f>
        <v>10775</v>
      </c>
      <c r="AN52" s="59">
        <f>IF($C52&gt;$AD$1,$AQ$1-$C52+1,IF(AM52&lt;=0,AM52*0,IF(AM52&lt;=183,AM52,IF(AM52&gt;183,183))))</f>
        <v>183</v>
      </c>
      <c r="AO52" s="14">
        <f t="shared" si="18"/>
        <v>5616246.7159032989</v>
      </c>
      <c r="AP52" s="55">
        <f t="shared" si="19"/>
        <v>95384.979026478308</v>
      </c>
      <c r="AQ52" s="60">
        <f t="shared" si="20"/>
        <v>187651.14467664389</v>
      </c>
      <c r="AR52" s="61">
        <f t="shared" si="21"/>
        <v>5821309.7832743712</v>
      </c>
      <c r="AT52" s="55">
        <f t="shared" si="22"/>
        <v>6008960.9279510155</v>
      </c>
      <c r="AU52" s="55">
        <v>0</v>
      </c>
      <c r="AV52" s="56">
        <v>0</v>
      </c>
      <c r="AW52" s="57">
        <f t="shared" si="47"/>
        <v>6008960.9279510155</v>
      </c>
      <c r="AX52" s="58">
        <f t="shared" si="23"/>
        <v>187651.14467664389</v>
      </c>
      <c r="AY52" s="14"/>
      <c r="AZ52" s="69">
        <f t="shared" si="24"/>
        <v>300448.04639755079</v>
      </c>
      <c r="BA52" s="55">
        <f t="shared" si="48"/>
        <v>5708512.8815534646</v>
      </c>
      <c r="BB52" s="59">
        <v>30</v>
      </c>
      <c r="BC52" s="59">
        <f t="shared" si="73"/>
        <v>10592</v>
      </c>
      <c r="BD52" s="59">
        <f t="shared" si="26"/>
        <v>182</v>
      </c>
      <c r="BE52" s="14">
        <f t="shared" si="27"/>
        <v>5520861.7368768211</v>
      </c>
      <c r="BF52" s="55">
        <f t="shared" si="62"/>
        <v>94863.749632890991</v>
      </c>
      <c r="BG52" s="62">
        <f t="shared" si="71"/>
        <v>1617165.4903172229</v>
      </c>
      <c r="BH52" s="60">
        <f t="shared" si="49"/>
        <v>1899680.3846267578</v>
      </c>
      <c r="BI52" s="61">
        <f t="shared" si="29"/>
        <v>4109280.5433242577</v>
      </c>
      <c r="BK52" s="55">
        <f t="shared" si="30"/>
        <v>6008960.9279510155</v>
      </c>
      <c r="BL52" s="55">
        <v>0</v>
      </c>
      <c r="BM52" s="56">
        <v>0</v>
      </c>
      <c r="BN52" s="57">
        <f t="shared" si="50"/>
        <v>6008960.9279510155</v>
      </c>
      <c r="BO52" s="58">
        <f t="shared" si="31"/>
        <v>1899680.3846267578</v>
      </c>
      <c r="BP52" s="14"/>
      <c r="BQ52" s="55">
        <f t="shared" si="32"/>
        <v>300448.04639755079</v>
      </c>
      <c r="BR52" s="55">
        <f t="shared" si="51"/>
        <v>5708512.8815534646</v>
      </c>
      <c r="BS52" s="59">
        <v>30</v>
      </c>
      <c r="BT52" s="59">
        <f t="shared" si="52"/>
        <v>10410</v>
      </c>
      <c r="BU52" s="59">
        <f t="shared" si="53"/>
        <v>275</v>
      </c>
      <c r="BV52" s="14">
        <f t="shared" si="33"/>
        <v>3808832.4969267067</v>
      </c>
      <c r="BW52" s="55">
        <f t="shared" si="72"/>
        <v>100617.57316569111</v>
      </c>
      <c r="BX52" s="60">
        <f t="shared" si="35"/>
        <v>2000297.9577924488</v>
      </c>
      <c r="BY52" s="61">
        <f t="shared" si="36"/>
        <v>4008662.9701585667</v>
      </c>
      <c r="CA52" s="55">
        <f t="shared" si="54"/>
        <v>6008960.9279510155</v>
      </c>
      <c r="CB52" s="55">
        <v>0</v>
      </c>
      <c r="CC52" s="56">
        <v>0</v>
      </c>
      <c r="CD52" s="57">
        <f t="shared" si="55"/>
        <v>6008960.9279510155</v>
      </c>
      <c r="CE52" s="58">
        <f t="shared" si="37"/>
        <v>2000297.9577924488</v>
      </c>
      <c r="CF52" s="14"/>
      <c r="CG52" s="55">
        <f t="shared" si="38"/>
        <v>300448.04639755079</v>
      </c>
      <c r="CH52" s="55">
        <f t="shared" si="56"/>
        <v>5708512.8815534646</v>
      </c>
      <c r="CI52" s="59">
        <v>30</v>
      </c>
      <c r="CJ52" s="59">
        <f t="shared" si="57"/>
        <v>10135</v>
      </c>
      <c r="CK52" s="59">
        <f t="shared" si="63"/>
        <v>91</v>
      </c>
      <c r="CL52" s="14">
        <f t="shared" si="39"/>
        <v>3708214.9237610158</v>
      </c>
      <c r="CM52" s="55">
        <v>33210.852679235606</v>
      </c>
      <c r="CN52" s="60">
        <f t="shared" si="40"/>
        <v>2033508.8104716844</v>
      </c>
      <c r="CO52" s="61">
        <f t="shared" si="41"/>
        <v>3975452.1174793309</v>
      </c>
      <c r="CQ52" s="55">
        <f t="shared" si="58"/>
        <v>6008960.9279510155</v>
      </c>
      <c r="CR52" s="55">
        <v>0</v>
      </c>
      <c r="CS52" s="56">
        <v>0</v>
      </c>
      <c r="CT52" s="57">
        <f t="shared" si="59"/>
        <v>6008960.9279510155</v>
      </c>
      <c r="CU52" s="58">
        <f t="shared" si="42"/>
        <v>2033508.8104716844</v>
      </c>
      <c r="CV52" s="14"/>
      <c r="CW52" s="55">
        <f t="shared" si="43"/>
        <v>300448.04639755079</v>
      </c>
      <c r="CX52" s="55">
        <f t="shared" si="60"/>
        <v>5708512.8815534646</v>
      </c>
      <c r="CY52" s="59">
        <v>30</v>
      </c>
      <c r="CZ52" s="59">
        <f t="shared" si="61"/>
        <v>10135</v>
      </c>
      <c r="DA52" s="59">
        <v>365</v>
      </c>
      <c r="DB52" s="14">
        <f t="shared" si="44"/>
        <v>3675004.0710817799</v>
      </c>
      <c r="DC52" s="108">
        <v>133577</v>
      </c>
      <c r="DD52" s="60">
        <f t="shared" si="45"/>
        <v>2167085.8104716847</v>
      </c>
      <c r="DE52" s="61">
        <f t="shared" si="64"/>
        <v>3841875.1174793309</v>
      </c>
      <c r="DG52" s="70">
        <v>200041</v>
      </c>
    </row>
    <row r="53" spans="1:111" ht="15.75">
      <c r="A53" s="34" t="s">
        <v>256</v>
      </c>
      <c r="C53" s="15">
        <v>43014</v>
      </c>
      <c r="D53" s="72" t="s">
        <v>281</v>
      </c>
      <c r="E53" s="73" t="s">
        <v>257</v>
      </c>
      <c r="F53" s="73" t="s">
        <v>258</v>
      </c>
      <c r="G53" s="73" t="s">
        <v>282</v>
      </c>
      <c r="H53" s="74"/>
      <c r="I53" s="74"/>
      <c r="J53" s="73"/>
      <c r="K53" s="74"/>
      <c r="L53" s="75">
        <v>0</v>
      </c>
      <c r="M53" s="76"/>
      <c r="N53" s="55">
        <v>0</v>
      </c>
      <c r="O53" s="55">
        <f t="shared" si="0"/>
        <v>0</v>
      </c>
      <c r="P53" s="56">
        <v>0</v>
      </c>
      <c r="Q53" s="57">
        <f t="shared" si="1"/>
        <v>0</v>
      </c>
      <c r="R53" s="58">
        <v>0</v>
      </c>
      <c r="S53" s="14"/>
      <c r="T53" s="69">
        <f t="shared" si="2"/>
        <v>0</v>
      </c>
      <c r="U53" s="55">
        <f t="shared" si="3"/>
        <v>0</v>
      </c>
      <c r="V53" s="59">
        <v>0</v>
      </c>
      <c r="W53" s="59">
        <v>0</v>
      </c>
      <c r="X53" s="59">
        <v>0</v>
      </c>
      <c r="Y53" s="14">
        <f t="shared" si="7"/>
        <v>0</v>
      </c>
      <c r="Z53" s="55">
        <f t="shared" si="8"/>
        <v>0</v>
      </c>
      <c r="AA53" s="60">
        <f t="shared" si="9"/>
        <v>0</v>
      </c>
      <c r="AB53" s="61">
        <f t="shared" si="10"/>
        <v>0</v>
      </c>
      <c r="AD53" s="55">
        <f t="shared" si="11"/>
        <v>0</v>
      </c>
      <c r="AE53" s="55">
        <v>0</v>
      </c>
      <c r="AF53" s="56">
        <v>0</v>
      </c>
      <c r="AG53" s="57">
        <f t="shared" si="12"/>
        <v>0</v>
      </c>
      <c r="AH53" s="58">
        <f t="shared" si="13"/>
        <v>0</v>
      </c>
      <c r="AI53" s="14"/>
      <c r="AJ53" s="69">
        <f t="shared" si="14"/>
        <v>0</v>
      </c>
      <c r="AK53" s="55">
        <f t="shared" si="15"/>
        <v>0</v>
      </c>
      <c r="AL53" s="59">
        <v>0</v>
      </c>
      <c r="AM53" s="59">
        <v>0</v>
      </c>
      <c r="AN53" s="59">
        <v>0</v>
      </c>
      <c r="AO53" s="14">
        <f t="shared" si="18"/>
        <v>0</v>
      </c>
      <c r="AP53" s="55">
        <f t="shared" si="19"/>
        <v>0</v>
      </c>
      <c r="AQ53" s="60">
        <f t="shared" si="20"/>
        <v>0</v>
      </c>
      <c r="AR53" s="61">
        <f t="shared" si="21"/>
        <v>0</v>
      </c>
      <c r="AT53" s="55">
        <f t="shared" si="22"/>
        <v>0</v>
      </c>
      <c r="AU53" s="55">
        <v>0</v>
      </c>
      <c r="AV53" s="56">
        <v>0</v>
      </c>
      <c r="AW53" s="57">
        <f t="shared" si="47"/>
        <v>0</v>
      </c>
      <c r="AX53" s="58">
        <f t="shared" si="23"/>
        <v>0</v>
      </c>
      <c r="AY53" s="14"/>
      <c r="AZ53" s="69">
        <f t="shared" si="24"/>
        <v>0</v>
      </c>
      <c r="BA53" s="55">
        <f t="shared" si="48"/>
        <v>0</v>
      </c>
      <c r="BB53" s="59">
        <v>0</v>
      </c>
      <c r="BC53" s="59">
        <v>0</v>
      </c>
      <c r="BD53" s="59">
        <f t="shared" si="26"/>
        <v>0</v>
      </c>
      <c r="BE53" s="14">
        <f t="shared" si="27"/>
        <v>0</v>
      </c>
      <c r="BF53" s="55">
        <f t="shared" si="62"/>
        <v>0</v>
      </c>
      <c r="BG53" s="62">
        <f t="shared" si="71"/>
        <v>0</v>
      </c>
      <c r="BH53" s="60">
        <f t="shared" si="49"/>
        <v>0</v>
      </c>
      <c r="BI53" s="61">
        <f t="shared" si="29"/>
        <v>0</v>
      </c>
      <c r="BK53" s="55">
        <f t="shared" si="30"/>
        <v>0</v>
      </c>
      <c r="BL53" s="55">
        <v>0</v>
      </c>
      <c r="BM53" s="56">
        <v>0</v>
      </c>
      <c r="BN53" s="57">
        <f t="shared" si="50"/>
        <v>0</v>
      </c>
      <c r="BO53" s="58">
        <f t="shared" si="31"/>
        <v>0</v>
      </c>
      <c r="BP53" s="14"/>
      <c r="BQ53" s="55">
        <f t="shared" si="32"/>
        <v>0</v>
      </c>
      <c r="BR53" s="55">
        <f t="shared" si="51"/>
        <v>0</v>
      </c>
      <c r="BS53" s="59">
        <v>0</v>
      </c>
      <c r="BT53" s="59">
        <f t="shared" si="52"/>
        <v>-540</v>
      </c>
      <c r="BU53" s="59">
        <f t="shared" si="53"/>
        <v>0</v>
      </c>
      <c r="BV53" s="14">
        <f t="shared" si="33"/>
        <v>0</v>
      </c>
      <c r="BW53" s="55">
        <f t="shared" si="72"/>
        <v>0</v>
      </c>
      <c r="BX53" s="60">
        <f t="shared" si="35"/>
        <v>0</v>
      </c>
      <c r="BY53" s="61">
        <f t="shared" si="36"/>
        <v>0</v>
      </c>
      <c r="CA53" s="55">
        <f t="shared" si="54"/>
        <v>0</v>
      </c>
      <c r="CB53" s="55">
        <v>0</v>
      </c>
      <c r="CC53" s="56">
        <v>0</v>
      </c>
      <c r="CD53" s="57">
        <f t="shared" si="55"/>
        <v>0</v>
      </c>
      <c r="CE53" s="58">
        <f t="shared" si="37"/>
        <v>0</v>
      </c>
      <c r="CF53" s="14"/>
      <c r="CG53" s="55">
        <f t="shared" si="38"/>
        <v>0</v>
      </c>
      <c r="CH53" s="55">
        <f t="shared" si="56"/>
        <v>0</v>
      </c>
      <c r="CI53" s="59">
        <v>0</v>
      </c>
      <c r="CJ53" s="59">
        <f t="shared" si="57"/>
        <v>-815</v>
      </c>
      <c r="CK53" s="59">
        <f t="shared" si="63"/>
        <v>0</v>
      </c>
      <c r="CL53" s="14">
        <f t="shared" si="39"/>
        <v>0</v>
      </c>
      <c r="CM53" s="55">
        <v>0</v>
      </c>
      <c r="CN53" s="60">
        <f t="shared" si="40"/>
        <v>0</v>
      </c>
      <c r="CO53" s="61">
        <f t="shared" si="41"/>
        <v>0</v>
      </c>
      <c r="CQ53" s="55">
        <f t="shared" si="58"/>
        <v>0</v>
      </c>
      <c r="CR53" s="55">
        <v>0</v>
      </c>
      <c r="CS53" s="56">
        <v>0</v>
      </c>
      <c r="CT53" s="57">
        <f t="shared" si="59"/>
        <v>0</v>
      </c>
      <c r="CU53" s="58">
        <f t="shared" si="42"/>
        <v>0</v>
      </c>
      <c r="CV53" s="14"/>
      <c r="CW53" s="55">
        <f t="shared" si="43"/>
        <v>0</v>
      </c>
      <c r="CX53" s="55">
        <f t="shared" si="60"/>
        <v>0</v>
      </c>
      <c r="CY53" s="59">
        <v>0</v>
      </c>
      <c r="CZ53" s="59"/>
      <c r="DA53" s="59"/>
      <c r="DB53" s="14">
        <f t="shared" si="44"/>
        <v>0</v>
      </c>
      <c r="DC53" s="108">
        <v>0</v>
      </c>
      <c r="DD53" s="60">
        <f t="shared" si="45"/>
        <v>0</v>
      </c>
      <c r="DE53" s="61">
        <f t="shared" si="64"/>
        <v>0</v>
      </c>
      <c r="DG53" s="70"/>
    </row>
    <row r="54" spans="1:111" ht="15.75">
      <c r="A54" s="34" t="s">
        <v>256</v>
      </c>
      <c r="C54" s="15">
        <v>43014</v>
      </c>
      <c r="D54" s="64">
        <v>2</v>
      </c>
      <c r="E54" s="65" t="s">
        <v>257</v>
      </c>
      <c r="F54" s="65" t="s">
        <v>258</v>
      </c>
      <c r="G54" s="71" t="s">
        <v>88</v>
      </c>
      <c r="H54" s="66" t="s">
        <v>259</v>
      </c>
      <c r="I54" s="66">
        <v>165</v>
      </c>
      <c r="J54" s="65" t="s">
        <v>261</v>
      </c>
      <c r="K54" s="66">
        <v>30</v>
      </c>
      <c r="L54" s="67">
        <v>10552120.764406595</v>
      </c>
      <c r="M54" s="68"/>
      <c r="N54" s="55">
        <v>0</v>
      </c>
      <c r="O54" s="55">
        <f t="shared" si="0"/>
        <v>10552120.764406595</v>
      </c>
      <c r="P54" s="56">
        <v>0</v>
      </c>
      <c r="Q54" s="57">
        <f t="shared" si="1"/>
        <v>10552120.764406595</v>
      </c>
      <c r="R54" s="58">
        <v>0</v>
      </c>
      <c r="S54" s="14"/>
      <c r="T54" s="69">
        <f t="shared" si="2"/>
        <v>527606.03822032968</v>
      </c>
      <c r="U54" s="55">
        <f t="shared" si="3"/>
        <v>10024514.726186264</v>
      </c>
      <c r="V54" s="59">
        <f>K54</f>
        <v>30</v>
      </c>
      <c r="W54" s="59">
        <f>IF($C54&lt;$N$1,(V54*365-(DATEDIF($C54,$N$1,"D"))),(V54*365))+1</f>
        <v>10951</v>
      </c>
      <c r="X54" s="59">
        <f>IF($C54&gt;$N$1,$AA$1-$C54+1,IF(W54&lt;=0,W54*0,IF(W54&lt;=182,W54,IF(W54&gt;182,182))))</f>
        <v>177</v>
      </c>
      <c r="Y54" s="14">
        <f t="shared" si="7"/>
        <v>10024514.726186264</v>
      </c>
      <c r="Z54" s="55">
        <f t="shared" si="8"/>
        <v>162025.30422198601</v>
      </c>
      <c r="AA54" s="60">
        <f t="shared" si="9"/>
        <v>162025.30422198601</v>
      </c>
      <c r="AB54" s="61">
        <f t="shared" si="10"/>
        <v>10390095.46018461</v>
      </c>
      <c r="AD54" s="55">
        <f t="shared" si="11"/>
        <v>10552120.764406595</v>
      </c>
      <c r="AE54" s="55">
        <v>0</v>
      </c>
      <c r="AF54" s="56">
        <v>0</v>
      </c>
      <c r="AG54" s="57">
        <f t="shared" si="12"/>
        <v>10552120.764406595</v>
      </c>
      <c r="AH54" s="58">
        <f t="shared" si="13"/>
        <v>162025.30422198601</v>
      </c>
      <c r="AI54" s="14"/>
      <c r="AJ54" s="69">
        <f t="shared" si="14"/>
        <v>527606.03822032968</v>
      </c>
      <c r="AK54" s="55">
        <f t="shared" si="15"/>
        <v>10024514.726186264</v>
      </c>
      <c r="AL54" s="59">
        <v>30</v>
      </c>
      <c r="AM54" s="59">
        <f>IF($C54&lt;$AD$1,(AL54*365-(DATEDIF($C54,$AD$1,"D"))),(AL54*365))+1</f>
        <v>10775</v>
      </c>
      <c r="AN54" s="59">
        <f>IF($C54&gt;$AD$1,$AQ$1-$C54+1,IF(AM54&lt;=0,AM54*0,IF(AM54&lt;=183,AM54,IF(AM54&gt;183,183))))</f>
        <v>183</v>
      </c>
      <c r="AO54" s="14">
        <f t="shared" si="18"/>
        <v>9862489.4219642784</v>
      </c>
      <c r="AP54" s="55">
        <f t="shared" si="19"/>
        <v>167502.14053080863</v>
      </c>
      <c r="AQ54" s="60">
        <f t="shared" si="20"/>
        <v>329527.44475279463</v>
      </c>
      <c r="AR54" s="61">
        <f t="shared" si="21"/>
        <v>10222593.319653802</v>
      </c>
      <c r="AT54" s="55">
        <f t="shared" si="22"/>
        <v>10552120.764406595</v>
      </c>
      <c r="AU54" s="55">
        <v>0</v>
      </c>
      <c r="AV54" s="56">
        <v>0</v>
      </c>
      <c r="AW54" s="57">
        <f t="shared" si="47"/>
        <v>10552120.764406595</v>
      </c>
      <c r="AX54" s="58">
        <f t="shared" si="23"/>
        <v>329527.44475279463</v>
      </c>
      <c r="AY54" s="14"/>
      <c r="AZ54" s="69">
        <f t="shared" si="24"/>
        <v>527606.03822032968</v>
      </c>
      <c r="BA54" s="55">
        <f t="shared" si="48"/>
        <v>10024514.726186264</v>
      </c>
      <c r="BB54" s="59">
        <v>30</v>
      </c>
      <c r="BC54" s="59">
        <f>IF($C54&lt;$AT$1,(BB54*365-(DATEDIF($C54,$AT$1,"D"))),(BB54*365))+1</f>
        <v>10592</v>
      </c>
      <c r="BD54" s="59">
        <f t="shared" si="26"/>
        <v>182</v>
      </c>
      <c r="BE54" s="14">
        <f t="shared" si="27"/>
        <v>9694987.2814334705</v>
      </c>
      <c r="BF54" s="55">
        <f t="shared" si="62"/>
        <v>166586.82828747088</v>
      </c>
      <c r="BG54" s="62">
        <f t="shared" si="71"/>
        <v>2839846.3152725045</v>
      </c>
      <c r="BH54" s="60">
        <f t="shared" si="49"/>
        <v>3335960.5883127702</v>
      </c>
      <c r="BI54" s="61">
        <f t="shared" si="29"/>
        <v>7216160.1760938251</v>
      </c>
      <c r="BK54" s="55">
        <f t="shared" si="30"/>
        <v>10552120.764406595</v>
      </c>
      <c r="BL54" s="55">
        <v>0</v>
      </c>
      <c r="BM54" s="56">
        <v>0</v>
      </c>
      <c r="BN54" s="57">
        <f t="shared" si="50"/>
        <v>10552120.764406595</v>
      </c>
      <c r="BO54" s="58">
        <f t="shared" si="31"/>
        <v>3335960.5883127702</v>
      </c>
      <c r="BP54" s="14"/>
      <c r="BQ54" s="55">
        <f t="shared" si="32"/>
        <v>527606.03822032968</v>
      </c>
      <c r="BR54" s="55">
        <f t="shared" si="51"/>
        <v>10024514.726186264</v>
      </c>
      <c r="BS54" s="59">
        <v>30</v>
      </c>
      <c r="BT54" s="59">
        <f t="shared" si="52"/>
        <v>10410</v>
      </c>
      <c r="BU54" s="59">
        <f t="shared" si="53"/>
        <v>275</v>
      </c>
      <c r="BV54" s="14">
        <f t="shared" si="33"/>
        <v>6688554.1378734941</v>
      </c>
      <c r="BW54" s="55">
        <f t="shared" si="72"/>
        <v>176690.91142317108</v>
      </c>
      <c r="BX54" s="60">
        <f t="shared" si="35"/>
        <v>3512651.4997359412</v>
      </c>
      <c r="BY54" s="61">
        <f t="shared" si="36"/>
        <v>7039469.2646706542</v>
      </c>
      <c r="CA54" s="55">
        <f t="shared" si="54"/>
        <v>10552120.764406595</v>
      </c>
      <c r="CB54" s="55">
        <v>0</v>
      </c>
      <c r="CC54" s="56">
        <v>0</v>
      </c>
      <c r="CD54" s="57">
        <f t="shared" si="55"/>
        <v>10552120.764406595</v>
      </c>
      <c r="CE54" s="58">
        <f t="shared" si="37"/>
        <v>3512651.4997359412</v>
      </c>
      <c r="CF54" s="14"/>
      <c r="CG54" s="55">
        <f t="shared" si="38"/>
        <v>527606.03822032968</v>
      </c>
      <c r="CH54" s="55">
        <f t="shared" si="56"/>
        <v>10024514.726186264</v>
      </c>
      <c r="CI54" s="59">
        <v>30</v>
      </c>
      <c r="CJ54" s="59">
        <f t="shared" si="57"/>
        <v>10135</v>
      </c>
      <c r="CK54" s="59">
        <f t="shared" si="63"/>
        <v>91</v>
      </c>
      <c r="CL54" s="14">
        <f t="shared" si="39"/>
        <v>6511863.2264503231</v>
      </c>
      <c r="CM54" s="55">
        <v>58320.387228696447</v>
      </c>
      <c r="CN54" s="60">
        <f t="shared" si="40"/>
        <v>3570971.8869646378</v>
      </c>
      <c r="CO54" s="61">
        <f t="shared" si="41"/>
        <v>6981148.8774419576</v>
      </c>
      <c r="CQ54" s="55">
        <f t="shared" si="58"/>
        <v>10552120.764406595</v>
      </c>
      <c r="CR54" s="55">
        <v>0</v>
      </c>
      <c r="CS54" s="56">
        <v>0</v>
      </c>
      <c r="CT54" s="57">
        <f t="shared" si="59"/>
        <v>10552120.764406595</v>
      </c>
      <c r="CU54" s="58">
        <f t="shared" si="42"/>
        <v>3570971.8869646378</v>
      </c>
      <c r="CV54" s="14"/>
      <c r="CW54" s="55">
        <f t="shared" si="43"/>
        <v>527606.03822032968</v>
      </c>
      <c r="CX54" s="55">
        <f t="shared" si="60"/>
        <v>10024514.726186264</v>
      </c>
      <c r="CY54" s="59">
        <v>30</v>
      </c>
      <c r="CZ54" s="59">
        <f t="shared" si="61"/>
        <v>10135</v>
      </c>
      <c r="DA54" s="59">
        <v>365</v>
      </c>
      <c r="DB54" s="14">
        <f t="shared" si="44"/>
        <v>6453542.8392216265</v>
      </c>
      <c r="DC54" s="108">
        <v>234569</v>
      </c>
      <c r="DD54" s="60">
        <f t="shared" si="45"/>
        <v>3805540.8869646378</v>
      </c>
      <c r="DE54" s="61">
        <f t="shared" si="64"/>
        <v>6746579.8774419576</v>
      </c>
      <c r="DG54" s="70">
        <v>200042</v>
      </c>
    </row>
    <row r="55" spans="1:111" ht="15.75">
      <c r="A55" s="34" t="s">
        <v>256</v>
      </c>
      <c r="C55" s="15">
        <v>43014</v>
      </c>
      <c r="D55" s="64">
        <v>3</v>
      </c>
      <c r="E55" s="65" t="s">
        <v>257</v>
      </c>
      <c r="F55" s="65" t="s">
        <v>258</v>
      </c>
      <c r="G55" s="71" t="s">
        <v>90</v>
      </c>
      <c r="H55" s="66" t="s">
        <v>259</v>
      </c>
      <c r="I55" s="66">
        <v>496</v>
      </c>
      <c r="J55" s="65"/>
      <c r="K55" s="66">
        <v>30</v>
      </c>
      <c r="L55" s="67">
        <v>10781334.542967783</v>
      </c>
      <c r="M55" s="68"/>
      <c r="N55" s="55">
        <v>0</v>
      </c>
      <c r="O55" s="55">
        <f t="shared" si="0"/>
        <v>10781334.542967783</v>
      </c>
      <c r="P55" s="56">
        <v>0</v>
      </c>
      <c r="Q55" s="57">
        <f t="shared" si="1"/>
        <v>10781334.542967783</v>
      </c>
      <c r="R55" s="58">
        <v>0</v>
      </c>
      <c r="S55" s="14"/>
      <c r="T55" s="69">
        <f t="shared" si="2"/>
        <v>539066.72714838909</v>
      </c>
      <c r="U55" s="55">
        <f t="shared" si="3"/>
        <v>10242267.815819394</v>
      </c>
      <c r="V55" s="59">
        <f>K55</f>
        <v>30</v>
      </c>
      <c r="W55" s="59">
        <f>IF($C55&lt;$N$1,(V55*365-(DATEDIF($C55,$N$1,"D"))),(V55*365))+1</f>
        <v>10951</v>
      </c>
      <c r="X55" s="59">
        <f>IF($C55&gt;$N$1,$AA$1-$C55+1,IF(W55&lt;=0,W55*0,IF(W55&lt;=182,W55,IF(W55&gt;182,182))))</f>
        <v>177</v>
      </c>
      <c r="Y55" s="14">
        <f t="shared" si="7"/>
        <v>10242267.815819394</v>
      </c>
      <c r="Z55" s="55">
        <f t="shared" si="8"/>
        <v>165544.82726691925</v>
      </c>
      <c r="AA55" s="60">
        <f t="shared" si="9"/>
        <v>165544.82726691925</v>
      </c>
      <c r="AB55" s="61">
        <f t="shared" si="10"/>
        <v>10615789.715700865</v>
      </c>
      <c r="AD55" s="55">
        <f t="shared" si="11"/>
        <v>10781334.542967783</v>
      </c>
      <c r="AE55" s="55">
        <v>0</v>
      </c>
      <c r="AF55" s="56">
        <v>0</v>
      </c>
      <c r="AG55" s="57">
        <f t="shared" si="12"/>
        <v>10781334.542967783</v>
      </c>
      <c r="AH55" s="58">
        <f t="shared" si="13"/>
        <v>165544.82726691925</v>
      </c>
      <c r="AI55" s="14"/>
      <c r="AJ55" s="69">
        <f t="shared" si="14"/>
        <v>539066.72714838909</v>
      </c>
      <c r="AK55" s="55">
        <f t="shared" si="15"/>
        <v>10242267.815819394</v>
      </c>
      <c r="AL55" s="59">
        <v>30</v>
      </c>
      <c r="AM55" s="59">
        <f>IF($C55&lt;$AD$1,(AL55*365-(DATEDIF($C55,$AD$1,"D"))),(AL55*365))+1</f>
        <v>10775</v>
      </c>
      <c r="AN55" s="59">
        <f>IF($C55&gt;$AD$1,$AQ$1-$C55+1,IF(AM55&lt;=0,AM55*0,IF(AM55&lt;=183,AM55,IF(AM55&gt;183,183))))</f>
        <v>183</v>
      </c>
      <c r="AO55" s="14">
        <f t="shared" si="18"/>
        <v>10076722.988552475</v>
      </c>
      <c r="AP55" s="55">
        <f t="shared" si="19"/>
        <v>171140.63173133208</v>
      </c>
      <c r="AQ55" s="60">
        <f t="shared" si="20"/>
        <v>336685.45899825136</v>
      </c>
      <c r="AR55" s="61">
        <f t="shared" si="21"/>
        <v>10444649.083969532</v>
      </c>
      <c r="AT55" s="55">
        <f t="shared" si="22"/>
        <v>10781334.542967783</v>
      </c>
      <c r="AU55" s="55">
        <v>0</v>
      </c>
      <c r="AV55" s="56">
        <v>0</v>
      </c>
      <c r="AW55" s="57">
        <f t="shared" si="47"/>
        <v>10781334.542967783</v>
      </c>
      <c r="AX55" s="58">
        <f t="shared" si="23"/>
        <v>336685.45899825136</v>
      </c>
      <c r="AY55" s="14"/>
      <c r="AZ55" s="69">
        <f t="shared" si="24"/>
        <v>539066.72714838909</v>
      </c>
      <c r="BA55" s="55">
        <f t="shared" si="48"/>
        <v>10242267.815819394</v>
      </c>
      <c r="BB55" s="59">
        <v>30</v>
      </c>
      <c r="BC55" s="59">
        <f>IF($C55&lt;$AT$1,(BB55*365-(DATEDIF($C55,$AT$1,"D"))),(BB55*365))+1</f>
        <v>10592</v>
      </c>
      <c r="BD55" s="59">
        <f t="shared" si="26"/>
        <v>182</v>
      </c>
      <c r="BE55" s="14">
        <f t="shared" si="27"/>
        <v>9905582.3568211421</v>
      </c>
      <c r="BF55" s="55">
        <f t="shared" si="62"/>
        <v>170205.43702241767</v>
      </c>
      <c r="BG55" s="62">
        <f t="shared" si="71"/>
        <v>2901533.6214538682</v>
      </c>
      <c r="BH55" s="60">
        <f t="shared" si="49"/>
        <v>3408424.5174745372</v>
      </c>
      <c r="BI55" s="61">
        <f t="shared" si="29"/>
        <v>7372910.0254932456</v>
      </c>
      <c r="BK55" s="55">
        <f t="shared" si="30"/>
        <v>10781334.542967783</v>
      </c>
      <c r="BL55" s="55">
        <v>0</v>
      </c>
      <c r="BM55" s="56">
        <v>0</v>
      </c>
      <c r="BN55" s="57">
        <f t="shared" si="50"/>
        <v>10781334.542967783</v>
      </c>
      <c r="BO55" s="58">
        <f t="shared" si="31"/>
        <v>3408424.5174745372</v>
      </c>
      <c r="BP55" s="14"/>
      <c r="BQ55" s="55">
        <f t="shared" si="32"/>
        <v>539066.72714838909</v>
      </c>
      <c r="BR55" s="55">
        <f t="shared" si="51"/>
        <v>10242267.815819394</v>
      </c>
      <c r="BS55" s="59">
        <v>30</v>
      </c>
      <c r="BT55" s="59">
        <f t="shared" si="52"/>
        <v>10410</v>
      </c>
      <c r="BU55" s="59">
        <f t="shared" si="53"/>
        <v>275</v>
      </c>
      <c r="BV55" s="14">
        <f t="shared" si="33"/>
        <v>6833843.2983448561</v>
      </c>
      <c r="BW55" s="55">
        <f t="shared" si="72"/>
        <v>180529.00163735211</v>
      </c>
      <c r="BX55" s="60">
        <f t="shared" si="35"/>
        <v>3588953.5191118894</v>
      </c>
      <c r="BY55" s="61">
        <f t="shared" si="36"/>
        <v>7192381.0238558939</v>
      </c>
      <c r="CA55" s="55">
        <f t="shared" si="54"/>
        <v>10781334.542967783</v>
      </c>
      <c r="CB55" s="55">
        <v>0</v>
      </c>
      <c r="CC55" s="56">
        <v>0</v>
      </c>
      <c r="CD55" s="57">
        <f t="shared" si="55"/>
        <v>10781334.542967783</v>
      </c>
      <c r="CE55" s="58">
        <f t="shared" si="37"/>
        <v>3588953.5191118894</v>
      </c>
      <c r="CF55" s="14"/>
      <c r="CG55" s="55">
        <f t="shared" si="38"/>
        <v>539066.72714838909</v>
      </c>
      <c r="CH55" s="55">
        <f t="shared" si="56"/>
        <v>10242267.815819394</v>
      </c>
      <c r="CI55" s="59">
        <v>30</v>
      </c>
      <c r="CJ55" s="59">
        <f t="shared" si="57"/>
        <v>10135</v>
      </c>
      <c r="CK55" s="59">
        <f t="shared" si="63"/>
        <v>91</v>
      </c>
      <c r="CL55" s="14">
        <f t="shared" si="39"/>
        <v>6653314.2967075044</v>
      </c>
      <c r="CM55" s="55">
        <v>59587.22605875726</v>
      </c>
      <c r="CN55" s="60">
        <f t="shared" si="40"/>
        <v>3648540.7451706468</v>
      </c>
      <c r="CO55" s="61">
        <f t="shared" si="41"/>
        <v>7132793.797797136</v>
      </c>
      <c r="CQ55" s="55">
        <f t="shared" si="58"/>
        <v>10781334.542967783</v>
      </c>
      <c r="CR55" s="55">
        <v>0</v>
      </c>
      <c r="CS55" s="56">
        <v>0</v>
      </c>
      <c r="CT55" s="57">
        <f t="shared" si="59"/>
        <v>10781334.542967783</v>
      </c>
      <c r="CU55" s="58">
        <f t="shared" si="42"/>
        <v>3648540.7451706468</v>
      </c>
      <c r="CV55" s="14"/>
      <c r="CW55" s="55">
        <f t="shared" si="43"/>
        <v>539066.72714838909</v>
      </c>
      <c r="CX55" s="55">
        <f t="shared" si="60"/>
        <v>10242267.815819394</v>
      </c>
      <c r="CY55" s="59">
        <v>30</v>
      </c>
      <c r="CZ55" s="59">
        <f t="shared" si="61"/>
        <v>10135</v>
      </c>
      <c r="DA55" s="59">
        <v>365</v>
      </c>
      <c r="DB55" s="14">
        <f t="shared" si="44"/>
        <v>6593727.0706487466</v>
      </c>
      <c r="DC55" s="108">
        <v>239664</v>
      </c>
      <c r="DD55" s="60">
        <f t="shared" si="45"/>
        <v>3888204.7451706468</v>
      </c>
      <c r="DE55" s="61">
        <f t="shared" si="64"/>
        <v>6893129.797797136</v>
      </c>
      <c r="DG55" s="70">
        <v>200043</v>
      </c>
    </row>
    <row r="56" spans="1:111" ht="15.75">
      <c r="A56" s="34" t="s">
        <v>256</v>
      </c>
      <c r="C56" s="15">
        <v>43014</v>
      </c>
      <c r="D56" s="64">
        <v>4</v>
      </c>
      <c r="E56" s="65" t="s">
        <v>257</v>
      </c>
      <c r="F56" s="65" t="s">
        <v>258</v>
      </c>
      <c r="G56" s="71" t="s">
        <v>92</v>
      </c>
      <c r="H56" s="66" t="s">
        <v>259</v>
      </c>
      <c r="I56" s="66">
        <v>188.59625</v>
      </c>
      <c r="J56" s="65"/>
      <c r="K56" s="66">
        <v>30</v>
      </c>
      <c r="L56" s="67">
        <v>118891212.6377892</v>
      </c>
      <c r="M56" s="68"/>
      <c r="N56" s="55">
        <v>0</v>
      </c>
      <c r="O56" s="55">
        <f t="shared" si="0"/>
        <v>118891212.6377892</v>
      </c>
      <c r="P56" s="56">
        <v>0</v>
      </c>
      <c r="Q56" s="57">
        <f t="shared" si="1"/>
        <v>118891212.6377892</v>
      </c>
      <c r="R56" s="58">
        <v>0</v>
      </c>
      <c r="S56" s="14"/>
      <c r="T56" s="69">
        <f t="shared" si="2"/>
        <v>5944560.6318894597</v>
      </c>
      <c r="U56" s="55">
        <f t="shared" si="3"/>
        <v>112946652.00589974</v>
      </c>
      <c r="V56" s="59">
        <f>K56</f>
        <v>30</v>
      </c>
      <c r="W56" s="59">
        <f>IF($C56&lt;$N$1,(V56*365-(DATEDIF($C56,$N$1,"D"))),(V56*365))+1</f>
        <v>10951</v>
      </c>
      <c r="X56" s="59">
        <f>IF($C56&gt;$N$1,$AA$1-$C56+1,IF(W56&lt;=0,W56*0,IF(W56&lt;=182,W56,IF(W56&gt;182,182))))</f>
        <v>177</v>
      </c>
      <c r="Y56" s="14">
        <f t="shared" si="7"/>
        <v>112946652.00589974</v>
      </c>
      <c r="Z56" s="55">
        <f t="shared" si="8"/>
        <v>1825546.2884708478</v>
      </c>
      <c r="AA56" s="60">
        <f t="shared" si="9"/>
        <v>1825546.2884708478</v>
      </c>
      <c r="AB56" s="61">
        <f t="shared" si="10"/>
        <v>117065666.34931836</v>
      </c>
      <c r="AD56" s="55">
        <f t="shared" si="11"/>
        <v>118891212.6377892</v>
      </c>
      <c r="AE56" s="55">
        <v>0</v>
      </c>
      <c r="AF56" s="56">
        <v>0</v>
      </c>
      <c r="AG56" s="57">
        <f t="shared" si="12"/>
        <v>118891212.6377892</v>
      </c>
      <c r="AH56" s="58">
        <f t="shared" si="13"/>
        <v>1825546.2884708478</v>
      </c>
      <c r="AI56" s="14"/>
      <c r="AJ56" s="69">
        <f t="shared" si="14"/>
        <v>5944560.6318894597</v>
      </c>
      <c r="AK56" s="55">
        <f t="shared" si="15"/>
        <v>112946652.00589974</v>
      </c>
      <c r="AL56" s="59">
        <v>30</v>
      </c>
      <c r="AM56" s="59">
        <f>IF($C56&lt;$AD$1,(AL56*365-(DATEDIF($C56,$AD$1,"D"))),(AL56*365))+1</f>
        <v>10775</v>
      </c>
      <c r="AN56" s="59">
        <f>IF($C56&gt;$AD$1,$AQ$1-$C56+1,IF(AM56&lt;=0,AM56*0,IF(AM56&lt;=183,AM56,IF(AM56&gt;183,183))))</f>
        <v>183</v>
      </c>
      <c r="AO56" s="14">
        <f t="shared" si="18"/>
        <v>111121105.71742889</v>
      </c>
      <c r="AP56" s="55">
        <f t="shared" si="19"/>
        <v>1887254.0460593491</v>
      </c>
      <c r="AQ56" s="60">
        <f t="shared" si="20"/>
        <v>3712800.3345301971</v>
      </c>
      <c r="AR56" s="61">
        <f t="shared" si="21"/>
        <v>115178412.30325902</v>
      </c>
      <c r="AT56" s="55">
        <f t="shared" si="22"/>
        <v>118891212.6377892</v>
      </c>
      <c r="AU56" s="55">
        <v>0</v>
      </c>
      <c r="AV56" s="56">
        <v>0</v>
      </c>
      <c r="AW56" s="57">
        <f t="shared" si="47"/>
        <v>118891212.6377892</v>
      </c>
      <c r="AX56" s="58">
        <f t="shared" si="23"/>
        <v>3712800.3345301971</v>
      </c>
      <c r="AY56" s="14"/>
      <c r="AZ56" s="69">
        <f t="shared" si="24"/>
        <v>5944560.6318894597</v>
      </c>
      <c r="BA56" s="55">
        <f t="shared" si="48"/>
        <v>112946652.00589974</v>
      </c>
      <c r="BB56" s="59">
        <v>30</v>
      </c>
      <c r="BC56" s="59">
        <f>IF($C56&lt;$AT$1,(BB56*365-(DATEDIF($C56,$AT$1,"D"))),(BB56*365))+1</f>
        <v>10592</v>
      </c>
      <c r="BD56" s="59">
        <f t="shared" si="26"/>
        <v>182</v>
      </c>
      <c r="BE56" s="14">
        <f t="shared" si="27"/>
        <v>109233851.67136955</v>
      </c>
      <c r="BF56" s="55">
        <f t="shared" si="62"/>
        <v>1876941.1824196808</v>
      </c>
      <c r="BG56" s="62">
        <f t="shared" si="71"/>
        <v>31996674.380999889</v>
      </c>
      <c r="BH56" s="60">
        <f t="shared" si="49"/>
        <v>37586415.89794977</v>
      </c>
      <c r="BI56" s="61">
        <f t="shared" si="29"/>
        <v>81304796.739839435</v>
      </c>
      <c r="BK56" s="55">
        <f t="shared" si="30"/>
        <v>118891212.6377892</v>
      </c>
      <c r="BL56" s="55">
        <v>0</v>
      </c>
      <c r="BM56" s="56">
        <v>0</v>
      </c>
      <c r="BN56" s="57">
        <f t="shared" si="50"/>
        <v>118891212.6377892</v>
      </c>
      <c r="BO56" s="58">
        <f t="shared" si="31"/>
        <v>37586415.89794977</v>
      </c>
      <c r="BP56" s="14"/>
      <c r="BQ56" s="55">
        <f t="shared" si="32"/>
        <v>5944560.6318894597</v>
      </c>
      <c r="BR56" s="55">
        <f t="shared" si="51"/>
        <v>112946652.00589974</v>
      </c>
      <c r="BS56" s="59">
        <v>30</v>
      </c>
      <c r="BT56" s="59">
        <f t="shared" si="52"/>
        <v>10410</v>
      </c>
      <c r="BU56" s="59">
        <f t="shared" si="53"/>
        <v>275</v>
      </c>
      <c r="BV56" s="14">
        <f t="shared" si="33"/>
        <v>75360236.107949972</v>
      </c>
      <c r="BW56" s="55">
        <f t="shared" si="72"/>
        <v>1990784.3352244229</v>
      </c>
      <c r="BX56" s="60">
        <f t="shared" si="35"/>
        <v>39577200.23317419</v>
      </c>
      <c r="BY56" s="61">
        <f t="shared" si="36"/>
        <v>79314012.404615015</v>
      </c>
      <c r="CA56" s="55">
        <f t="shared" si="54"/>
        <v>118891212.6377892</v>
      </c>
      <c r="CB56" s="55">
        <v>0</v>
      </c>
      <c r="CC56" s="56">
        <v>0</v>
      </c>
      <c r="CD56" s="57">
        <f t="shared" si="55"/>
        <v>118891212.6377892</v>
      </c>
      <c r="CE56" s="58">
        <f t="shared" si="37"/>
        <v>39577200.23317419</v>
      </c>
      <c r="CF56" s="14"/>
      <c r="CG56" s="55">
        <f t="shared" si="38"/>
        <v>5944560.6318894597</v>
      </c>
      <c r="CH56" s="55">
        <f t="shared" si="56"/>
        <v>112946652.00589974</v>
      </c>
      <c r="CI56" s="59">
        <v>30</v>
      </c>
      <c r="CJ56" s="59">
        <f t="shared" si="57"/>
        <v>10135</v>
      </c>
      <c r="CK56" s="59">
        <f t="shared" si="63"/>
        <v>91</v>
      </c>
      <c r="CL56" s="14">
        <f t="shared" si="39"/>
        <v>73369451.772725552</v>
      </c>
      <c r="CM56" s="55">
        <v>657098.38940751378</v>
      </c>
      <c r="CN56" s="60">
        <f t="shared" si="40"/>
        <v>40234298.622581705</v>
      </c>
      <c r="CO56" s="61">
        <f t="shared" si="41"/>
        <v>78656914.015207499</v>
      </c>
      <c r="CQ56" s="55">
        <f t="shared" si="58"/>
        <v>118891212.6377892</v>
      </c>
      <c r="CR56" s="55">
        <v>0</v>
      </c>
      <c r="CS56" s="56">
        <v>0</v>
      </c>
      <c r="CT56" s="57">
        <f t="shared" si="59"/>
        <v>118891212.6377892</v>
      </c>
      <c r="CU56" s="58">
        <f t="shared" si="42"/>
        <v>40234298.622581705</v>
      </c>
      <c r="CV56" s="14"/>
      <c r="CW56" s="55">
        <f t="shared" si="43"/>
        <v>5944560.6318894597</v>
      </c>
      <c r="CX56" s="55">
        <f t="shared" si="60"/>
        <v>112946652.00589974</v>
      </c>
      <c r="CY56" s="59">
        <v>30</v>
      </c>
      <c r="CZ56" s="59">
        <f t="shared" si="61"/>
        <v>10135</v>
      </c>
      <c r="DA56" s="59">
        <v>365</v>
      </c>
      <c r="DB56" s="14">
        <f t="shared" si="44"/>
        <v>72712353.383318037</v>
      </c>
      <c r="DC56" s="108">
        <v>2642901</v>
      </c>
      <c r="DD56" s="60">
        <f t="shared" si="45"/>
        <v>42877199.622581705</v>
      </c>
      <c r="DE56" s="61">
        <f t="shared" si="64"/>
        <v>76014013.015207499</v>
      </c>
      <c r="DG56" s="70">
        <v>200044</v>
      </c>
    </row>
    <row r="57" spans="1:111" ht="15.75">
      <c r="A57" s="34" t="s">
        <v>256</v>
      </c>
      <c r="C57" s="15">
        <v>43014</v>
      </c>
      <c r="D57" s="72" t="s">
        <v>283</v>
      </c>
      <c r="E57" s="73" t="s">
        <v>257</v>
      </c>
      <c r="F57" s="73" t="s">
        <v>258</v>
      </c>
      <c r="G57" s="73" t="s">
        <v>284</v>
      </c>
      <c r="H57" s="74"/>
      <c r="I57" s="74"/>
      <c r="J57" s="73"/>
      <c r="K57" s="74"/>
      <c r="L57" s="75">
        <v>0</v>
      </c>
      <c r="M57" s="76"/>
      <c r="N57" s="55">
        <v>0</v>
      </c>
      <c r="O57" s="55">
        <f t="shared" si="0"/>
        <v>0</v>
      </c>
      <c r="P57" s="56">
        <v>0</v>
      </c>
      <c r="Q57" s="57">
        <f t="shared" si="1"/>
        <v>0</v>
      </c>
      <c r="R57" s="58">
        <v>0</v>
      </c>
      <c r="S57" s="14"/>
      <c r="T57" s="69">
        <f t="shared" si="2"/>
        <v>0</v>
      </c>
      <c r="U57" s="55">
        <f t="shared" si="3"/>
        <v>0</v>
      </c>
      <c r="V57" s="59">
        <v>0</v>
      </c>
      <c r="W57" s="59">
        <v>0</v>
      </c>
      <c r="X57" s="59">
        <v>0</v>
      </c>
      <c r="Y57" s="14">
        <f t="shared" si="7"/>
        <v>0</v>
      </c>
      <c r="Z57" s="55">
        <f t="shared" si="8"/>
        <v>0</v>
      </c>
      <c r="AA57" s="60">
        <f t="shared" si="9"/>
        <v>0</v>
      </c>
      <c r="AB57" s="61">
        <f t="shared" si="10"/>
        <v>0</v>
      </c>
      <c r="AD57" s="55">
        <f t="shared" si="11"/>
        <v>0</v>
      </c>
      <c r="AE57" s="55">
        <v>0</v>
      </c>
      <c r="AF57" s="56">
        <v>0</v>
      </c>
      <c r="AG57" s="57">
        <f t="shared" si="12"/>
        <v>0</v>
      </c>
      <c r="AH57" s="58">
        <f t="shared" si="13"/>
        <v>0</v>
      </c>
      <c r="AI57" s="14"/>
      <c r="AJ57" s="69">
        <f t="shared" si="14"/>
        <v>0</v>
      </c>
      <c r="AK57" s="55">
        <f t="shared" si="15"/>
        <v>0</v>
      </c>
      <c r="AL57" s="59">
        <v>0</v>
      </c>
      <c r="AM57" s="59">
        <v>0</v>
      </c>
      <c r="AN57" s="59">
        <v>0</v>
      </c>
      <c r="AO57" s="14">
        <f t="shared" si="18"/>
        <v>0</v>
      </c>
      <c r="AP57" s="55">
        <f t="shared" si="19"/>
        <v>0</v>
      </c>
      <c r="AQ57" s="60">
        <f t="shared" si="20"/>
        <v>0</v>
      </c>
      <c r="AR57" s="61">
        <f t="shared" si="21"/>
        <v>0</v>
      </c>
      <c r="AT57" s="55">
        <f t="shared" si="22"/>
        <v>0</v>
      </c>
      <c r="AU57" s="55">
        <v>0</v>
      </c>
      <c r="AV57" s="56">
        <v>0</v>
      </c>
      <c r="AW57" s="57">
        <f t="shared" si="47"/>
        <v>0</v>
      </c>
      <c r="AX57" s="58">
        <f t="shared" si="23"/>
        <v>0</v>
      </c>
      <c r="AY57" s="14"/>
      <c r="AZ57" s="69">
        <f t="shared" si="24"/>
        <v>0</v>
      </c>
      <c r="BA57" s="55">
        <f t="shared" si="48"/>
        <v>0</v>
      </c>
      <c r="BB57" s="59">
        <v>0</v>
      </c>
      <c r="BC57" s="59">
        <v>0</v>
      </c>
      <c r="BD57" s="59">
        <f t="shared" si="26"/>
        <v>0</v>
      </c>
      <c r="BE57" s="14">
        <f t="shared" si="27"/>
        <v>0</v>
      </c>
      <c r="BF57" s="55">
        <f t="shared" si="62"/>
        <v>0</v>
      </c>
      <c r="BG57" s="62">
        <f t="shared" si="71"/>
        <v>0</v>
      </c>
      <c r="BH57" s="60">
        <f t="shared" si="49"/>
        <v>0</v>
      </c>
      <c r="BI57" s="61">
        <f t="shared" si="29"/>
        <v>0</v>
      </c>
      <c r="BK57" s="55">
        <f t="shared" si="30"/>
        <v>0</v>
      </c>
      <c r="BL57" s="55">
        <v>0</v>
      </c>
      <c r="BM57" s="56">
        <v>0</v>
      </c>
      <c r="BN57" s="57">
        <f t="shared" si="50"/>
        <v>0</v>
      </c>
      <c r="BO57" s="58">
        <f t="shared" si="31"/>
        <v>0</v>
      </c>
      <c r="BP57" s="14"/>
      <c r="BQ57" s="55">
        <f t="shared" si="32"/>
        <v>0</v>
      </c>
      <c r="BR57" s="55">
        <f t="shared" si="51"/>
        <v>0</v>
      </c>
      <c r="BS57" s="59">
        <v>0</v>
      </c>
      <c r="BT57" s="59">
        <f t="shared" si="52"/>
        <v>-540</v>
      </c>
      <c r="BU57" s="59">
        <f t="shared" si="53"/>
        <v>0</v>
      </c>
      <c r="BV57" s="14">
        <f t="shared" si="33"/>
        <v>0</v>
      </c>
      <c r="BW57" s="55">
        <f t="shared" si="72"/>
        <v>0</v>
      </c>
      <c r="BX57" s="60">
        <f t="shared" si="35"/>
        <v>0</v>
      </c>
      <c r="BY57" s="61">
        <f t="shared" si="36"/>
        <v>0</v>
      </c>
      <c r="CA57" s="55">
        <f t="shared" si="54"/>
        <v>0</v>
      </c>
      <c r="CB57" s="55">
        <v>0</v>
      </c>
      <c r="CC57" s="56">
        <v>0</v>
      </c>
      <c r="CD57" s="57">
        <f t="shared" si="55"/>
        <v>0</v>
      </c>
      <c r="CE57" s="58">
        <f t="shared" si="37"/>
        <v>0</v>
      </c>
      <c r="CF57" s="14"/>
      <c r="CG57" s="55">
        <f t="shared" si="38"/>
        <v>0</v>
      </c>
      <c r="CH57" s="55">
        <f t="shared" si="56"/>
        <v>0</v>
      </c>
      <c r="CI57" s="59">
        <v>0</v>
      </c>
      <c r="CJ57" s="59">
        <f t="shared" si="57"/>
        <v>-815</v>
      </c>
      <c r="CK57" s="59">
        <f t="shared" si="63"/>
        <v>0</v>
      </c>
      <c r="CL57" s="14">
        <f t="shared" si="39"/>
        <v>0</v>
      </c>
      <c r="CM57" s="55">
        <v>0</v>
      </c>
      <c r="CN57" s="60">
        <f t="shared" si="40"/>
        <v>0</v>
      </c>
      <c r="CO57" s="61">
        <f t="shared" si="41"/>
        <v>0</v>
      </c>
      <c r="CQ57" s="55">
        <f t="shared" si="58"/>
        <v>0</v>
      </c>
      <c r="CR57" s="55">
        <v>0</v>
      </c>
      <c r="CS57" s="56">
        <v>0</v>
      </c>
      <c r="CT57" s="57">
        <f t="shared" si="59"/>
        <v>0</v>
      </c>
      <c r="CU57" s="58">
        <f t="shared" si="42"/>
        <v>0</v>
      </c>
      <c r="CV57" s="14"/>
      <c r="CW57" s="55">
        <f t="shared" si="43"/>
        <v>0</v>
      </c>
      <c r="CX57" s="55">
        <f t="shared" si="60"/>
        <v>0</v>
      </c>
      <c r="CY57" s="59">
        <v>0</v>
      </c>
      <c r="CZ57" s="59"/>
      <c r="DA57" s="59"/>
      <c r="DB57" s="14">
        <f t="shared" si="44"/>
        <v>0</v>
      </c>
      <c r="DC57" s="108">
        <v>0</v>
      </c>
      <c r="DD57" s="60">
        <f t="shared" si="45"/>
        <v>0</v>
      </c>
      <c r="DE57" s="61">
        <f t="shared" si="64"/>
        <v>0</v>
      </c>
      <c r="DG57" s="70"/>
    </row>
    <row r="58" spans="1:111" ht="15.75">
      <c r="A58" s="34" t="s">
        <v>256</v>
      </c>
      <c r="C58" s="15">
        <v>43014</v>
      </c>
      <c r="D58" s="64">
        <v>1</v>
      </c>
      <c r="E58" s="65" t="s">
        <v>257</v>
      </c>
      <c r="F58" s="65" t="s">
        <v>258</v>
      </c>
      <c r="G58" s="71" t="s">
        <v>94</v>
      </c>
      <c r="H58" s="66" t="s">
        <v>259</v>
      </c>
      <c r="I58" s="66">
        <v>3652.1600000000003</v>
      </c>
      <c r="J58" s="65"/>
      <c r="K58" s="66">
        <v>30</v>
      </c>
      <c r="L58" s="67">
        <v>22228269.514914252</v>
      </c>
      <c r="M58" s="68"/>
      <c r="N58" s="55">
        <v>0</v>
      </c>
      <c r="O58" s="55">
        <f t="shared" si="0"/>
        <v>22228269.514914252</v>
      </c>
      <c r="P58" s="56">
        <v>0</v>
      </c>
      <c r="Q58" s="57">
        <f t="shared" si="1"/>
        <v>22228269.514914252</v>
      </c>
      <c r="R58" s="58">
        <v>0</v>
      </c>
      <c r="S58" s="14"/>
      <c r="T58" s="69">
        <f t="shared" si="2"/>
        <v>1111413.4757457124</v>
      </c>
      <c r="U58" s="55">
        <f t="shared" si="3"/>
        <v>21116856.039168537</v>
      </c>
      <c r="V58" s="59">
        <f t="shared" ref="V58:V82" si="74">K58</f>
        <v>30</v>
      </c>
      <c r="W58" s="59">
        <f t="shared" ref="W58:W82" si="75">IF($C58&lt;$N$1,(V58*365-(DATEDIF($C58,$N$1,"D"))),(V58*365))+1</f>
        <v>10951</v>
      </c>
      <c r="X58" s="59">
        <f t="shared" ref="X58:X82" si="76">IF($C58&gt;$N$1,$AA$1-$C58+1,IF(W58&lt;=0,W58*0,IF(W58&lt;=182,W58,IF(W58&gt;182,182))))</f>
        <v>177</v>
      </c>
      <c r="Y58" s="14">
        <f t="shared" si="7"/>
        <v>21116856.039168537</v>
      </c>
      <c r="Z58" s="55">
        <f t="shared" si="8"/>
        <v>341309.79078922753</v>
      </c>
      <c r="AA58" s="60">
        <f t="shared" si="9"/>
        <v>341309.79078922753</v>
      </c>
      <c r="AB58" s="61">
        <f t="shared" si="10"/>
        <v>21886959.724125024</v>
      </c>
      <c r="AD58" s="55">
        <f t="shared" si="11"/>
        <v>22228269.514914252</v>
      </c>
      <c r="AE58" s="55">
        <v>0</v>
      </c>
      <c r="AF58" s="56">
        <v>0</v>
      </c>
      <c r="AG58" s="57">
        <f t="shared" si="12"/>
        <v>22228269.514914252</v>
      </c>
      <c r="AH58" s="58">
        <f t="shared" si="13"/>
        <v>341309.79078922753</v>
      </c>
      <c r="AI58" s="14"/>
      <c r="AJ58" s="69">
        <f t="shared" si="14"/>
        <v>1111413.4757457124</v>
      </c>
      <c r="AK58" s="55">
        <f t="shared" si="15"/>
        <v>21116856.039168537</v>
      </c>
      <c r="AL58" s="59">
        <v>30</v>
      </c>
      <c r="AM58" s="59">
        <f t="shared" ref="AM58:AM82" si="77">IF($C58&lt;$AD$1,(AL58*365-(DATEDIF($C58,$AD$1,"D"))),(AL58*365))+1</f>
        <v>10775</v>
      </c>
      <c r="AN58" s="59">
        <f t="shared" ref="AN58:AN82" si="78">IF($C58&gt;$AD$1,$AQ$1-$C58+1,IF(AM58&lt;=0,AM58*0,IF(AM58&lt;=183,AM58,IF(AM58&gt;183,183))))</f>
        <v>183</v>
      </c>
      <c r="AO58" s="14">
        <f t="shared" si="18"/>
        <v>20775546.248379309</v>
      </c>
      <c r="AP58" s="55">
        <f t="shared" si="19"/>
        <v>352846.86435762537</v>
      </c>
      <c r="AQ58" s="60">
        <f t="shared" si="20"/>
        <v>694156.65514685283</v>
      </c>
      <c r="AR58" s="61">
        <f t="shared" si="21"/>
        <v>21534112.8597674</v>
      </c>
      <c r="AT58" s="55">
        <f t="shared" si="22"/>
        <v>22228269.514914252</v>
      </c>
      <c r="AU58" s="55">
        <v>0</v>
      </c>
      <c r="AV58" s="56">
        <v>0</v>
      </c>
      <c r="AW58" s="57">
        <f t="shared" si="47"/>
        <v>22228269.514914252</v>
      </c>
      <c r="AX58" s="58">
        <f t="shared" si="23"/>
        <v>694156.65514685283</v>
      </c>
      <c r="AY58" s="14"/>
      <c r="AZ58" s="69">
        <f t="shared" si="24"/>
        <v>1111413.4757457124</v>
      </c>
      <c r="BA58" s="55">
        <f t="shared" si="48"/>
        <v>21116856.039168537</v>
      </c>
      <c r="BB58" s="59">
        <v>30</v>
      </c>
      <c r="BC58" s="59">
        <f t="shared" ref="BC58:BC82" si="79">IF($C58&lt;$AT$1,(BB58*365-(DATEDIF($C58,$AT$1,"D"))),(BB58*365))+1</f>
        <v>10592</v>
      </c>
      <c r="BD58" s="59">
        <f t="shared" si="26"/>
        <v>182</v>
      </c>
      <c r="BE58" s="14">
        <f t="shared" si="27"/>
        <v>20422699.384021685</v>
      </c>
      <c r="BF58" s="55">
        <f t="shared" si="62"/>
        <v>350918.73941578047</v>
      </c>
      <c r="BG58" s="62">
        <f t="shared" si="71"/>
        <v>5982197.3882008772</v>
      </c>
      <c r="BH58" s="60">
        <f t="shared" si="49"/>
        <v>7027272.7827635109</v>
      </c>
      <c r="BI58" s="61">
        <f t="shared" si="29"/>
        <v>15200996.732150741</v>
      </c>
      <c r="BK58" s="55">
        <f t="shared" si="30"/>
        <v>22228269.514914252</v>
      </c>
      <c r="BL58" s="55">
        <v>0</v>
      </c>
      <c r="BM58" s="56">
        <v>0</v>
      </c>
      <c r="BN58" s="57">
        <f t="shared" si="50"/>
        <v>22228269.514914252</v>
      </c>
      <c r="BO58" s="58">
        <f t="shared" si="31"/>
        <v>7027272.7827635109</v>
      </c>
      <c r="BP58" s="14"/>
      <c r="BQ58" s="55">
        <f t="shared" si="32"/>
        <v>1111413.4757457124</v>
      </c>
      <c r="BR58" s="55">
        <f t="shared" si="51"/>
        <v>21116856.039168537</v>
      </c>
      <c r="BS58" s="59">
        <v>30</v>
      </c>
      <c r="BT58" s="59">
        <f t="shared" si="52"/>
        <v>10410</v>
      </c>
      <c r="BU58" s="59">
        <f t="shared" si="53"/>
        <v>275</v>
      </c>
      <c r="BV58" s="14">
        <f t="shared" si="33"/>
        <v>14089583.256405026</v>
      </c>
      <c r="BW58" s="55">
        <f t="shared" si="72"/>
        <v>372203.20802222693</v>
      </c>
      <c r="BX58" s="60">
        <f t="shared" si="35"/>
        <v>7399475.9907857375</v>
      </c>
      <c r="BY58" s="61">
        <f t="shared" si="36"/>
        <v>14828793.524128515</v>
      </c>
      <c r="CA58" s="55">
        <f t="shared" si="54"/>
        <v>22228269.514914252</v>
      </c>
      <c r="CB58" s="55">
        <v>0</v>
      </c>
      <c r="CC58" s="56">
        <v>0</v>
      </c>
      <c r="CD58" s="57">
        <f t="shared" si="55"/>
        <v>22228269.514914252</v>
      </c>
      <c r="CE58" s="58">
        <f t="shared" si="37"/>
        <v>7399475.9907857375</v>
      </c>
      <c r="CF58" s="14"/>
      <c r="CG58" s="55">
        <f t="shared" si="38"/>
        <v>1111413.4757457124</v>
      </c>
      <c r="CH58" s="55">
        <f t="shared" si="56"/>
        <v>21116856.039168537</v>
      </c>
      <c r="CI58" s="59">
        <v>30</v>
      </c>
      <c r="CJ58" s="59">
        <f t="shared" si="57"/>
        <v>10135</v>
      </c>
      <c r="CK58" s="59">
        <f t="shared" si="63"/>
        <v>91</v>
      </c>
      <c r="CL58" s="14">
        <f t="shared" si="39"/>
        <v>13717380.0483828</v>
      </c>
      <c r="CM58" s="55">
        <v>122853.15098993081</v>
      </c>
      <c r="CN58" s="60">
        <f t="shared" si="40"/>
        <v>7522329.1417756686</v>
      </c>
      <c r="CO58" s="61">
        <f t="shared" si="41"/>
        <v>14705940.373138584</v>
      </c>
      <c r="CQ58" s="55">
        <f t="shared" si="58"/>
        <v>22228269.514914252</v>
      </c>
      <c r="CR58" s="55">
        <v>0</v>
      </c>
      <c r="CS58" s="56">
        <v>0</v>
      </c>
      <c r="CT58" s="57">
        <f t="shared" si="59"/>
        <v>22228269.514914252</v>
      </c>
      <c r="CU58" s="58">
        <f t="shared" si="42"/>
        <v>7522329.1417756686</v>
      </c>
      <c r="CV58" s="14"/>
      <c r="CW58" s="55">
        <f t="shared" si="43"/>
        <v>1111413.4757457124</v>
      </c>
      <c r="CX58" s="55">
        <f t="shared" si="60"/>
        <v>21116856.039168537</v>
      </c>
      <c r="CY58" s="59">
        <v>30</v>
      </c>
      <c r="CZ58" s="59">
        <f t="shared" si="61"/>
        <v>10135</v>
      </c>
      <c r="DA58" s="59">
        <v>365</v>
      </c>
      <c r="DB58" s="14">
        <f t="shared" si="44"/>
        <v>13594526.897392869</v>
      </c>
      <c r="DC58" s="108">
        <v>494125</v>
      </c>
      <c r="DD58" s="60">
        <f t="shared" si="45"/>
        <v>8016454.1417756686</v>
      </c>
      <c r="DE58" s="61">
        <f t="shared" si="64"/>
        <v>14211815.373138584</v>
      </c>
      <c r="DG58" s="70">
        <v>200045</v>
      </c>
    </row>
    <row r="59" spans="1:111" ht="15.75">
      <c r="A59" s="34" t="s">
        <v>256</v>
      </c>
      <c r="C59" s="15">
        <v>43014</v>
      </c>
      <c r="D59" s="64">
        <v>2</v>
      </c>
      <c r="E59" s="65" t="s">
        <v>257</v>
      </c>
      <c r="F59" s="65" t="s">
        <v>258</v>
      </c>
      <c r="G59" s="71" t="s">
        <v>96</v>
      </c>
      <c r="H59" s="66" t="s">
        <v>259</v>
      </c>
      <c r="I59" s="66">
        <v>5000</v>
      </c>
      <c r="J59" s="65"/>
      <c r="K59" s="66">
        <v>60</v>
      </c>
      <c r="L59" s="67">
        <v>72455293.482272401</v>
      </c>
      <c r="M59" s="68"/>
      <c r="N59" s="55">
        <v>0</v>
      </c>
      <c r="O59" s="55">
        <f t="shared" si="0"/>
        <v>72455293.482272401</v>
      </c>
      <c r="P59" s="56">
        <v>0</v>
      </c>
      <c r="Q59" s="57">
        <f t="shared" si="1"/>
        <v>72455293.482272401</v>
      </c>
      <c r="R59" s="58">
        <v>0</v>
      </c>
      <c r="S59" s="14"/>
      <c r="T59" s="69">
        <f t="shared" si="2"/>
        <v>3622764.6741136201</v>
      </c>
      <c r="U59" s="55">
        <f t="shared" si="3"/>
        <v>68832528.808158785</v>
      </c>
      <c r="V59" s="59">
        <f t="shared" si="74"/>
        <v>60</v>
      </c>
      <c r="W59" s="59">
        <f t="shared" si="75"/>
        <v>21901</v>
      </c>
      <c r="X59" s="59">
        <f t="shared" si="76"/>
        <v>177</v>
      </c>
      <c r="Y59" s="14">
        <f t="shared" si="7"/>
        <v>68832528.808158785</v>
      </c>
      <c r="Z59" s="55">
        <f t="shared" si="8"/>
        <v>556292.29711173486</v>
      </c>
      <c r="AA59" s="60">
        <f t="shared" si="9"/>
        <v>556292.29711173486</v>
      </c>
      <c r="AB59" s="61">
        <f t="shared" si="10"/>
        <v>71899001.185160667</v>
      </c>
      <c r="AD59" s="55">
        <f t="shared" si="11"/>
        <v>72455293.482272401</v>
      </c>
      <c r="AE59" s="55">
        <v>0</v>
      </c>
      <c r="AF59" s="56">
        <v>0</v>
      </c>
      <c r="AG59" s="57">
        <f t="shared" si="12"/>
        <v>72455293.482272401</v>
      </c>
      <c r="AH59" s="58">
        <f t="shared" si="13"/>
        <v>556292.29711173486</v>
      </c>
      <c r="AI59" s="14"/>
      <c r="AJ59" s="69">
        <f t="shared" si="14"/>
        <v>3622764.6741136201</v>
      </c>
      <c r="AK59" s="55">
        <f t="shared" si="15"/>
        <v>68832528.808158785</v>
      </c>
      <c r="AL59" s="59">
        <v>60</v>
      </c>
      <c r="AM59" s="59">
        <f t="shared" si="77"/>
        <v>21725</v>
      </c>
      <c r="AN59" s="59">
        <f t="shared" si="78"/>
        <v>183</v>
      </c>
      <c r="AO59" s="14">
        <f t="shared" si="18"/>
        <v>68276236.51104705</v>
      </c>
      <c r="AP59" s="55">
        <f t="shared" si="19"/>
        <v>575123.18902285898</v>
      </c>
      <c r="AQ59" s="60">
        <f t="shared" si="20"/>
        <v>1131415.4861345938</v>
      </c>
      <c r="AR59" s="61">
        <f t="shared" si="21"/>
        <v>71323877.996137813</v>
      </c>
      <c r="AT59" s="55">
        <f t="shared" si="22"/>
        <v>72455293.482272401</v>
      </c>
      <c r="AU59" s="55">
        <v>0</v>
      </c>
      <c r="AV59" s="56">
        <v>0</v>
      </c>
      <c r="AW59" s="57">
        <f t="shared" si="47"/>
        <v>72455293.482272401</v>
      </c>
      <c r="AX59" s="58">
        <f t="shared" si="23"/>
        <v>1131415.4861345938</v>
      </c>
      <c r="AY59" s="14"/>
      <c r="AZ59" s="69">
        <f t="shared" si="24"/>
        <v>3622764.6741136201</v>
      </c>
      <c r="BA59" s="55">
        <f t="shared" si="48"/>
        <v>68832528.808158785</v>
      </c>
      <c r="BB59" s="59">
        <v>60</v>
      </c>
      <c r="BC59" s="59">
        <f t="shared" si="79"/>
        <v>21542</v>
      </c>
      <c r="BD59" s="59">
        <f t="shared" si="26"/>
        <v>182</v>
      </c>
      <c r="BE59" s="14">
        <f t="shared" si="27"/>
        <v>67701113.322024196</v>
      </c>
      <c r="BF59" s="55">
        <f t="shared" si="62"/>
        <v>571980.43935606745</v>
      </c>
      <c r="BG59" s="62">
        <f t="shared" si="71"/>
        <v>19499577.649990089</v>
      </c>
      <c r="BH59" s="60">
        <f t="shared" si="49"/>
        <v>21202973.575480752</v>
      </c>
      <c r="BI59" s="61">
        <f t="shared" si="29"/>
        <v>51252319.90679165</v>
      </c>
      <c r="BK59" s="55">
        <f t="shared" si="30"/>
        <v>72455293.482272401</v>
      </c>
      <c r="BL59" s="55">
        <v>0</v>
      </c>
      <c r="BM59" s="56">
        <v>0</v>
      </c>
      <c r="BN59" s="57">
        <f t="shared" si="50"/>
        <v>72455293.482272401</v>
      </c>
      <c r="BO59" s="58">
        <f t="shared" si="31"/>
        <v>21202973.575480752</v>
      </c>
      <c r="BP59" s="14"/>
      <c r="BQ59" s="55">
        <f t="shared" si="32"/>
        <v>3622764.6741136201</v>
      </c>
      <c r="BR59" s="55">
        <f t="shared" si="51"/>
        <v>68832528.808158785</v>
      </c>
      <c r="BS59" s="59">
        <v>60</v>
      </c>
      <c r="BT59" s="59">
        <f t="shared" si="52"/>
        <v>21360</v>
      </c>
      <c r="BU59" s="59">
        <f t="shared" si="53"/>
        <v>275</v>
      </c>
      <c r="BV59" s="14">
        <f t="shared" si="33"/>
        <v>47629555.232678033</v>
      </c>
      <c r="BW59" s="55">
        <f t="shared" si="72"/>
        <v>613208.22513981548</v>
      </c>
      <c r="BX59" s="60">
        <f t="shared" si="35"/>
        <v>21816181.800620567</v>
      </c>
      <c r="BY59" s="61">
        <f t="shared" si="36"/>
        <v>50639111.681651831</v>
      </c>
      <c r="CA59" s="55">
        <f t="shared" si="54"/>
        <v>72455293.482272401</v>
      </c>
      <c r="CB59" s="55">
        <v>0</v>
      </c>
      <c r="CC59" s="56">
        <v>0</v>
      </c>
      <c r="CD59" s="57">
        <f t="shared" si="55"/>
        <v>72455293.482272401</v>
      </c>
      <c r="CE59" s="58">
        <f t="shared" si="37"/>
        <v>21816181.800620567</v>
      </c>
      <c r="CF59" s="14"/>
      <c r="CG59" s="55">
        <f t="shared" si="38"/>
        <v>3622764.6741136201</v>
      </c>
      <c r="CH59" s="55">
        <f t="shared" si="56"/>
        <v>68832528.808158785</v>
      </c>
      <c r="CI59" s="59">
        <v>60</v>
      </c>
      <c r="CJ59" s="59">
        <f t="shared" si="57"/>
        <v>21085</v>
      </c>
      <c r="CK59" s="59">
        <f t="shared" si="63"/>
        <v>91</v>
      </c>
      <c r="CL59" s="14">
        <f t="shared" si="39"/>
        <v>47016347.007538214</v>
      </c>
      <c r="CM59" s="55">
        <v>202380.95721274693</v>
      </c>
      <c r="CN59" s="60">
        <f t="shared" si="40"/>
        <v>22018562.757833313</v>
      </c>
      <c r="CO59" s="61">
        <f t="shared" si="41"/>
        <v>50436730.724439085</v>
      </c>
      <c r="CQ59" s="55">
        <f t="shared" si="58"/>
        <v>72455293.482272401</v>
      </c>
      <c r="CR59" s="55">
        <v>0</v>
      </c>
      <c r="CS59" s="56">
        <v>0</v>
      </c>
      <c r="CT59" s="57">
        <f t="shared" si="59"/>
        <v>72455293.482272401</v>
      </c>
      <c r="CU59" s="58">
        <f t="shared" si="42"/>
        <v>22018562.757833313</v>
      </c>
      <c r="CV59" s="14"/>
      <c r="CW59" s="55">
        <f t="shared" si="43"/>
        <v>3622764.6741136201</v>
      </c>
      <c r="CX59" s="55">
        <f t="shared" si="60"/>
        <v>68832528.808158785</v>
      </c>
      <c r="CY59" s="59">
        <v>60</v>
      </c>
      <c r="CZ59" s="59">
        <f t="shared" si="61"/>
        <v>21085</v>
      </c>
      <c r="DA59" s="59">
        <v>365</v>
      </c>
      <c r="DB59" s="14">
        <f t="shared" si="44"/>
        <v>46813966.050325468</v>
      </c>
      <c r="DC59" s="108">
        <v>813981</v>
      </c>
      <c r="DD59" s="60">
        <f t="shared" si="45"/>
        <v>22832543.757833313</v>
      </c>
      <c r="DE59" s="61">
        <f t="shared" si="64"/>
        <v>49622749.724439085</v>
      </c>
      <c r="DG59" s="70">
        <v>200046</v>
      </c>
    </row>
    <row r="60" spans="1:111" ht="15.75">
      <c r="A60" s="34" t="s">
        <v>256</v>
      </c>
      <c r="C60" s="15">
        <v>43014</v>
      </c>
      <c r="D60" s="64">
        <v>3</v>
      </c>
      <c r="E60" s="65" t="s">
        <v>257</v>
      </c>
      <c r="F60" s="65" t="s">
        <v>258</v>
      </c>
      <c r="G60" s="71" t="s">
        <v>98</v>
      </c>
      <c r="H60" s="66" t="s">
        <v>259</v>
      </c>
      <c r="I60" s="66">
        <v>49</v>
      </c>
      <c r="J60" s="65"/>
      <c r="K60" s="66">
        <v>30</v>
      </c>
      <c r="L60" s="67">
        <v>732087.29153221962</v>
      </c>
      <c r="M60" s="68"/>
      <c r="N60" s="55">
        <v>0</v>
      </c>
      <c r="O60" s="55">
        <f t="shared" si="0"/>
        <v>732087.29153221962</v>
      </c>
      <c r="P60" s="56">
        <v>0</v>
      </c>
      <c r="Q60" s="57">
        <f t="shared" si="1"/>
        <v>732087.29153221962</v>
      </c>
      <c r="R60" s="58">
        <v>0</v>
      </c>
      <c r="S60" s="14"/>
      <c r="T60" s="69">
        <f t="shared" si="2"/>
        <v>36604.364576610977</v>
      </c>
      <c r="U60" s="55">
        <f t="shared" si="3"/>
        <v>695482.92695560865</v>
      </c>
      <c r="V60" s="59">
        <f t="shared" si="74"/>
        <v>30</v>
      </c>
      <c r="W60" s="59">
        <f t="shared" si="75"/>
        <v>10951</v>
      </c>
      <c r="X60" s="59">
        <f t="shared" si="76"/>
        <v>177</v>
      </c>
      <c r="Y60" s="14">
        <f t="shared" si="7"/>
        <v>695482.92695560865</v>
      </c>
      <c r="Z60" s="55">
        <f t="shared" si="8"/>
        <v>11241.026214148729</v>
      </c>
      <c r="AA60" s="60">
        <f t="shared" si="9"/>
        <v>11241.026214148729</v>
      </c>
      <c r="AB60" s="61">
        <f t="shared" si="10"/>
        <v>720846.26531807089</v>
      </c>
      <c r="AD60" s="55">
        <f t="shared" si="11"/>
        <v>732087.29153221962</v>
      </c>
      <c r="AE60" s="55">
        <v>0</v>
      </c>
      <c r="AF60" s="56">
        <v>0</v>
      </c>
      <c r="AG60" s="57">
        <f t="shared" si="12"/>
        <v>732087.29153221962</v>
      </c>
      <c r="AH60" s="58">
        <f t="shared" si="13"/>
        <v>11241.026214148729</v>
      </c>
      <c r="AI60" s="14"/>
      <c r="AJ60" s="69">
        <f t="shared" si="14"/>
        <v>36604.364576610977</v>
      </c>
      <c r="AK60" s="55">
        <f t="shared" si="15"/>
        <v>695482.92695560865</v>
      </c>
      <c r="AL60" s="59">
        <v>30</v>
      </c>
      <c r="AM60" s="59">
        <f t="shared" si="77"/>
        <v>10775</v>
      </c>
      <c r="AN60" s="59">
        <f t="shared" si="78"/>
        <v>183</v>
      </c>
      <c r="AO60" s="14">
        <f t="shared" si="18"/>
        <v>684241.90074145992</v>
      </c>
      <c r="AP60" s="55">
        <f t="shared" si="19"/>
        <v>11620.999335098577</v>
      </c>
      <c r="AQ60" s="60">
        <f t="shared" si="20"/>
        <v>22862.025549247308</v>
      </c>
      <c r="AR60" s="61">
        <f t="shared" si="21"/>
        <v>709225.26598297234</v>
      </c>
      <c r="AT60" s="55">
        <f t="shared" si="22"/>
        <v>732087.29153221962</v>
      </c>
      <c r="AU60" s="55">
        <v>0</v>
      </c>
      <c r="AV60" s="56">
        <v>0</v>
      </c>
      <c r="AW60" s="57">
        <f t="shared" si="47"/>
        <v>732087.29153221962</v>
      </c>
      <c r="AX60" s="58">
        <f t="shared" si="23"/>
        <v>22862.025549247308</v>
      </c>
      <c r="AY60" s="14"/>
      <c r="AZ60" s="69">
        <f t="shared" si="24"/>
        <v>36604.364576610977</v>
      </c>
      <c r="BA60" s="55">
        <f t="shared" si="48"/>
        <v>695482.92695560865</v>
      </c>
      <c r="BB60" s="59">
        <v>30</v>
      </c>
      <c r="BC60" s="59">
        <f t="shared" si="79"/>
        <v>10592</v>
      </c>
      <c r="BD60" s="59">
        <f t="shared" si="26"/>
        <v>182</v>
      </c>
      <c r="BE60" s="14">
        <f t="shared" si="27"/>
        <v>672620.90140636137</v>
      </c>
      <c r="BF60" s="55">
        <f t="shared" si="62"/>
        <v>11557.496606491481</v>
      </c>
      <c r="BG60" s="62">
        <f t="shared" si="71"/>
        <v>197023.46511502573</v>
      </c>
      <c r="BH60" s="60">
        <f t="shared" si="49"/>
        <v>231442.98727076451</v>
      </c>
      <c r="BI60" s="61">
        <f t="shared" si="29"/>
        <v>500644.30426145508</v>
      </c>
      <c r="BK60" s="55">
        <f t="shared" si="30"/>
        <v>732087.29153221962</v>
      </c>
      <c r="BL60" s="55">
        <v>0</v>
      </c>
      <c r="BM60" s="56">
        <v>0</v>
      </c>
      <c r="BN60" s="57">
        <f t="shared" si="50"/>
        <v>732087.29153221962</v>
      </c>
      <c r="BO60" s="58">
        <f t="shared" si="31"/>
        <v>231442.98727076451</v>
      </c>
      <c r="BP60" s="14"/>
      <c r="BQ60" s="55">
        <f t="shared" si="32"/>
        <v>36604.364576610977</v>
      </c>
      <c r="BR60" s="55">
        <f t="shared" si="51"/>
        <v>695482.92695560865</v>
      </c>
      <c r="BS60" s="59">
        <v>30</v>
      </c>
      <c r="BT60" s="59">
        <f t="shared" si="52"/>
        <v>10410</v>
      </c>
      <c r="BU60" s="59">
        <f t="shared" si="53"/>
        <v>275</v>
      </c>
      <c r="BV60" s="14">
        <f t="shared" si="33"/>
        <v>464039.93968484411</v>
      </c>
      <c r="BW60" s="55">
        <f t="shared" si="72"/>
        <v>12258.499847582338</v>
      </c>
      <c r="BX60" s="60">
        <f t="shared" si="35"/>
        <v>243701.48711834685</v>
      </c>
      <c r="BY60" s="61">
        <f t="shared" si="36"/>
        <v>488385.80441387277</v>
      </c>
      <c r="CA60" s="55">
        <f t="shared" si="54"/>
        <v>732087.29153221962</v>
      </c>
      <c r="CB60" s="55">
        <v>0</v>
      </c>
      <c r="CC60" s="56">
        <v>0</v>
      </c>
      <c r="CD60" s="57">
        <f t="shared" si="55"/>
        <v>732087.29153221962</v>
      </c>
      <c r="CE60" s="58">
        <f t="shared" si="37"/>
        <v>243701.48711834685</v>
      </c>
      <c r="CF60" s="14"/>
      <c r="CG60" s="55">
        <f t="shared" si="38"/>
        <v>36604.364576610977</v>
      </c>
      <c r="CH60" s="55">
        <f t="shared" si="56"/>
        <v>695482.92695560865</v>
      </c>
      <c r="CI60" s="59">
        <v>30</v>
      </c>
      <c r="CJ60" s="59">
        <f t="shared" si="57"/>
        <v>10135</v>
      </c>
      <c r="CK60" s="59">
        <f t="shared" si="63"/>
        <v>91</v>
      </c>
      <c r="CL60" s="14">
        <f t="shared" si="39"/>
        <v>451781.4398372618</v>
      </c>
      <c r="CM60" s="55">
        <v>4046.1643001076527</v>
      </c>
      <c r="CN60" s="60">
        <f t="shared" si="40"/>
        <v>247747.65141845451</v>
      </c>
      <c r="CO60" s="61">
        <f t="shared" si="41"/>
        <v>484339.64011376514</v>
      </c>
      <c r="CQ60" s="55">
        <f t="shared" si="58"/>
        <v>732087.29153221962</v>
      </c>
      <c r="CR60" s="55">
        <v>0</v>
      </c>
      <c r="CS60" s="56">
        <v>0</v>
      </c>
      <c r="CT60" s="57">
        <f t="shared" si="59"/>
        <v>732087.29153221962</v>
      </c>
      <c r="CU60" s="58">
        <f t="shared" si="42"/>
        <v>247747.65141845451</v>
      </c>
      <c r="CV60" s="14"/>
      <c r="CW60" s="55">
        <f t="shared" si="43"/>
        <v>36604.364576610977</v>
      </c>
      <c r="CX60" s="55">
        <f t="shared" si="60"/>
        <v>695482.92695560865</v>
      </c>
      <c r="CY60" s="59">
        <v>30</v>
      </c>
      <c r="CZ60" s="59">
        <f t="shared" si="61"/>
        <v>10135</v>
      </c>
      <c r="DA60" s="59">
        <v>365</v>
      </c>
      <c r="DB60" s="14">
        <f t="shared" si="44"/>
        <v>447735.27553715417</v>
      </c>
      <c r="DC60" s="108">
        <v>16274</v>
      </c>
      <c r="DD60" s="60">
        <f t="shared" si="45"/>
        <v>264021.65141845448</v>
      </c>
      <c r="DE60" s="61">
        <f t="shared" si="64"/>
        <v>468065.64011376514</v>
      </c>
      <c r="DG60" s="70">
        <v>200047</v>
      </c>
    </row>
    <row r="61" spans="1:111" ht="15.75">
      <c r="A61" s="34" t="s">
        <v>256</v>
      </c>
      <c r="C61" s="15">
        <v>43014</v>
      </c>
      <c r="D61" s="64">
        <v>4</v>
      </c>
      <c r="E61" s="65" t="s">
        <v>257</v>
      </c>
      <c r="F61" s="65" t="s">
        <v>258</v>
      </c>
      <c r="G61" s="71" t="s">
        <v>100</v>
      </c>
      <c r="H61" s="66" t="s">
        <v>259</v>
      </c>
      <c r="I61" s="66">
        <v>24.96</v>
      </c>
      <c r="J61" s="65"/>
      <c r="K61" s="66">
        <v>30</v>
      </c>
      <c r="L61" s="67">
        <v>2830083.3939583185</v>
      </c>
      <c r="M61" s="68"/>
      <c r="N61" s="55">
        <v>0</v>
      </c>
      <c r="O61" s="55">
        <f t="shared" si="0"/>
        <v>2830083.3939583185</v>
      </c>
      <c r="P61" s="56">
        <v>0</v>
      </c>
      <c r="Q61" s="57">
        <f t="shared" si="1"/>
        <v>2830083.3939583185</v>
      </c>
      <c r="R61" s="58">
        <v>0</v>
      </c>
      <c r="S61" s="14"/>
      <c r="T61" s="69">
        <f t="shared" si="2"/>
        <v>141504.16969791593</v>
      </c>
      <c r="U61" s="55">
        <f t="shared" si="3"/>
        <v>2688579.2242604024</v>
      </c>
      <c r="V61" s="59">
        <f t="shared" si="74"/>
        <v>30</v>
      </c>
      <c r="W61" s="59">
        <f t="shared" si="75"/>
        <v>10951</v>
      </c>
      <c r="X61" s="59">
        <f t="shared" si="76"/>
        <v>177</v>
      </c>
      <c r="Y61" s="14">
        <f t="shared" si="7"/>
        <v>2688579.2242604024</v>
      </c>
      <c r="Z61" s="55">
        <f t="shared" si="8"/>
        <v>43455.257300163568</v>
      </c>
      <c r="AA61" s="60">
        <f t="shared" si="9"/>
        <v>43455.257300163568</v>
      </c>
      <c r="AB61" s="61">
        <f t="shared" si="10"/>
        <v>2786628.1366581549</v>
      </c>
      <c r="AD61" s="55">
        <f t="shared" si="11"/>
        <v>2830083.3939583185</v>
      </c>
      <c r="AE61" s="55">
        <v>0</v>
      </c>
      <c r="AF61" s="56">
        <v>0</v>
      </c>
      <c r="AG61" s="57">
        <f t="shared" si="12"/>
        <v>2830083.3939583185</v>
      </c>
      <c r="AH61" s="58">
        <f t="shared" si="13"/>
        <v>43455.257300163568</v>
      </c>
      <c r="AI61" s="14"/>
      <c r="AJ61" s="69">
        <f t="shared" si="14"/>
        <v>141504.16969791593</v>
      </c>
      <c r="AK61" s="55">
        <f t="shared" si="15"/>
        <v>2688579.2242604024</v>
      </c>
      <c r="AL61" s="59">
        <v>30</v>
      </c>
      <c r="AM61" s="59">
        <f t="shared" si="77"/>
        <v>10775</v>
      </c>
      <c r="AN61" s="59">
        <f t="shared" si="78"/>
        <v>183</v>
      </c>
      <c r="AO61" s="14">
        <f t="shared" si="18"/>
        <v>2645123.9669602388</v>
      </c>
      <c r="AP61" s="55">
        <f t="shared" si="19"/>
        <v>44924.147188280622</v>
      </c>
      <c r="AQ61" s="60">
        <f t="shared" si="20"/>
        <v>88379.404488444183</v>
      </c>
      <c r="AR61" s="61">
        <f t="shared" si="21"/>
        <v>2741703.9894698742</v>
      </c>
      <c r="AT61" s="55">
        <f t="shared" si="22"/>
        <v>2830083.3939583185</v>
      </c>
      <c r="AU61" s="55">
        <v>0</v>
      </c>
      <c r="AV61" s="56">
        <v>0</v>
      </c>
      <c r="AW61" s="57">
        <f t="shared" si="47"/>
        <v>2830083.3939583185</v>
      </c>
      <c r="AX61" s="58">
        <f t="shared" si="23"/>
        <v>88379.404488444183</v>
      </c>
      <c r="AY61" s="14"/>
      <c r="AZ61" s="69">
        <f t="shared" si="24"/>
        <v>141504.16969791593</v>
      </c>
      <c r="BA61" s="55">
        <f t="shared" si="48"/>
        <v>2688579.2242604024</v>
      </c>
      <c r="BB61" s="59">
        <v>30</v>
      </c>
      <c r="BC61" s="59">
        <f t="shared" si="79"/>
        <v>10592</v>
      </c>
      <c r="BD61" s="59">
        <f t="shared" si="26"/>
        <v>182</v>
      </c>
      <c r="BE61" s="14">
        <f t="shared" si="27"/>
        <v>2600199.819771958</v>
      </c>
      <c r="BF61" s="55">
        <f t="shared" si="62"/>
        <v>44678.66004517526</v>
      </c>
      <c r="BG61" s="62">
        <f t="shared" si="71"/>
        <v>761648.02106473991</v>
      </c>
      <c r="BH61" s="60">
        <f t="shared" si="49"/>
        <v>894706.08559835935</v>
      </c>
      <c r="BI61" s="61">
        <f t="shared" si="29"/>
        <v>1935377.3083599592</v>
      </c>
      <c r="BK61" s="55">
        <f t="shared" si="30"/>
        <v>2830083.3939583185</v>
      </c>
      <c r="BL61" s="55">
        <v>0</v>
      </c>
      <c r="BM61" s="56">
        <v>0</v>
      </c>
      <c r="BN61" s="57">
        <f t="shared" si="50"/>
        <v>2830083.3939583185</v>
      </c>
      <c r="BO61" s="58">
        <f t="shared" si="31"/>
        <v>894706.08559835935</v>
      </c>
      <c r="BP61" s="14"/>
      <c r="BQ61" s="55">
        <f t="shared" si="32"/>
        <v>141504.16969791593</v>
      </c>
      <c r="BR61" s="55">
        <f t="shared" si="51"/>
        <v>2688579.2242604024</v>
      </c>
      <c r="BS61" s="59">
        <v>30</v>
      </c>
      <c r="BT61" s="59">
        <f t="shared" si="52"/>
        <v>10410</v>
      </c>
      <c r="BU61" s="59">
        <f t="shared" si="53"/>
        <v>275</v>
      </c>
      <c r="BV61" s="14">
        <f t="shared" si="33"/>
        <v>1793873.138662043</v>
      </c>
      <c r="BW61" s="55">
        <f t="shared" si="72"/>
        <v>47388.579551590956</v>
      </c>
      <c r="BX61" s="60">
        <f t="shared" si="35"/>
        <v>942094.66514995031</v>
      </c>
      <c r="BY61" s="61">
        <f t="shared" si="36"/>
        <v>1887988.7288083681</v>
      </c>
      <c r="CA61" s="55">
        <f t="shared" si="54"/>
        <v>2830083.3939583185</v>
      </c>
      <c r="CB61" s="55">
        <v>0</v>
      </c>
      <c r="CC61" s="56">
        <v>0</v>
      </c>
      <c r="CD61" s="57">
        <f t="shared" si="55"/>
        <v>2830083.3939583185</v>
      </c>
      <c r="CE61" s="58">
        <f t="shared" si="37"/>
        <v>942094.66514995031</v>
      </c>
      <c r="CF61" s="14"/>
      <c r="CG61" s="55">
        <f t="shared" si="38"/>
        <v>141504.16969791593</v>
      </c>
      <c r="CH61" s="55">
        <f t="shared" si="56"/>
        <v>2688579.2242604024</v>
      </c>
      <c r="CI61" s="59">
        <v>30</v>
      </c>
      <c r="CJ61" s="59">
        <f t="shared" si="57"/>
        <v>10135</v>
      </c>
      <c r="CK61" s="59">
        <f t="shared" si="63"/>
        <v>91</v>
      </c>
      <c r="CL61" s="14">
        <f t="shared" si="39"/>
        <v>1746484.559110452</v>
      </c>
      <c r="CM61" s="55">
        <v>15641.553305747671</v>
      </c>
      <c r="CN61" s="60">
        <f t="shared" si="40"/>
        <v>957736.21845569799</v>
      </c>
      <c r="CO61" s="61">
        <f t="shared" si="41"/>
        <v>1872347.1755026206</v>
      </c>
      <c r="CQ61" s="55">
        <f t="shared" si="58"/>
        <v>2830083.3939583185</v>
      </c>
      <c r="CR61" s="55">
        <v>0</v>
      </c>
      <c r="CS61" s="56">
        <v>0</v>
      </c>
      <c r="CT61" s="57">
        <f t="shared" si="59"/>
        <v>2830083.3939583185</v>
      </c>
      <c r="CU61" s="58">
        <f t="shared" si="42"/>
        <v>957736.21845569799</v>
      </c>
      <c r="CV61" s="14"/>
      <c r="CW61" s="55">
        <f t="shared" si="43"/>
        <v>141504.16969791593</v>
      </c>
      <c r="CX61" s="55">
        <f t="shared" si="60"/>
        <v>2688579.2242604024</v>
      </c>
      <c r="CY61" s="59">
        <v>30</v>
      </c>
      <c r="CZ61" s="59">
        <f t="shared" si="61"/>
        <v>10135</v>
      </c>
      <c r="DA61" s="59">
        <v>365</v>
      </c>
      <c r="DB61" s="14">
        <f t="shared" si="44"/>
        <v>1730843.0058047045</v>
      </c>
      <c r="DC61" s="108">
        <v>62912</v>
      </c>
      <c r="DD61" s="60">
        <f t="shared" si="45"/>
        <v>1020648.218455698</v>
      </c>
      <c r="DE61" s="61">
        <f t="shared" si="64"/>
        <v>1809435.1755026206</v>
      </c>
      <c r="DG61" s="70">
        <v>200048</v>
      </c>
    </row>
    <row r="62" spans="1:111" ht="15.75">
      <c r="A62" s="34" t="s">
        <v>256</v>
      </c>
      <c r="C62" s="15">
        <v>43014</v>
      </c>
      <c r="D62" s="64">
        <v>5</v>
      </c>
      <c r="E62" s="65" t="s">
        <v>257</v>
      </c>
      <c r="F62" s="65" t="s">
        <v>258</v>
      </c>
      <c r="G62" s="71" t="s">
        <v>102</v>
      </c>
      <c r="H62" s="66" t="s">
        <v>259</v>
      </c>
      <c r="I62" s="66">
        <v>27.55125</v>
      </c>
      <c r="J62" s="65"/>
      <c r="K62" s="66">
        <v>30</v>
      </c>
      <c r="L62" s="67">
        <v>765614.41515814955</v>
      </c>
      <c r="M62" s="68"/>
      <c r="N62" s="55">
        <v>0</v>
      </c>
      <c r="O62" s="55">
        <f t="shared" si="0"/>
        <v>765614.41515814955</v>
      </c>
      <c r="P62" s="56">
        <v>0</v>
      </c>
      <c r="Q62" s="57">
        <f t="shared" si="1"/>
        <v>765614.41515814955</v>
      </c>
      <c r="R62" s="58">
        <v>0</v>
      </c>
      <c r="S62" s="14"/>
      <c r="T62" s="69">
        <f t="shared" si="2"/>
        <v>38280.720757907482</v>
      </c>
      <c r="U62" s="55">
        <f t="shared" si="3"/>
        <v>727333.69440024206</v>
      </c>
      <c r="V62" s="59">
        <f t="shared" si="74"/>
        <v>30</v>
      </c>
      <c r="W62" s="59">
        <f t="shared" si="75"/>
        <v>10951</v>
      </c>
      <c r="X62" s="59">
        <f t="shared" si="76"/>
        <v>177</v>
      </c>
      <c r="Y62" s="14">
        <f t="shared" si="7"/>
        <v>727333.69440024206</v>
      </c>
      <c r="Z62" s="55">
        <f t="shared" si="8"/>
        <v>11755.827222065825</v>
      </c>
      <c r="AA62" s="60">
        <f t="shared" si="9"/>
        <v>11755.827222065825</v>
      </c>
      <c r="AB62" s="61">
        <f t="shared" si="10"/>
        <v>753858.58793608379</v>
      </c>
      <c r="AD62" s="55">
        <f t="shared" si="11"/>
        <v>765614.41515814955</v>
      </c>
      <c r="AE62" s="55">
        <v>0</v>
      </c>
      <c r="AF62" s="56">
        <v>0</v>
      </c>
      <c r="AG62" s="57">
        <f t="shared" si="12"/>
        <v>765614.41515814955</v>
      </c>
      <c r="AH62" s="58">
        <f t="shared" si="13"/>
        <v>11755.827222065825</v>
      </c>
      <c r="AI62" s="14"/>
      <c r="AJ62" s="69">
        <f t="shared" si="14"/>
        <v>38280.720757907482</v>
      </c>
      <c r="AK62" s="55">
        <f t="shared" si="15"/>
        <v>727333.69440024206</v>
      </c>
      <c r="AL62" s="59">
        <v>30</v>
      </c>
      <c r="AM62" s="59">
        <f t="shared" si="77"/>
        <v>10775</v>
      </c>
      <c r="AN62" s="59">
        <f t="shared" si="78"/>
        <v>183</v>
      </c>
      <c r="AO62" s="14">
        <f t="shared" si="18"/>
        <v>715577.8671781763</v>
      </c>
      <c r="AP62" s="55">
        <f t="shared" si="19"/>
        <v>12153.201827712877</v>
      </c>
      <c r="AQ62" s="60">
        <f t="shared" si="20"/>
        <v>23909.029049778703</v>
      </c>
      <c r="AR62" s="61">
        <f t="shared" si="21"/>
        <v>741705.38610837085</v>
      </c>
      <c r="AT62" s="55">
        <f t="shared" si="22"/>
        <v>765614.41515814955</v>
      </c>
      <c r="AU62" s="55">
        <v>0</v>
      </c>
      <c r="AV62" s="56">
        <v>0</v>
      </c>
      <c r="AW62" s="57">
        <f t="shared" si="47"/>
        <v>765614.41515814955</v>
      </c>
      <c r="AX62" s="58">
        <f t="shared" si="23"/>
        <v>23909.029049778703</v>
      </c>
      <c r="AY62" s="14"/>
      <c r="AZ62" s="69">
        <f t="shared" si="24"/>
        <v>38280.720757907482</v>
      </c>
      <c r="BA62" s="55">
        <f t="shared" si="48"/>
        <v>727333.69440024206</v>
      </c>
      <c r="BB62" s="59">
        <v>30</v>
      </c>
      <c r="BC62" s="59">
        <f t="shared" si="79"/>
        <v>10592</v>
      </c>
      <c r="BD62" s="59">
        <f t="shared" si="26"/>
        <v>182</v>
      </c>
      <c r="BE62" s="14">
        <f t="shared" si="27"/>
        <v>703424.66535046336</v>
      </c>
      <c r="BF62" s="55">
        <f t="shared" si="62"/>
        <v>12086.790888763626</v>
      </c>
      <c r="BG62" s="62">
        <f t="shared" si="71"/>
        <v>206046.47391264513</v>
      </c>
      <c r="BH62" s="60">
        <f t="shared" si="49"/>
        <v>242042.29385118745</v>
      </c>
      <c r="BI62" s="61">
        <f t="shared" si="29"/>
        <v>523572.1213069621</v>
      </c>
      <c r="BK62" s="55">
        <f t="shared" si="30"/>
        <v>765614.41515814955</v>
      </c>
      <c r="BL62" s="55">
        <v>0</v>
      </c>
      <c r="BM62" s="56">
        <v>0</v>
      </c>
      <c r="BN62" s="57">
        <f t="shared" si="50"/>
        <v>765614.41515814955</v>
      </c>
      <c r="BO62" s="58">
        <f t="shared" si="31"/>
        <v>242042.29385118745</v>
      </c>
      <c r="BP62" s="14"/>
      <c r="BQ62" s="55">
        <f t="shared" si="32"/>
        <v>38280.720757907482</v>
      </c>
      <c r="BR62" s="55">
        <f t="shared" si="51"/>
        <v>727333.69440024206</v>
      </c>
      <c r="BS62" s="59">
        <v>30</v>
      </c>
      <c r="BT62" s="59">
        <f t="shared" si="52"/>
        <v>10410</v>
      </c>
      <c r="BU62" s="59">
        <f t="shared" si="53"/>
        <v>275</v>
      </c>
      <c r="BV62" s="14">
        <f t="shared" si="33"/>
        <v>485291.40054905461</v>
      </c>
      <c r="BW62" s="55">
        <f t="shared" si="72"/>
        <v>12819.897709028821</v>
      </c>
      <c r="BX62" s="60">
        <f t="shared" si="35"/>
        <v>254862.19156021628</v>
      </c>
      <c r="BY62" s="61">
        <f t="shared" si="36"/>
        <v>510752.22359793331</v>
      </c>
      <c r="CA62" s="55">
        <f t="shared" si="54"/>
        <v>765614.41515814955</v>
      </c>
      <c r="CB62" s="55">
        <v>0</v>
      </c>
      <c r="CC62" s="56">
        <v>0</v>
      </c>
      <c r="CD62" s="57">
        <f t="shared" si="55"/>
        <v>765614.41515814955</v>
      </c>
      <c r="CE62" s="58">
        <f t="shared" si="37"/>
        <v>254862.19156021628</v>
      </c>
      <c r="CF62" s="14"/>
      <c r="CG62" s="55">
        <f t="shared" si="38"/>
        <v>38280.720757907482</v>
      </c>
      <c r="CH62" s="55">
        <f t="shared" si="56"/>
        <v>727333.69440024206</v>
      </c>
      <c r="CI62" s="59">
        <v>30</v>
      </c>
      <c r="CJ62" s="59">
        <f t="shared" si="57"/>
        <v>10135</v>
      </c>
      <c r="CK62" s="59">
        <f t="shared" si="63"/>
        <v>91</v>
      </c>
      <c r="CL62" s="14">
        <f t="shared" si="39"/>
        <v>472471.50284002582</v>
      </c>
      <c r="CM62" s="55">
        <v>4231.4649497291102</v>
      </c>
      <c r="CN62" s="60">
        <f t="shared" si="40"/>
        <v>259093.6565099454</v>
      </c>
      <c r="CO62" s="61">
        <f t="shared" si="41"/>
        <v>506520.75864820415</v>
      </c>
      <c r="CQ62" s="55">
        <f t="shared" si="58"/>
        <v>765614.41515814955</v>
      </c>
      <c r="CR62" s="55">
        <v>0</v>
      </c>
      <c r="CS62" s="56">
        <v>0</v>
      </c>
      <c r="CT62" s="57">
        <f t="shared" si="59"/>
        <v>765614.41515814955</v>
      </c>
      <c r="CU62" s="58">
        <f t="shared" si="42"/>
        <v>259093.6565099454</v>
      </c>
      <c r="CV62" s="14"/>
      <c r="CW62" s="55">
        <f t="shared" si="43"/>
        <v>38280.720757907482</v>
      </c>
      <c r="CX62" s="55">
        <f t="shared" si="60"/>
        <v>727333.69440024206</v>
      </c>
      <c r="CY62" s="59">
        <v>30</v>
      </c>
      <c r="CZ62" s="59">
        <f t="shared" si="61"/>
        <v>10135</v>
      </c>
      <c r="DA62" s="59">
        <v>365</v>
      </c>
      <c r="DB62" s="14">
        <f t="shared" si="44"/>
        <v>468240.03789029666</v>
      </c>
      <c r="DC62" s="108">
        <v>17019</v>
      </c>
      <c r="DD62" s="60">
        <f t="shared" si="45"/>
        <v>276112.6565099454</v>
      </c>
      <c r="DE62" s="61">
        <f t="shared" si="64"/>
        <v>489501.75864820415</v>
      </c>
      <c r="DG62" s="70">
        <v>200049</v>
      </c>
    </row>
    <row r="63" spans="1:111" ht="15.75">
      <c r="A63" s="34" t="s">
        <v>256</v>
      </c>
      <c r="C63" s="15">
        <v>43014</v>
      </c>
      <c r="D63" s="64">
        <v>6</v>
      </c>
      <c r="E63" s="65" t="s">
        <v>257</v>
      </c>
      <c r="F63" s="65" t="s">
        <v>258</v>
      </c>
      <c r="G63" s="71" t="s">
        <v>104</v>
      </c>
      <c r="H63" s="66" t="s">
        <v>259</v>
      </c>
      <c r="I63" s="66">
        <v>7.8</v>
      </c>
      <c r="J63" s="65"/>
      <c r="K63" s="66">
        <v>30</v>
      </c>
      <c r="L63" s="67">
        <v>143614.91583403829</v>
      </c>
      <c r="M63" s="68"/>
      <c r="N63" s="55">
        <v>0</v>
      </c>
      <c r="O63" s="55">
        <f t="shared" si="0"/>
        <v>143614.91583403829</v>
      </c>
      <c r="P63" s="56">
        <v>0</v>
      </c>
      <c r="Q63" s="57">
        <f t="shared" si="1"/>
        <v>143614.91583403829</v>
      </c>
      <c r="R63" s="58">
        <v>0</v>
      </c>
      <c r="S63" s="14"/>
      <c r="T63" s="69">
        <f t="shared" si="2"/>
        <v>7180.7457917019146</v>
      </c>
      <c r="U63" s="55">
        <f t="shared" si="3"/>
        <v>136434.17004233637</v>
      </c>
      <c r="V63" s="59">
        <f t="shared" si="74"/>
        <v>30</v>
      </c>
      <c r="W63" s="59">
        <f t="shared" si="75"/>
        <v>10951</v>
      </c>
      <c r="X63" s="59">
        <f t="shared" si="76"/>
        <v>177</v>
      </c>
      <c r="Y63" s="14">
        <f t="shared" si="7"/>
        <v>136434.17004233637</v>
      </c>
      <c r="Z63" s="55">
        <f t="shared" si="8"/>
        <v>2205.1728698286493</v>
      </c>
      <c r="AA63" s="60">
        <f t="shared" si="9"/>
        <v>2205.1728698286493</v>
      </c>
      <c r="AB63" s="61">
        <f t="shared" si="10"/>
        <v>141409.74296420964</v>
      </c>
      <c r="AD63" s="55">
        <f t="shared" si="11"/>
        <v>143614.91583403829</v>
      </c>
      <c r="AE63" s="55">
        <v>0</v>
      </c>
      <c r="AF63" s="56">
        <v>0</v>
      </c>
      <c r="AG63" s="57">
        <f t="shared" si="12"/>
        <v>143614.91583403829</v>
      </c>
      <c r="AH63" s="58">
        <f t="shared" si="13"/>
        <v>2205.1728698286493</v>
      </c>
      <c r="AI63" s="14"/>
      <c r="AJ63" s="69">
        <f t="shared" si="14"/>
        <v>7180.7457917019146</v>
      </c>
      <c r="AK63" s="55">
        <f t="shared" si="15"/>
        <v>136434.17004233637</v>
      </c>
      <c r="AL63" s="59">
        <v>30</v>
      </c>
      <c r="AM63" s="59">
        <f t="shared" si="77"/>
        <v>10775</v>
      </c>
      <c r="AN63" s="59">
        <f t="shared" si="78"/>
        <v>183</v>
      </c>
      <c r="AO63" s="14">
        <f t="shared" si="18"/>
        <v>134228.99717250772</v>
      </c>
      <c r="AP63" s="55">
        <f t="shared" si="19"/>
        <v>2279.7128986142843</v>
      </c>
      <c r="AQ63" s="60">
        <f t="shared" si="20"/>
        <v>4484.8857684429331</v>
      </c>
      <c r="AR63" s="61">
        <f t="shared" si="21"/>
        <v>139130.03006559535</v>
      </c>
      <c r="AT63" s="55">
        <f t="shared" si="22"/>
        <v>143614.91583403829</v>
      </c>
      <c r="AU63" s="55">
        <v>0</v>
      </c>
      <c r="AV63" s="56">
        <v>0</v>
      </c>
      <c r="AW63" s="57">
        <f t="shared" si="47"/>
        <v>143614.91583403829</v>
      </c>
      <c r="AX63" s="58">
        <f t="shared" si="23"/>
        <v>4484.8857684429331</v>
      </c>
      <c r="AY63" s="14"/>
      <c r="AZ63" s="69">
        <f>AW63*5/100</f>
        <v>7180.7457917019146</v>
      </c>
      <c r="BA63" s="55">
        <f t="shared" si="48"/>
        <v>136434.17004233637</v>
      </c>
      <c r="BB63" s="59">
        <v>30</v>
      </c>
      <c r="BC63" s="59">
        <f t="shared" si="79"/>
        <v>10592</v>
      </c>
      <c r="BD63" s="59">
        <f t="shared" si="26"/>
        <v>182</v>
      </c>
      <c r="BE63" s="14">
        <f t="shared" si="27"/>
        <v>131949.28427389343</v>
      </c>
      <c r="BF63" s="55">
        <f t="shared" si="62"/>
        <v>2267.2554510808727</v>
      </c>
      <c r="BG63" s="62">
        <f t="shared" si="71"/>
        <v>38650.456970239175</v>
      </c>
      <c r="BH63" s="60">
        <f t="shared" si="49"/>
        <v>45402.598189762983</v>
      </c>
      <c r="BI63" s="61">
        <f t="shared" si="29"/>
        <v>98212.317644275303</v>
      </c>
      <c r="BK63" s="55">
        <f t="shared" si="30"/>
        <v>143614.91583403829</v>
      </c>
      <c r="BL63" s="55">
        <v>0</v>
      </c>
      <c r="BM63" s="56">
        <v>0</v>
      </c>
      <c r="BN63" s="57">
        <f t="shared" si="50"/>
        <v>143614.91583403829</v>
      </c>
      <c r="BO63" s="58">
        <f t="shared" si="31"/>
        <v>45402.598189762983</v>
      </c>
      <c r="BP63" s="14"/>
      <c r="BQ63" s="55">
        <f>BN63*5/100</f>
        <v>7180.7457917019146</v>
      </c>
      <c r="BR63" s="55">
        <f t="shared" si="51"/>
        <v>136434.17004233637</v>
      </c>
      <c r="BS63" s="59">
        <v>30</v>
      </c>
      <c r="BT63" s="59">
        <f t="shared" si="52"/>
        <v>10410</v>
      </c>
      <c r="BU63" s="59">
        <f t="shared" si="53"/>
        <v>275</v>
      </c>
      <c r="BV63" s="14">
        <f t="shared" si="33"/>
        <v>91031.571852573383</v>
      </c>
      <c r="BW63" s="55">
        <f t="shared" si="72"/>
        <v>2404.7725513407954</v>
      </c>
      <c r="BX63" s="60">
        <f t="shared" si="35"/>
        <v>47807.370741103776</v>
      </c>
      <c r="BY63" s="61">
        <f t="shared" si="36"/>
        <v>95807.54509293451</v>
      </c>
      <c r="CA63" s="55">
        <f t="shared" si="54"/>
        <v>143614.91583403829</v>
      </c>
      <c r="CB63" s="55">
        <v>0</v>
      </c>
      <c r="CC63" s="56">
        <v>0</v>
      </c>
      <c r="CD63" s="57">
        <f t="shared" si="55"/>
        <v>143614.91583403829</v>
      </c>
      <c r="CE63" s="58">
        <f t="shared" si="37"/>
        <v>47807.370741103776</v>
      </c>
      <c r="CF63" s="14"/>
      <c r="CG63" s="55">
        <f>CD63*5/100</f>
        <v>7180.7457917019146</v>
      </c>
      <c r="CH63" s="55">
        <f t="shared" si="56"/>
        <v>136434.17004233637</v>
      </c>
      <c r="CI63" s="59">
        <v>30</v>
      </c>
      <c r="CJ63" s="59">
        <f t="shared" si="57"/>
        <v>10135</v>
      </c>
      <c r="CK63" s="59">
        <f t="shared" si="63"/>
        <v>91</v>
      </c>
      <c r="CL63" s="14">
        <f t="shared" si="39"/>
        <v>88626.79930123259</v>
      </c>
      <c r="CM63" s="55">
        <v>793.74352229836086</v>
      </c>
      <c r="CN63" s="60">
        <f t="shared" si="40"/>
        <v>48601.114263402138</v>
      </c>
      <c r="CO63" s="61">
        <f t="shared" si="41"/>
        <v>95013.801570636148</v>
      </c>
      <c r="CQ63" s="55">
        <f t="shared" si="58"/>
        <v>143614.91583403829</v>
      </c>
      <c r="CR63" s="55">
        <v>0</v>
      </c>
      <c r="CS63" s="56">
        <v>0</v>
      </c>
      <c r="CT63" s="57">
        <f t="shared" si="59"/>
        <v>143614.91583403829</v>
      </c>
      <c r="CU63" s="58">
        <f t="shared" si="42"/>
        <v>48601.114263402138</v>
      </c>
      <c r="CV63" s="14"/>
      <c r="CW63" s="55">
        <f>CT63*5/100</f>
        <v>7180.7457917019146</v>
      </c>
      <c r="CX63" s="55">
        <f t="shared" si="60"/>
        <v>136434.17004233637</v>
      </c>
      <c r="CY63" s="59">
        <v>30</v>
      </c>
      <c r="CZ63" s="59">
        <f t="shared" si="61"/>
        <v>10135</v>
      </c>
      <c r="DA63" s="59">
        <v>365</v>
      </c>
      <c r="DB63" s="14">
        <f t="shared" si="44"/>
        <v>87833.055778934227</v>
      </c>
      <c r="DC63" s="108">
        <v>3193</v>
      </c>
      <c r="DD63" s="60">
        <f t="shared" si="45"/>
        <v>51794.114263402138</v>
      </c>
      <c r="DE63" s="61">
        <f t="shared" si="64"/>
        <v>91820.801570636148</v>
      </c>
      <c r="DG63" s="70">
        <v>200050</v>
      </c>
    </row>
    <row r="64" spans="1:111" ht="15.75">
      <c r="A64" s="34" t="s">
        <v>256</v>
      </c>
      <c r="C64" s="15">
        <v>43014</v>
      </c>
      <c r="D64" s="64">
        <v>7</v>
      </c>
      <c r="E64" s="65" t="s">
        <v>257</v>
      </c>
      <c r="F64" s="65" t="s">
        <v>258</v>
      </c>
      <c r="G64" s="71" t="s">
        <v>106</v>
      </c>
      <c r="H64" s="66" t="s">
        <v>259</v>
      </c>
      <c r="I64" s="66">
        <v>64</v>
      </c>
      <c r="J64" s="65"/>
      <c r="K64" s="66">
        <v>30</v>
      </c>
      <c r="L64" s="67">
        <v>2853525.7812986686</v>
      </c>
      <c r="M64" s="68"/>
      <c r="N64" s="55">
        <v>0</v>
      </c>
      <c r="O64" s="55">
        <f t="shared" si="0"/>
        <v>2853525.7812986686</v>
      </c>
      <c r="P64" s="56">
        <v>0</v>
      </c>
      <c r="Q64" s="57">
        <f t="shared" si="1"/>
        <v>2853525.7812986686</v>
      </c>
      <c r="R64" s="58">
        <v>0</v>
      </c>
      <c r="S64" s="14"/>
      <c r="T64" s="69">
        <f t="shared" si="2"/>
        <v>142676.28906493343</v>
      </c>
      <c r="U64" s="55">
        <f t="shared" si="3"/>
        <v>2710849.492233735</v>
      </c>
      <c r="V64" s="59">
        <f t="shared" si="74"/>
        <v>30</v>
      </c>
      <c r="W64" s="59">
        <f t="shared" si="75"/>
        <v>10951</v>
      </c>
      <c r="X64" s="59">
        <f t="shared" si="76"/>
        <v>177</v>
      </c>
      <c r="Y64" s="14">
        <f t="shared" si="7"/>
        <v>2710849.492233735</v>
      </c>
      <c r="Z64" s="55">
        <f t="shared" si="8"/>
        <v>43815.20958135066</v>
      </c>
      <c r="AA64" s="60">
        <f t="shared" si="9"/>
        <v>43815.20958135066</v>
      </c>
      <c r="AB64" s="61">
        <f t="shared" si="10"/>
        <v>2809710.5717173181</v>
      </c>
      <c r="AD64" s="55">
        <f t="shared" si="11"/>
        <v>2853525.7812986686</v>
      </c>
      <c r="AE64" s="55">
        <v>0</v>
      </c>
      <c r="AF64" s="56">
        <v>0</v>
      </c>
      <c r="AG64" s="57">
        <f t="shared" si="12"/>
        <v>2853525.7812986686</v>
      </c>
      <c r="AH64" s="58">
        <f t="shared" si="13"/>
        <v>43815.20958135066</v>
      </c>
      <c r="AI64" s="14"/>
      <c r="AJ64" s="69">
        <f t="shared" si="14"/>
        <v>142676.28906493343</v>
      </c>
      <c r="AK64" s="55">
        <f t="shared" si="15"/>
        <v>2710849.492233735</v>
      </c>
      <c r="AL64" s="59">
        <v>30</v>
      </c>
      <c r="AM64" s="59">
        <f t="shared" si="77"/>
        <v>10775</v>
      </c>
      <c r="AN64" s="59">
        <f t="shared" si="78"/>
        <v>183</v>
      </c>
      <c r="AO64" s="14">
        <f t="shared" si="18"/>
        <v>2667034.2826523846</v>
      </c>
      <c r="AP64" s="55">
        <f t="shared" si="19"/>
        <v>45296.266703052097</v>
      </c>
      <c r="AQ64" s="60">
        <f t="shared" si="20"/>
        <v>89111.476284402757</v>
      </c>
      <c r="AR64" s="61">
        <f t="shared" si="21"/>
        <v>2764414.3050142657</v>
      </c>
      <c r="AT64" s="55">
        <f t="shared" si="22"/>
        <v>2853525.7812986686</v>
      </c>
      <c r="AU64" s="55">
        <v>0</v>
      </c>
      <c r="AV64" s="56">
        <v>0</v>
      </c>
      <c r="AW64" s="57">
        <f t="shared" si="47"/>
        <v>2853525.7812986686</v>
      </c>
      <c r="AX64" s="58">
        <f t="shared" si="23"/>
        <v>89111.476284402757</v>
      </c>
      <c r="AY64" s="14"/>
      <c r="AZ64" s="69">
        <f t="shared" si="24"/>
        <v>142676.28906493343</v>
      </c>
      <c r="BA64" s="55">
        <f t="shared" si="48"/>
        <v>2710849.492233735</v>
      </c>
      <c r="BB64" s="59">
        <v>30</v>
      </c>
      <c r="BC64" s="59">
        <f t="shared" si="79"/>
        <v>10592</v>
      </c>
      <c r="BD64" s="59">
        <f t="shared" si="26"/>
        <v>182</v>
      </c>
      <c r="BE64" s="14">
        <f t="shared" si="27"/>
        <v>2621738.0159493322</v>
      </c>
      <c r="BF64" s="55">
        <f t="shared" si="62"/>
        <v>45048.746119975309</v>
      </c>
      <c r="BG64" s="62">
        <f t="shared" si="71"/>
        <v>767956.9686967876</v>
      </c>
      <c r="BH64" s="60">
        <f t="shared" si="49"/>
        <v>902117.19110116572</v>
      </c>
      <c r="BI64" s="61">
        <f t="shared" si="29"/>
        <v>1951408.5901975029</v>
      </c>
      <c r="BK64" s="55">
        <f t="shared" si="30"/>
        <v>2853525.7812986686</v>
      </c>
      <c r="BL64" s="55">
        <v>0</v>
      </c>
      <c r="BM64" s="56">
        <v>0</v>
      </c>
      <c r="BN64" s="57">
        <f t="shared" si="50"/>
        <v>2853525.7812986686</v>
      </c>
      <c r="BO64" s="58">
        <f t="shared" si="31"/>
        <v>902117.19110116572</v>
      </c>
      <c r="BP64" s="14"/>
      <c r="BQ64" s="55">
        <f t="shared" ref="BQ64:BQ74" si="80">BN64*5/100</f>
        <v>142676.28906493343</v>
      </c>
      <c r="BR64" s="55">
        <f t="shared" si="51"/>
        <v>2710849.492233735</v>
      </c>
      <c r="BS64" s="59">
        <v>30</v>
      </c>
      <c r="BT64" s="59">
        <f t="shared" si="52"/>
        <v>10410</v>
      </c>
      <c r="BU64" s="59">
        <f t="shared" si="53"/>
        <v>275</v>
      </c>
      <c r="BV64" s="14">
        <f t="shared" si="33"/>
        <v>1808732.3011325693</v>
      </c>
      <c r="BW64" s="55">
        <f t="shared" si="72"/>
        <v>47781.112662003514</v>
      </c>
      <c r="BX64" s="60">
        <f t="shared" si="35"/>
        <v>949898.30376316921</v>
      </c>
      <c r="BY64" s="61">
        <f t="shared" si="36"/>
        <v>1903627.4775354993</v>
      </c>
      <c r="CA64" s="55">
        <f t="shared" si="54"/>
        <v>2853525.7812986686</v>
      </c>
      <c r="CB64" s="55">
        <v>0</v>
      </c>
      <c r="CC64" s="56">
        <v>0</v>
      </c>
      <c r="CD64" s="57">
        <f t="shared" si="55"/>
        <v>2853525.7812986686</v>
      </c>
      <c r="CE64" s="58">
        <f t="shared" si="37"/>
        <v>949898.30376316921</v>
      </c>
      <c r="CF64" s="14"/>
      <c r="CG64" s="55">
        <f t="shared" ref="CG64:CG74" si="81">CD64*5/100</f>
        <v>142676.28906493343</v>
      </c>
      <c r="CH64" s="55">
        <f t="shared" si="56"/>
        <v>2710849.492233735</v>
      </c>
      <c r="CI64" s="59">
        <v>30</v>
      </c>
      <c r="CJ64" s="59">
        <f t="shared" si="57"/>
        <v>10135</v>
      </c>
      <c r="CK64" s="59">
        <f t="shared" si="63"/>
        <v>91</v>
      </c>
      <c r="CL64" s="14">
        <f t="shared" si="39"/>
        <v>1760951.1884705657</v>
      </c>
      <c r="CM64" s="55">
        <v>15771.116749701601</v>
      </c>
      <c r="CN64" s="60">
        <f t="shared" si="40"/>
        <v>965669.42051287077</v>
      </c>
      <c r="CO64" s="61">
        <f t="shared" si="41"/>
        <v>1887856.3607857977</v>
      </c>
      <c r="CQ64" s="55">
        <f t="shared" si="58"/>
        <v>2853525.7812986686</v>
      </c>
      <c r="CR64" s="55">
        <v>0</v>
      </c>
      <c r="CS64" s="56">
        <v>0</v>
      </c>
      <c r="CT64" s="57">
        <f t="shared" si="59"/>
        <v>2853525.7812986686</v>
      </c>
      <c r="CU64" s="58">
        <f t="shared" si="42"/>
        <v>965669.42051287077</v>
      </c>
      <c r="CV64" s="14"/>
      <c r="CW64" s="55">
        <f t="shared" ref="CW64:CW74" si="82">CT64*5/100</f>
        <v>142676.28906493343</v>
      </c>
      <c r="CX64" s="55">
        <f t="shared" si="60"/>
        <v>2710849.492233735</v>
      </c>
      <c r="CY64" s="59">
        <v>30</v>
      </c>
      <c r="CZ64" s="59">
        <f t="shared" si="61"/>
        <v>10135</v>
      </c>
      <c r="DA64" s="59">
        <v>365</v>
      </c>
      <c r="DB64" s="14">
        <f t="shared" si="44"/>
        <v>1745180.0717208642</v>
      </c>
      <c r="DC64" s="108">
        <v>63433</v>
      </c>
      <c r="DD64" s="60">
        <f t="shared" si="45"/>
        <v>1029102.4205128708</v>
      </c>
      <c r="DE64" s="61">
        <f t="shared" si="64"/>
        <v>1824423.3607857977</v>
      </c>
      <c r="DG64" s="70">
        <v>200051</v>
      </c>
    </row>
    <row r="65" spans="1:111" ht="15.75">
      <c r="A65" s="34" t="s">
        <v>256</v>
      </c>
      <c r="C65" s="15">
        <v>43014</v>
      </c>
      <c r="D65" s="64">
        <v>8</v>
      </c>
      <c r="E65" s="65" t="s">
        <v>257</v>
      </c>
      <c r="F65" s="65" t="s">
        <v>258</v>
      </c>
      <c r="G65" s="71" t="s">
        <v>108</v>
      </c>
      <c r="H65" s="66" t="s">
        <v>259</v>
      </c>
      <c r="I65" s="66">
        <v>49</v>
      </c>
      <c r="J65" s="65" t="s">
        <v>285</v>
      </c>
      <c r="K65" s="66">
        <v>30</v>
      </c>
      <c r="L65" s="67">
        <v>1461892.0979070254</v>
      </c>
      <c r="M65" s="68"/>
      <c r="N65" s="55">
        <v>0</v>
      </c>
      <c r="O65" s="55">
        <f t="shared" si="0"/>
        <v>1461892.0979070254</v>
      </c>
      <c r="P65" s="56">
        <v>0</v>
      </c>
      <c r="Q65" s="57">
        <f t="shared" si="1"/>
        <v>1461892.0979070254</v>
      </c>
      <c r="R65" s="58">
        <v>0</v>
      </c>
      <c r="S65" s="14"/>
      <c r="T65" s="69">
        <f t="shared" si="2"/>
        <v>73094.604895351265</v>
      </c>
      <c r="U65" s="55">
        <f t="shared" si="3"/>
        <v>1388797.4930116741</v>
      </c>
      <c r="V65" s="59">
        <f t="shared" si="74"/>
        <v>30</v>
      </c>
      <c r="W65" s="59">
        <f t="shared" si="75"/>
        <v>10951</v>
      </c>
      <c r="X65" s="59">
        <f t="shared" si="76"/>
        <v>177</v>
      </c>
      <c r="Y65" s="14">
        <f t="shared" si="7"/>
        <v>1388797.4930116741</v>
      </c>
      <c r="Z65" s="55">
        <f t="shared" si="8"/>
        <v>22447.005411657959</v>
      </c>
      <c r="AA65" s="60">
        <f t="shared" si="9"/>
        <v>22447.005411657959</v>
      </c>
      <c r="AB65" s="61">
        <f t="shared" si="10"/>
        <v>1439445.0924953674</v>
      </c>
      <c r="AD65" s="55">
        <f t="shared" si="11"/>
        <v>1461892.0979070254</v>
      </c>
      <c r="AE65" s="55">
        <v>0</v>
      </c>
      <c r="AF65" s="56">
        <v>0</v>
      </c>
      <c r="AG65" s="57">
        <f t="shared" si="12"/>
        <v>1461892.0979070254</v>
      </c>
      <c r="AH65" s="58">
        <f t="shared" si="13"/>
        <v>22447.005411657959</v>
      </c>
      <c r="AI65" s="14"/>
      <c r="AJ65" s="69">
        <f t="shared" si="14"/>
        <v>73094.604895351265</v>
      </c>
      <c r="AK65" s="55">
        <f t="shared" si="15"/>
        <v>1388797.4930116741</v>
      </c>
      <c r="AL65" s="59">
        <v>30</v>
      </c>
      <c r="AM65" s="59">
        <f t="shared" si="77"/>
        <v>10775</v>
      </c>
      <c r="AN65" s="59">
        <f t="shared" si="78"/>
        <v>183</v>
      </c>
      <c r="AO65" s="14">
        <f t="shared" si="18"/>
        <v>1366350.4876000162</v>
      </c>
      <c r="AP65" s="55">
        <f t="shared" si="19"/>
        <v>23205.766981977071</v>
      </c>
      <c r="AQ65" s="60">
        <f t="shared" si="20"/>
        <v>45652.77239363503</v>
      </c>
      <c r="AR65" s="61">
        <f t="shared" si="21"/>
        <v>1416239.3255133904</v>
      </c>
      <c r="AT65" s="55">
        <f t="shared" si="22"/>
        <v>1461892.0979070254</v>
      </c>
      <c r="AU65" s="55">
        <v>0</v>
      </c>
      <c r="AV65" s="56">
        <v>0</v>
      </c>
      <c r="AW65" s="57">
        <f t="shared" si="47"/>
        <v>1461892.0979070254</v>
      </c>
      <c r="AX65" s="58">
        <f t="shared" si="23"/>
        <v>45652.77239363503</v>
      </c>
      <c r="AY65" s="14"/>
      <c r="AZ65" s="69">
        <f t="shared" si="24"/>
        <v>73094.604895351265</v>
      </c>
      <c r="BA65" s="55">
        <f t="shared" si="48"/>
        <v>1388797.4930116741</v>
      </c>
      <c r="BB65" s="59">
        <v>30</v>
      </c>
      <c r="BC65" s="59">
        <f t="shared" si="79"/>
        <v>10592</v>
      </c>
      <c r="BD65" s="59">
        <f t="shared" si="26"/>
        <v>182</v>
      </c>
      <c r="BE65" s="14">
        <f t="shared" si="27"/>
        <v>1343144.7206180391</v>
      </c>
      <c r="BF65" s="55">
        <f t="shared" si="62"/>
        <v>23078.959512130205</v>
      </c>
      <c r="BG65" s="62">
        <f t="shared" si="71"/>
        <v>393432.6549380353</v>
      </c>
      <c r="BH65" s="60">
        <f t="shared" si="49"/>
        <v>462164.38684380054</v>
      </c>
      <c r="BI65" s="61">
        <f t="shared" si="29"/>
        <v>999727.71106322482</v>
      </c>
      <c r="BK65" s="55">
        <f t="shared" si="30"/>
        <v>1461892.0979070254</v>
      </c>
      <c r="BL65" s="55">
        <v>0</v>
      </c>
      <c r="BM65" s="56">
        <v>0</v>
      </c>
      <c r="BN65" s="57">
        <f t="shared" si="50"/>
        <v>1461892.0979070254</v>
      </c>
      <c r="BO65" s="58">
        <f t="shared" si="31"/>
        <v>462164.38684380054</v>
      </c>
      <c r="BP65" s="14"/>
      <c r="BQ65" s="55">
        <f t="shared" si="80"/>
        <v>73094.604895351265</v>
      </c>
      <c r="BR65" s="55">
        <f t="shared" si="51"/>
        <v>1388797.4930116741</v>
      </c>
      <c r="BS65" s="59">
        <v>30</v>
      </c>
      <c r="BT65" s="59">
        <f t="shared" si="52"/>
        <v>10410</v>
      </c>
      <c r="BU65" s="59">
        <f t="shared" si="53"/>
        <v>275</v>
      </c>
      <c r="BV65" s="14">
        <f t="shared" si="33"/>
        <v>926633.1061678736</v>
      </c>
      <c r="BW65" s="55">
        <f t="shared" si="72"/>
        <v>24478.780422302138</v>
      </c>
      <c r="BX65" s="60">
        <f t="shared" si="35"/>
        <v>486643.16726610268</v>
      </c>
      <c r="BY65" s="61">
        <f t="shared" si="36"/>
        <v>975248.93064092263</v>
      </c>
      <c r="CA65" s="55">
        <f t="shared" si="54"/>
        <v>1461892.0979070254</v>
      </c>
      <c r="CB65" s="55">
        <v>0</v>
      </c>
      <c r="CC65" s="56">
        <v>0</v>
      </c>
      <c r="CD65" s="57">
        <f t="shared" si="55"/>
        <v>1461892.0979070254</v>
      </c>
      <c r="CE65" s="58">
        <f t="shared" si="37"/>
        <v>486643.16726610268</v>
      </c>
      <c r="CF65" s="14"/>
      <c r="CG65" s="55">
        <f t="shared" si="81"/>
        <v>73094.604895351265</v>
      </c>
      <c r="CH65" s="55">
        <f t="shared" si="56"/>
        <v>1388797.4930116741</v>
      </c>
      <c r="CI65" s="59">
        <v>30</v>
      </c>
      <c r="CJ65" s="59">
        <f t="shared" si="57"/>
        <v>10135</v>
      </c>
      <c r="CK65" s="59">
        <f t="shared" si="63"/>
        <v>91</v>
      </c>
      <c r="CL65" s="14">
        <f t="shared" si="39"/>
        <v>902154.3257455714</v>
      </c>
      <c r="CM65" s="55">
        <v>8079.7135609074594</v>
      </c>
      <c r="CN65" s="60">
        <f t="shared" si="40"/>
        <v>494722.88082701014</v>
      </c>
      <c r="CO65" s="61">
        <f t="shared" si="41"/>
        <v>967169.21708001522</v>
      </c>
      <c r="CQ65" s="55">
        <f t="shared" si="58"/>
        <v>1461892.0979070254</v>
      </c>
      <c r="CR65" s="55">
        <v>0</v>
      </c>
      <c r="CS65" s="56">
        <v>0</v>
      </c>
      <c r="CT65" s="57">
        <f t="shared" si="59"/>
        <v>1461892.0979070254</v>
      </c>
      <c r="CU65" s="58">
        <f t="shared" si="42"/>
        <v>494722.88082701014</v>
      </c>
      <c r="CV65" s="14"/>
      <c r="CW65" s="55">
        <f t="shared" si="82"/>
        <v>73094.604895351265</v>
      </c>
      <c r="CX65" s="55">
        <f t="shared" si="60"/>
        <v>1388797.4930116741</v>
      </c>
      <c r="CY65" s="59">
        <v>30</v>
      </c>
      <c r="CZ65" s="59">
        <f t="shared" si="61"/>
        <v>10135</v>
      </c>
      <c r="DA65" s="59">
        <v>365</v>
      </c>
      <c r="DB65" s="14">
        <f t="shared" si="44"/>
        <v>894074.612184664</v>
      </c>
      <c r="DC65" s="108">
        <v>32497</v>
      </c>
      <c r="DD65" s="60">
        <f t="shared" si="45"/>
        <v>527219.88082701014</v>
      </c>
      <c r="DE65" s="61">
        <f t="shared" si="64"/>
        <v>934672.21708001522</v>
      </c>
      <c r="DG65" s="70">
        <v>200052</v>
      </c>
    </row>
    <row r="66" spans="1:111" ht="15.75">
      <c r="A66" s="34" t="s">
        <v>256</v>
      </c>
      <c r="C66" s="15">
        <v>43014</v>
      </c>
      <c r="D66" s="64">
        <v>9</v>
      </c>
      <c r="E66" s="65" t="s">
        <v>257</v>
      </c>
      <c r="F66" s="65" t="s">
        <v>258</v>
      </c>
      <c r="G66" s="71" t="s">
        <v>110</v>
      </c>
      <c r="H66" s="66" t="s">
        <v>259</v>
      </c>
      <c r="I66" s="66">
        <v>25</v>
      </c>
      <c r="J66" s="65"/>
      <c r="K66" s="66">
        <v>30</v>
      </c>
      <c r="L66" s="67">
        <v>630787.26090448909</v>
      </c>
      <c r="M66" s="68"/>
      <c r="N66" s="55">
        <v>0</v>
      </c>
      <c r="O66" s="55">
        <f t="shared" si="0"/>
        <v>630787.26090448909</v>
      </c>
      <c r="P66" s="56">
        <v>0</v>
      </c>
      <c r="Q66" s="57">
        <f t="shared" si="1"/>
        <v>630787.26090448909</v>
      </c>
      <c r="R66" s="58">
        <v>0</v>
      </c>
      <c r="S66" s="14"/>
      <c r="T66" s="69">
        <f t="shared" si="2"/>
        <v>31539.363045224454</v>
      </c>
      <c r="U66" s="55">
        <f t="shared" si="3"/>
        <v>599247.89785926463</v>
      </c>
      <c r="V66" s="59">
        <f t="shared" si="74"/>
        <v>30</v>
      </c>
      <c r="W66" s="59">
        <f t="shared" si="75"/>
        <v>10951</v>
      </c>
      <c r="X66" s="59">
        <f t="shared" si="76"/>
        <v>177</v>
      </c>
      <c r="Y66" s="14">
        <f t="shared" si="7"/>
        <v>599247.89785926463</v>
      </c>
      <c r="Z66" s="55">
        <f t="shared" si="8"/>
        <v>9685.5883408903155</v>
      </c>
      <c r="AA66" s="60">
        <f t="shared" si="9"/>
        <v>9685.5883408903155</v>
      </c>
      <c r="AB66" s="61">
        <f t="shared" si="10"/>
        <v>621101.67256359872</v>
      </c>
      <c r="AD66" s="55">
        <f t="shared" si="11"/>
        <v>630787.26090448909</v>
      </c>
      <c r="AE66" s="55">
        <v>0</v>
      </c>
      <c r="AF66" s="56">
        <v>0</v>
      </c>
      <c r="AG66" s="57">
        <f t="shared" si="12"/>
        <v>630787.26090448909</v>
      </c>
      <c r="AH66" s="58">
        <f t="shared" si="13"/>
        <v>9685.5883408903155</v>
      </c>
      <c r="AI66" s="14"/>
      <c r="AJ66" s="69">
        <f t="shared" si="14"/>
        <v>31539.363045224454</v>
      </c>
      <c r="AK66" s="55">
        <f t="shared" si="15"/>
        <v>599247.89785926463</v>
      </c>
      <c r="AL66" s="59">
        <v>30</v>
      </c>
      <c r="AM66" s="59">
        <f t="shared" si="77"/>
        <v>10775</v>
      </c>
      <c r="AN66" s="59">
        <f t="shared" si="78"/>
        <v>183</v>
      </c>
      <c r="AO66" s="14">
        <f t="shared" si="18"/>
        <v>589562.30951837427</v>
      </c>
      <c r="AP66" s="55">
        <f t="shared" si="19"/>
        <v>10012.984003885151</v>
      </c>
      <c r="AQ66" s="60">
        <f t="shared" si="20"/>
        <v>19698.572344775464</v>
      </c>
      <c r="AR66" s="61">
        <f t="shared" si="21"/>
        <v>611088.68855971366</v>
      </c>
      <c r="AT66" s="55">
        <f t="shared" si="22"/>
        <v>630787.26090448909</v>
      </c>
      <c r="AU66" s="55">
        <v>0</v>
      </c>
      <c r="AV66" s="56">
        <v>0</v>
      </c>
      <c r="AW66" s="57">
        <f t="shared" si="47"/>
        <v>630787.26090448909</v>
      </c>
      <c r="AX66" s="58">
        <f t="shared" si="23"/>
        <v>19698.572344775464</v>
      </c>
      <c r="AY66" s="14"/>
      <c r="AZ66" s="69">
        <f t="shared" si="24"/>
        <v>31539.363045224454</v>
      </c>
      <c r="BA66" s="55">
        <f t="shared" si="48"/>
        <v>599247.89785926463</v>
      </c>
      <c r="BB66" s="59">
        <v>30</v>
      </c>
      <c r="BC66" s="59">
        <f t="shared" si="79"/>
        <v>10592</v>
      </c>
      <c r="BD66" s="59">
        <f t="shared" si="26"/>
        <v>182</v>
      </c>
      <c r="BE66" s="14">
        <f t="shared" si="27"/>
        <v>579549.3255144892</v>
      </c>
      <c r="BF66" s="55">
        <f t="shared" si="62"/>
        <v>9958.2682443010799</v>
      </c>
      <c r="BG66" s="62">
        <f t="shared" si="71"/>
        <v>169761.02895285486</v>
      </c>
      <c r="BH66" s="60">
        <f t="shared" si="49"/>
        <v>199417.8695419314</v>
      </c>
      <c r="BI66" s="61">
        <f t="shared" si="29"/>
        <v>431369.39136255765</v>
      </c>
      <c r="BK66" s="55">
        <f t="shared" si="30"/>
        <v>630787.26090448909</v>
      </c>
      <c r="BL66" s="55">
        <v>0</v>
      </c>
      <c r="BM66" s="56">
        <v>0</v>
      </c>
      <c r="BN66" s="57">
        <f t="shared" si="50"/>
        <v>630787.26090448909</v>
      </c>
      <c r="BO66" s="58">
        <f t="shared" si="31"/>
        <v>199417.8695419314</v>
      </c>
      <c r="BP66" s="14"/>
      <c r="BQ66" s="55">
        <f t="shared" si="80"/>
        <v>31539.363045224454</v>
      </c>
      <c r="BR66" s="55">
        <f t="shared" si="51"/>
        <v>599247.89785926463</v>
      </c>
      <c r="BS66" s="59">
        <v>30</v>
      </c>
      <c r="BT66" s="59">
        <f t="shared" si="52"/>
        <v>10410</v>
      </c>
      <c r="BU66" s="59">
        <f t="shared" si="53"/>
        <v>275</v>
      </c>
      <c r="BV66" s="14">
        <f t="shared" si="33"/>
        <v>399830.0283173332</v>
      </c>
      <c r="BW66" s="55">
        <f t="shared" si="72"/>
        <v>10562.272602042904</v>
      </c>
      <c r="BX66" s="60">
        <f t="shared" si="35"/>
        <v>209980.14214397431</v>
      </c>
      <c r="BY66" s="61">
        <f t="shared" si="36"/>
        <v>420807.11876051477</v>
      </c>
      <c r="CA66" s="55">
        <f t="shared" si="54"/>
        <v>630787.26090448909</v>
      </c>
      <c r="CB66" s="55">
        <v>0</v>
      </c>
      <c r="CC66" s="56">
        <v>0</v>
      </c>
      <c r="CD66" s="57">
        <f t="shared" si="55"/>
        <v>630787.26090448909</v>
      </c>
      <c r="CE66" s="58">
        <f t="shared" si="37"/>
        <v>209980.14214397431</v>
      </c>
      <c r="CF66" s="14"/>
      <c r="CG66" s="55">
        <f t="shared" si="81"/>
        <v>31539.363045224454</v>
      </c>
      <c r="CH66" s="55">
        <f t="shared" si="56"/>
        <v>599247.89785926463</v>
      </c>
      <c r="CI66" s="59">
        <v>30</v>
      </c>
      <c r="CJ66" s="59">
        <f t="shared" si="57"/>
        <v>10135</v>
      </c>
      <c r="CK66" s="59">
        <f t="shared" si="63"/>
        <v>91</v>
      </c>
      <c r="CL66" s="14">
        <f t="shared" si="39"/>
        <v>389267.75571529032</v>
      </c>
      <c r="CM66" s="55">
        <v>3486.2903994586122</v>
      </c>
      <c r="CN66" s="60">
        <f t="shared" si="40"/>
        <v>213466.43254343292</v>
      </c>
      <c r="CO66" s="61">
        <f t="shared" si="41"/>
        <v>417320.82836105616</v>
      </c>
      <c r="CQ66" s="55">
        <f t="shared" si="58"/>
        <v>630787.26090448909</v>
      </c>
      <c r="CR66" s="55">
        <v>0</v>
      </c>
      <c r="CS66" s="56">
        <v>0</v>
      </c>
      <c r="CT66" s="57">
        <f t="shared" si="59"/>
        <v>630787.26090448909</v>
      </c>
      <c r="CU66" s="58">
        <f t="shared" si="42"/>
        <v>213466.43254343292</v>
      </c>
      <c r="CV66" s="14"/>
      <c r="CW66" s="55">
        <f t="shared" si="82"/>
        <v>31539.363045224454</v>
      </c>
      <c r="CX66" s="55">
        <f t="shared" si="60"/>
        <v>599247.89785926463</v>
      </c>
      <c r="CY66" s="59">
        <v>30</v>
      </c>
      <c r="CZ66" s="59">
        <f t="shared" si="61"/>
        <v>10135</v>
      </c>
      <c r="DA66" s="59">
        <v>365</v>
      </c>
      <c r="DB66" s="14">
        <f t="shared" si="44"/>
        <v>385781.46531583171</v>
      </c>
      <c r="DC66" s="108">
        <v>14022</v>
      </c>
      <c r="DD66" s="60">
        <f t="shared" si="45"/>
        <v>227488.43254343292</v>
      </c>
      <c r="DE66" s="61">
        <f t="shared" si="64"/>
        <v>403298.82836105616</v>
      </c>
      <c r="DG66" s="70">
        <v>200053</v>
      </c>
    </row>
    <row r="67" spans="1:111" ht="15.75">
      <c r="A67" s="34" t="s">
        <v>256</v>
      </c>
      <c r="C67" s="15">
        <v>43014</v>
      </c>
      <c r="D67" s="64">
        <v>10</v>
      </c>
      <c r="E67" s="65" t="s">
        <v>257</v>
      </c>
      <c r="F67" s="65" t="s">
        <v>258</v>
      </c>
      <c r="G67" s="71" t="s">
        <v>112</v>
      </c>
      <c r="H67" s="66" t="s">
        <v>259</v>
      </c>
      <c r="I67" s="66">
        <v>194.4</v>
      </c>
      <c r="J67" s="65"/>
      <c r="K67" s="66">
        <v>60</v>
      </c>
      <c r="L67" s="67">
        <v>16865906.245372921</v>
      </c>
      <c r="M67" s="68"/>
      <c r="N67" s="55">
        <v>0</v>
      </c>
      <c r="O67" s="55">
        <f t="shared" si="0"/>
        <v>16865906.245372921</v>
      </c>
      <c r="P67" s="56">
        <v>0</v>
      </c>
      <c r="Q67" s="57">
        <f t="shared" si="1"/>
        <v>16865906.245372921</v>
      </c>
      <c r="R67" s="58">
        <v>0</v>
      </c>
      <c r="S67" s="14"/>
      <c r="T67" s="69">
        <f t="shared" si="2"/>
        <v>843295.31226864608</v>
      </c>
      <c r="U67" s="55">
        <f t="shared" si="3"/>
        <v>16022610.933104275</v>
      </c>
      <c r="V67" s="59">
        <f t="shared" si="74"/>
        <v>60</v>
      </c>
      <c r="W67" s="59">
        <f t="shared" si="75"/>
        <v>21901</v>
      </c>
      <c r="X67" s="59">
        <f t="shared" si="76"/>
        <v>177</v>
      </c>
      <c r="Y67" s="14">
        <f t="shared" si="7"/>
        <v>16022610.933104275</v>
      </c>
      <c r="Z67" s="55">
        <f t="shared" si="8"/>
        <v>129491.90151862732</v>
      </c>
      <c r="AA67" s="60">
        <f t="shared" si="9"/>
        <v>129491.90151862732</v>
      </c>
      <c r="AB67" s="61">
        <f t="shared" si="10"/>
        <v>16736414.343854293</v>
      </c>
      <c r="AD67" s="55">
        <f t="shared" si="11"/>
        <v>16865906.245372921</v>
      </c>
      <c r="AE67" s="55">
        <v>0</v>
      </c>
      <c r="AF67" s="56">
        <v>0</v>
      </c>
      <c r="AG67" s="57">
        <f t="shared" si="12"/>
        <v>16865906.245372921</v>
      </c>
      <c r="AH67" s="58">
        <f t="shared" si="13"/>
        <v>129491.90151862732</v>
      </c>
      <c r="AI67" s="14"/>
      <c r="AJ67" s="69">
        <f t="shared" si="14"/>
        <v>843295.31226864608</v>
      </c>
      <c r="AK67" s="55">
        <f t="shared" si="15"/>
        <v>16022610.933104275</v>
      </c>
      <c r="AL67" s="59">
        <v>60</v>
      </c>
      <c r="AM67" s="59">
        <f t="shared" si="77"/>
        <v>21725</v>
      </c>
      <c r="AN67" s="59">
        <f t="shared" si="78"/>
        <v>183</v>
      </c>
      <c r="AO67" s="14">
        <f t="shared" si="18"/>
        <v>15893119.031585647</v>
      </c>
      <c r="AP67" s="55">
        <f t="shared" si="19"/>
        <v>133875.29494960522</v>
      </c>
      <c r="AQ67" s="60">
        <f t="shared" si="20"/>
        <v>263367.19646823255</v>
      </c>
      <c r="AR67" s="61">
        <f t="shared" si="21"/>
        <v>16602539.048904689</v>
      </c>
      <c r="AT67" s="55">
        <f t="shared" si="22"/>
        <v>16865906.245372921</v>
      </c>
      <c r="AU67" s="55">
        <v>0</v>
      </c>
      <c r="AV67" s="56">
        <v>0</v>
      </c>
      <c r="AW67" s="57">
        <f t="shared" si="47"/>
        <v>16865906.245372921</v>
      </c>
      <c r="AX67" s="58">
        <f t="shared" si="23"/>
        <v>263367.19646823255</v>
      </c>
      <c r="AY67" s="14"/>
      <c r="AZ67" s="69">
        <f t="shared" si="24"/>
        <v>843295.31226864608</v>
      </c>
      <c r="BA67" s="55">
        <f t="shared" si="48"/>
        <v>16022610.933104275</v>
      </c>
      <c r="BB67" s="59">
        <v>60</v>
      </c>
      <c r="BC67" s="59">
        <f t="shared" si="79"/>
        <v>21542</v>
      </c>
      <c r="BD67" s="59">
        <f t="shared" si="26"/>
        <v>182</v>
      </c>
      <c r="BE67" s="14">
        <f t="shared" si="27"/>
        <v>15759243.736636043</v>
      </c>
      <c r="BF67" s="55">
        <f t="shared" si="62"/>
        <v>133143.73596080957</v>
      </c>
      <c r="BG67" s="62">
        <f t="shared" si="71"/>
        <v>4539047.9102754369</v>
      </c>
      <c r="BH67" s="60">
        <f t="shared" si="49"/>
        <v>4935558.8427044787</v>
      </c>
      <c r="BI67" s="61">
        <f t="shared" si="29"/>
        <v>11930347.402668443</v>
      </c>
      <c r="BK67" s="55">
        <f t="shared" si="30"/>
        <v>16865906.245372921</v>
      </c>
      <c r="BL67" s="55">
        <v>0</v>
      </c>
      <c r="BM67" s="56">
        <v>0</v>
      </c>
      <c r="BN67" s="57">
        <f t="shared" si="50"/>
        <v>16865906.245372921</v>
      </c>
      <c r="BO67" s="58">
        <f t="shared" si="31"/>
        <v>4935558.8427044787</v>
      </c>
      <c r="BP67" s="14"/>
      <c r="BQ67" s="55">
        <f t="shared" si="80"/>
        <v>843295.31226864608</v>
      </c>
      <c r="BR67" s="55">
        <f t="shared" si="51"/>
        <v>16022610.933104275</v>
      </c>
      <c r="BS67" s="59">
        <v>60</v>
      </c>
      <c r="BT67" s="59">
        <f t="shared" si="52"/>
        <v>21360</v>
      </c>
      <c r="BU67" s="59">
        <f t="shared" si="53"/>
        <v>275</v>
      </c>
      <c r="BV67" s="14">
        <f t="shared" si="33"/>
        <v>11087052.090399796</v>
      </c>
      <c r="BW67" s="55">
        <f t="shared" si="72"/>
        <v>142740.60509643931</v>
      </c>
      <c r="BX67" s="60">
        <f t="shared" si="35"/>
        <v>5078299.4478009176</v>
      </c>
      <c r="BY67" s="61">
        <f t="shared" si="36"/>
        <v>11787606.797572004</v>
      </c>
      <c r="CA67" s="55">
        <f t="shared" si="54"/>
        <v>16865906.245372921</v>
      </c>
      <c r="CB67" s="55">
        <v>0</v>
      </c>
      <c r="CC67" s="56">
        <v>0</v>
      </c>
      <c r="CD67" s="57">
        <f t="shared" si="55"/>
        <v>16865906.245372921</v>
      </c>
      <c r="CE67" s="58">
        <f t="shared" si="37"/>
        <v>5078299.4478009176</v>
      </c>
      <c r="CF67" s="14"/>
      <c r="CG67" s="55">
        <f t="shared" si="81"/>
        <v>843295.31226864608</v>
      </c>
      <c r="CH67" s="55">
        <f t="shared" si="56"/>
        <v>16022610.933104275</v>
      </c>
      <c r="CI67" s="59">
        <v>60</v>
      </c>
      <c r="CJ67" s="59">
        <f t="shared" si="57"/>
        <v>21085</v>
      </c>
      <c r="CK67" s="59">
        <f t="shared" si="63"/>
        <v>91</v>
      </c>
      <c r="CL67" s="14">
        <f t="shared" si="39"/>
        <v>10944311.485303357</v>
      </c>
      <c r="CM67" s="55">
        <v>47109.577315205526</v>
      </c>
      <c r="CN67" s="60">
        <f t="shared" si="40"/>
        <v>5125409.0251161233</v>
      </c>
      <c r="CO67" s="61">
        <f t="shared" si="41"/>
        <v>11740497.220256798</v>
      </c>
      <c r="CQ67" s="55">
        <f t="shared" si="58"/>
        <v>16865906.245372921</v>
      </c>
      <c r="CR67" s="55">
        <v>0</v>
      </c>
      <c r="CS67" s="56">
        <v>0</v>
      </c>
      <c r="CT67" s="57">
        <f t="shared" si="59"/>
        <v>16865906.245372921</v>
      </c>
      <c r="CU67" s="58">
        <f t="shared" si="42"/>
        <v>5125409.0251161233</v>
      </c>
      <c r="CV67" s="14"/>
      <c r="CW67" s="55">
        <f t="shared" si="82"/>
        <v>843295.31226864608</v>
      </c>
      <c r="CX67" s="55">
        <f t="shared" si="60"/>
        <v>16022610.933104275</v>
      </c>
      <c r="CY67" s="59">
        <v>60</v>
      </c>
      <c r="CZ67" s="59">
        <f t="shared" si="61"/>
        <v>21085</v>
      </c>
      <c r="DA67" s="59">
        <v>365</v>
      </c>
      <c r="DB67" s="14">
        <f t="shared" si="44"/>
        <v>10897201.907988152</v>
      </c>
      <c r="DC67" s="108">
        <v>189476</v>
      </c>
      <c r="DD67" s="60">
        <f t="shared" si="45"/>
        <v>5314885.0251161233</v>
      </c>
      <c r="DE67" s="61">
        <f t="shared" si="64"/>
        <v>11551021.220256798</v>
      </c>
      <c r="DG67" s="70">
        <v>200054</v>
      </c>
    </row>
    <row r="68" spans="1:111" ht="15.75">
      <c r="A68" s="34" t="s">
        <v>256</v>
      </c>
      <c r="C68" s="15">
        <v>43014</v>
      </c>
      <c r="D68" s="64">
        <v>11</v>
      </c>
      <c r="E68" s="65" t="s">
        <v>257</v>
      </c>
      <c r="F68" s="65" t="s">
        <v>258</v>
      </c>
      <c r="G68" s="71" t="s">
        <v>114</v>
      </c>
      <c r="H68" s="66" t="s">
        <v>259</v>
      </c>
      <c r="I68" s="66">
        <v>750</v>
      </c>
      <c r="J68" s="65"/>
      <c r="K68" s="66">
        <v>60</v>
      </c>
      <c r="L68" s="67">
        <v>54922653.420520201</v>
      </c>
      <c r="M68" s="68"/>
      <c r="N68" s="55">
        <v>0</v>
      </c>
      <c r="O68" s="55">
        <f t="shared" si="0"/>
        <v>54922653.420520201</v>
      </c>
      <c r="P68" s="56">
        <v>0</v>
      </c>
      <c r="Q68" s="57">
        <f t="shared" si="1"/>
        <v>54922653.420520201</v>
      </c>
      <c r="R68" s="58">
        <v>0</v>
      </c>
      <c r="S68" s="14"/>
      <c r="T68" s="69">
        <f t="shared" si="2"/>
        <v>2746132.6710260101</v>
      </c>
      <c r="U68" s="55">
        <f t="shared" si="3"/>
        <v>52176520.749494188</v>
      </c>
      <c r="V68" s="59">
        <f t="shared" si="74"/>
        <v>60</v>
      </c>
      <c r="W68" s="59">
        <f t="shared" si="75"/>
        <v>21901</v>
      </c>
      <c r="X68" s="59">
        <f t="shared" si="76"/>
        <v>177</v>
      </c>
      <c r="Y68" s="14">
        <f t="shared" si="7"/>
        <v>52176520.749494188</v>
      </c>
      <c r="Z68" s="55">
        <f t="shared" si="8"/>
        <v>421681.3922953505</v>
      </c>
      <c r="AA68" s="60">
        <f t="shared" si="9"/>
        <v>421681.3922953505</v>
      </c>
      <c r="AB68" s="61">
        <f t="shared" si="10"/>
        <v>54500972.028224848</v>
      </c>
      <c r="AD68" s="55">
        <f t="shared" si="11"/>
        <v>54922653.420520201</v>
      </c>
      <c r="AE68" s="55">
        <v>0</v>
      </c>
      <c r="AF68" s="56">
        <v>0</v>
      </c>
      <c r="AG68" s="57">
        <f t="shared" si="12"/>
        <v>54922653.420520201</v>
      </c>
      <c r="AH68" s="58">
        <f t="shared" si="13"/>
        <v>421681.3922953505</v>
      </c>
      <c r="AI68" s="14"/>
      <c r="AJ68" s="69">
        <f t="shared" si="14"/>
        <v>2746132.6710260101</v>
      </c>
      <c r="AK68" s="55">
        <f t="shared" si="15"/>
        <v>52176520.749494188</v>
      </c>
      <c r="AL68" s="59">
        <v>60</v>
      </c>
      <c r="AM68" s="59">
        <f t="shared" si="77"/>
        <v>21725</v>
      </c>
      <c r="AN68" s="59">
        <f t="shared" si="78"/>
        <v>183</v>
      </c>
      <c r="AO68" s="14">
        <f t="shared" si="18"/>
        <v>51754839.357198834</v>
      </c>
      <c r="AP68" s="55">
        <f t="shared" si="19"/>
        <v>435955.60885465529</v>
      </c>
      <c r="AQ68" s="60">
        <f t="shared" si="20"/>
        <v>857637.00115000573</v>
      </c>
      <c r="AR68" s="61">
        <f t="shared" si="21"/>
        <v>54065016.419370197</v>
      </c>
      <c r="AT68" s="55">
        <f t="shared" si="22"/>
        <v>54922653.420520201</v>
      </c>
      <c r="AU68" s="55">
        <v>0</v>
      </c>
      <c r="AV68" s="56">
        <v>0</v>
      </c>
      <c r="AW68" s="57">
        <f t="shared" si="47"/>
        <v>54922653.420520201</v>
      </c>
      <c r="AX68" s="58">
        <f t="shared" si="23"/>
        <v>857637.00115000573</v>
      </c>
      <c r="AY68" s="14"/>
      <c r="AZ68" s="69">
        <f t="shared" si="24"/>
        <v>2746132.6710260101</v>
      </c>
      <c r="BA68" s="55">
        <f t="shared" si="48"/>
        <v>52176520.749494188</v>
      </c>
      <c r="BB68" s="59">
        <v>60</v>
      </c>
      <c r="BC68" s="59">
        <f t="shared" si="79"/>
        <v>21542</v>
      </c>
      <c r="BD68" s="59">
        <f t="shared" si="26"/>
        <v>182</v>
      </c>
      <c r="BE68" s="14">
        <f t="shared" si="27"/>
        <v>51318883.748344183</v>
      </c>
      <c r="BF68" s="55">
        <f t="shared" si="62"/>
        <v>433573.33776801784</v>
      </c>
      <c r="BG68" s="62">
        <f t="shared" si="71"/>
        <v>14781094.570805386</v>
      </c>
      <c r="BH68" s="60">
        <f t="shared" si="49"/>
        <v>16072304.909723409</v>
      </c>
      <c r="BI68" s="61">
        <f t="shared" si="29"/>
        <v>38850348.510796793</v>
      </c>
      <c r="BK68" s="55">
        <f t="shared" si="30"/>
        <v>54922653.420520201</v>
      </c>
      <c r="BL68" s="55">
        <v>0</v>
      </c>
      <c r="BM68" s="56">
        <v>0</v>
      </c>
      <c r="BN68" s="57">
        <f t="shared" si="50"/>
        <v>54922653.420520201</v>
      </c>
      <c r="BO68" s="58">
        <f t="shared" si="31"/>
        <v>16072304.909723409</v>
      </c>
      <c r="BP68" s="14"/>
      <c r="BQ68" s="55">
        <f t="shared" si="80"/>
        <v>2746132.6710260101</v>
      </c>
      <c r="BR68" s="55">
        <f t="shared" si="51"/>
        <v>52176520.749494188</v>
      </c>
      <c r="BS68" s="59">
        <v>60</v>
      </c>
      <c r="BT68" s="59">
        <f t="shared" si="52"/>
        <v>21360</v>
      </c>
      <c r="BU68" s="59">
        <f t="shared" si="53"/>
        <v>275</v>
      </c>
      <c r="BV68" s="14">
        <f t="shared" si="33"/>
        <v>36104215.839770779</v>
      </c>
      <c r="BW68" s="55">
        <f t="shared" si="72"/>
        <v>464824.87621427735</v>
      </c>
      <c r="BX68" s="60">
        <f t="shared" si="35"/>
        <v>16537129.785937686</v>
      </c>
      <c r="BY68" s="61">
        <f t="shared" si="36"/>
        <v>38385523.63458252</v>
      </c>
      <c r="CA68" s="55">
        <f t="shared" si="54"/>
        <v>54922653.420520201</v>
      </c>
      <c r="CB68" s="55">
        <v>0</v>
      </c>
      <c r="CC68" s="56">
        <v>0</v>
      </c>
      <c r="CD68" s="57">
        <f t="shared" si="55"/>
        <v>54922653.420520201</v>
      </c>
      <c r="CE68" s="58">
        <f t="shared" si="37"/>
        <v>16537129.785937686</v>
      </c>
      <c r="CF68" s="14"/>
      <c r="CG68" s="55">
        <f t="shared" si="81"/>
        <v>2746132.6710260101</v>
      </c>
      <c r="CH68" s="55">
        <f t="shared" si="56"/>
        <v>52176520.749494188</v>
      </c>
      <c r="CI68" s="59">
        <v>60</v>
      </c>
      <c r="CJ68" s="59">
        <f t="shared" si="57"/>
        <v>21085</v>
      </c>
      <c r="CK68" s="59">
        <f t="shared" si="63"/>
        <v>91</v>
      </c>
      <c r="CL68" s="14">
        <f t="shared" si="39"/>
        <v>35639390.963556498</v>
      </c>
      <c r="CM68" s="55">
        <v>153409.06975455699</v>
      </c>
      <c r="CN68" s="60">
        <f t="shared" si="40"/>
        <v>16690538.855692243</v>
      </c>
      <c r="CO68" s="61">
        <f t="shared" si="41"/>
        <v>38232114.564827956</v>
      </c>
      <c r="CQ68" s="55">
        <f t="shared" si="58"/>
        <v>54922653.420520201</v>
      </c>
      <c r="CR68" s="55">
        <v>0</v>
      </c>
      <c r="CS68" s="56">
        <v>0</v>
      </c>
      <c r="CT68" s="57">
        <f t="shared" si="59"/>
        <v>54922653.420520201</v>
      </c>
      <c r="CU68" s="58">
        <f t="shared" si="42"/>
        <v>16690538.855692243</v>
      </c>
      <c r="CV68" s="14"/>
      <c r="CW68" s="55">
        <f t="shared" si="82"/>
        <v>2746132.6710260101</v>
      </c>
      <c r="CX68" s="55">
        <f t="shared" si="60"/>
        <v>52176520.749494188</v>
      </c>
      <c r="CY68" s="59">
        <v>60</v>
      </c>
      <c r="CZ68" s="59">
        <f t="shared" si="61"/>
        <v>21085</v>
      </c>
      <c r="DA68" s="59">
        <v>365</v>
      </c>
      <c r="DB68" s="14">
        <f t="shared" si="44"/>
        <v>35485981.893801942</v>
      </c>
      <c r="DC68" s="108">
        <v>617015</v>
      </c>
      <c r="DD68" s="60">
        <f t="shared" si="45"/>
        <v>17307553.855692245</v>
      </c>
      <c r="DE68" s="61">
        <f t="shared" si="64"/>
        <v>37615099.564827956</v>
      </c>
      <c r="DG68" s="70">
        <v>200055</v>
      </c>
    </row>
    <row r="69" spans="1:111" ht="15.75">
      <c r="A69" s="34" t="s">
        <v>256</v>
      </c>
      <c r="C69" s="15">
        <v>43014</v>
      </c>
      <c r="D69" s="64">
        <v>12</v>
      </c>
      <c r="E69" s="65" t="s">
        <v>257</v>
      </c>
      <c r="F69" s="65" t="s">
        <v>258</v>
      </c>
      <c r="G69" s="71" t="s">
        <v>114</v>
      </c>
      <c r="H69" s="66" t="s">
        <v>259</v>
      </c>
      <c r="I69" s="66">
        <v>990</v>
      </c>
      <c r="J69" s="65"/>
      <c r="K69" s="66">
        <v>60</v>
      </c>
      <c r="L69" s="67">
        <v>72497902.515086681</v>
      </c>
      <c r="M69" s="68"/>
      <c r="N69" s="55">
        <v>0</v>
      </c>
      <c r="O69" s="55">
        <f t="shared" ref="O69:O91" si="83">L69</f>
        <v>72497902.515086681</v>
      </c>
      <c r="P69" s="56">
        <v>0</v>
      </c>
      <c r="Q69" s="57">
        <f t="shared" ref="Q69:Q91" si="84">+N69+O69-P69</f>
        <v>72497902.515086681</v>
      </c>
      <c r="R69" s="58">
        <v>0</v>
      </c>
      <c r="S69" s="14"/>
      <c r="T69" s="69">
        <f t="shared" ref="T69:T91" si="85">Q69*5/100</f>
        <v>3624895.1257543336</v>
      </c>
      <c r="U69" s="55">
        <f t="shared" ref="U69:U91" si="86">+Q69*0.95</f>
        <v>68873007.389332339</v>
      </c>
      <c r="V69" s="59">
        <f t="shared" si="74"/>
        <v>60</v>
      </c>
      <c r="W69" s="59">
        <f t="shared" si="75"/>
        <v>21901</v>
      </c>
      <c r="X69" s="59">
        <f t="shared" si="76"/>
        <v>177</v>
      </c>
      <c r="Y69" s="14">
        <f t="shared" ref="Y69:Y91" si="87">IF(R69&gt;=U69,0,U69-R69)</f>
        <v>68873007.389332339</v>
      </c>
      <c r="Z69" s="55">
        <f t="shared" ref="Z69:Z91" si="88">+IF(X69&lt;=0,Y69,Y69*X69/W69)</f>
        <v>556619.4378298627</v>
      </c>
      <c r="AA69" s="60">
        <f t="shared" ref="AA69:AA91" si="89">+R69+Z69</f>
        <v>556619.4378298627</v>
      </c>
      <c r="AB69" s="61">
        <f t="shared" ref="AB69:AB91" si="90">+Q69-AA69</f>
        <v>71941283.077256814</v>
      </c>
      <c r="AD69" s="55">
        <f t="shared" ref="AD69:AD91" si="91">Q69</f>
        <v>72497902.515086681</v>
      </c>
      <c r="AE69" s="55">
        <v>0</v>
      </c>
      <c r="AF69" s="56">
        <v>0</v>
      </c>
      <c r="AG69" s="57">
        <f t="shared" ref="AG69:AG89" si="92">+AD69+AE69-AF69</f>
        <v>72497902.515086681</v>
      </c>
      <c r="AH69" s="58">
        <f t="shared" ref="AH69:AH91" si="93">AA69</f>
        <v>556619.4378298627</v>
      </c>
      <c r="AI69" s="14"/>
      <c r="AJ69" s="69">
        <f t="shared" ref="AJ69:AJ91" si="94">AG69*5/100</f>
        <v>3624895.1257543336</v>
      </c>
      <c r="AK69" s="55">
        <f t="shared" ref="AK69:AK91" si="95">+AG69*0.95</f>
        <v>68873007.389332339</v>
      </c>
      <c r="AL69" s="59">
        <v>60</v>
      </c>
      <c r="AM69" s="59">
        <f t="shared" si="77"/>
        <v>21725</v>
      </c>
      <c r="AN69" s="59">
        <f t="shared" si="78"/>
        <v>183</v>
      </c>
      <c r="AO69" s="14">
        <f t="shared" ref="AO69:AO91" si="96">IF(AH69&gt;=AK69,0,AK69-AH69)</f>
        <v>68316387.951502472</v>
      </c>
      <c r="AP69" s="55">
        <f t="shared" ref="AP69:AP91" si="97">+IF(AN69&lt;=0,AO69,AO69*AN69/AM69)</f>
        <v>575461.4036881451</v>
      </c>
      <c r="AQ69" s="60">
        <f t="shared" ref="AQ69:AQ91" si="98">+AH69+AP69</f>
        <v>1132080.8415180077</v>
      </c>
      <c r="AR69" s="61">
        <f t="shared" ref="AR69:AR91" si="99">+AG69-AQ69</f>
        <v>71365821.673568666</v>
      </c>
      <c r="AT69" s="55">
        <f t="shared" ref="AT69:AT103" si="100">AG69</f>
        <v>72497902.515086681</v>
      </c>
      <c r="AU69" s="55">
        <v>0</v>
      </c>
      <c r="AV69" s="56">
        <v>0</v>
      </c>
      <c r="AW69" s="57">
        <f t="shared" si="47"/>
        <v>72497902.515086681</v>
      </c>
      <c r="AX69" s="58">
        <f t="shared" ref="AX69:AX103" si="101">AQ69</f>
        <v>1132080.8415180077</v>
      </c>
      <c r="AY69" s="14"/>
      <c r="AZ69" s="69">
        <f t="shared" ref="AZ69:AZ102" si="102">AW69*5/100</f>
        <v>3624895.1257543336</v>
      </c>
      <c r="BA69" s="55">
        <f t="shared" si="48"/>
        <v>68873007.389332339</v>
      </c>
      <c r="BB69" s="59">
        <v>60</v>
      </c>
      <c r="BC69" s="59">
        <f t="shared" si="79"/>
        <v>21542</v>
      </c>
      <c r="BD69" s="59">
        <f t="shared" ref="BD69:BD100" si="103">IF($C69&gt;$AT$1,$BH$1-$C69+1,IF(BC69&lt;=0,BC69*0,IF(BC69&lt;=182,BC69,IF(BC69&gt;182,182))))</f>
        <v>182</v>
      </c>
      <c r="BE69" s="14">
        <f t="shared" ref="BE69:BE102" si="104">IF(AX69&gt;=BA69,0,BA69-AX69)</f>
        <v>67740926.547814324</v>
      </c>
      <c r="BF69" s="55">
        <f t="shared" si="62"/>
        <v>572316.80585378362</v>
      </c>
      <c r="BG69" s="62">
        <f t="shared" ref="BG69:BG103" si="105">L69*$BG$123/$AW$123</f>
        <v>19511044.833463114</v>
      </c>
      <c r="BH69" s="60">
        <f t="shared" si="49"/>
        <v>21215442.480834905</v>
      </c>
      <c r="BI69" s="61">
        <f t="shared" ref="BI69:BI103" si="106">+AW69-BH69</f>
        <v>51282460.034251779</v>
      </c>
      <c r="BK69" s="55">
        <f t="shared" ref="BK69:BK103" si="107">AW69</f>
        <v>72497902.515086681</v>
      </c>
      <c r="BL69" s="55">
        <v>0</v>
      </c>
      <c r="BM69" s="56">
        <v>0</v>
      </c>
      <c r="BN69" s="57">
        <f t="shared" si="50"/>
        <v>72497902.515086681</v>
      </c>
      <c r="BO69" s="58">
        <f t="shared" ref="BO69:BO100" si="108">BH69</f>
        <v>21215442.480834905</v>
      </c>
      <c r="BP69" s="14"/>
      <c r="BQ69" s="55">
        <f t="shared" si="80"/>
        <v>3624895.1257543336</v>
      </c>
      <c r="BR69" s="55">
        <f t="shared" si="51"/>
        <v>68873007.389332339</v>
      </c>
      <c r="BS69" s="59">
        <v>60</v>
      </c>
      <c r="BT69" s="59">
        <f t="shared" si="52"/>
        <v>21360</v>
      </c>
      <c r="BU69" s="59">
        <f t="shared" si="53"/>
        <v>275</v>
      </c>
      <c r="BV69" s="14">
        <f t="shared" ref="BV69:BV99" si="109">IF(BO69&gt;=BR69,0,BR69-BO69)</f>
        <v>47657564.908497438</v>
      </c>
      <c r="BW69" s="55">
        <f t="shared" si="72"/>
        <v>613568.83660284628</v>
      </c>
      <c r="BX69" s="60">
        <f t="shared" ref="BX69:BX102" si="110">+BO69+BW69</f>
        <v>21829011.317437753</v>
      </c>
      <c r="BY69" s="61">
        <f t="shared" ref="BY69:BY103" si="111">+BN69-BX69</f>
        <v>50668891.197648928</v>
      </c>
      <c r="CA69" s="55">
        <f t="shared" si="54"/>
        <v>72497902.515086681</v>
      </c>
      <c r="CB69" s="55">
        <v>0</v>
      </c>
      <c r="CC69" s="56">
        <v>0</v>
      </c>
      <c r="CD69" s="57">
        <f t="shared" si="55"/>
        <v>72497902.515086681</v>
      </c>
      <c r="CE69" s="58">
        <f t="shared" ref="CE69:CE100" si="112">BX69</f>
        <v>21829011.317437753</v>
      </c>
      <c r="CF69" s="14"/>
      <c r="CG69" s="55">
        <f t="shared" si="81"/>
        <v>3624895.1257543336</v>
      </c>
      <c r="CH69" s="55">
        <f t="shared" si="56"/>
        <v>68873007.389332339</v>
      </c>
      <c r="CI69" s="59">
        <v>60</v>
      </c>
      <c r="CJ69" s="59">
        <f t="shared" si="57"/>
        <v>21085</v>
      </c>
      <c r="CK69" s="59">
        <f t="shared" si="63"/>
        <v>91</v>
      </c>
      <c r="CL69" s="14">
        <f t="shared" ref="CL69:CL99" si="113">IF(CE69&gt;=CH69,0,CH69-CE69)</f>
        <v>47043996.071894586</v>
      </c>
      <c r="CM69" s="55">
        <v>202499.97207601528</v>
      </c>
      <c r="CN69" s="60">
        <f t="shared" ref="CN69:CN103" si="114">+CE69+CM69</f>
        <v>22031511.289513767</v>
      </c>
      <c r="CO69" s="61">
        <f t="shared" ref="CO69:CO102" si="115">+CD69-CN69</f>
        <v>50466391.225572914</v>
      </c>
      <c r="CQ69" s="55">
        <f t="shared" si="58"/>
        <v>72497902.515086681</v>
      </c>
      <c r="CR69" s="55">
        <v>0</v>
      </c>
      <c r="CS69" s="56">
        <v>0</v>
      </c>
      <c r="CT69" s="57">
        <f t="shared" si="59"/>
        <v>72497902.515086681</v>
      </c>
      <c r="CU69" s="58">
        <f t="shared" ref="CU69:CU100" si="116">CN69</f>
        <v>22031511.289513767</v>
      </c>
      <c r="CV69" s="14"/>
      <c r="CW69" s="55">
        <f t="shared" si="82"/>
        <v>3624895.1257543336</v>
      </c>
      <c r="CX69" s="55">
        <f t="shared" si="60"/>
        <v>68873007.389332339</v>
      </c>
      <c r="CY69" s="59">
        <v>60</v>
      </c>
      <c r="CZ69" s="59">
        <f t="shared" si="61"/>
        <v>21085</v>
      </c>
      <c r="DA69" s="59">
        <v>365</v>
      </c>
      <c r="DB69" s="14">
        <f t="shared" ref="DB69:DB99" si="117">IF(CU69&gt;=CX69,0,CX69-CU69)</f>
        <v>46841496.099818572</v>
      </c>
      <c r="DC69" s="108">
        <v>814460</v>
      </c>
      <c r="DD69" s="60">
        <f t="shared" ref="DD69:DD103" si="118">+CU69+DC69</f>
        <v>22845971.289513767</v>
      </c>
      <c r="DE69" s="61">
        <f t="shared" si="64"/>
        <v>49651931.225572914</v>
      </c>
      <c r="DG69" s="70">
        <v>200056</v>
      </c>
    </row>
    <row r="70" spans="1:111" ht="15.75">
      <c r="A70" s="34" t="s">
        <v>256</v>
      </c>
      <c r="C70" s="15">
        <v>43014</v>
      </c>
      <c r="D70" s="64">
        <v>13</v>
      </c>
      <c r="E70" s="65" t="s">
        <v>257</v>
      </c>
      <c r="F70" s="65" t="s">
        <v>258</v>
      </c>
      <c r="G70" s="71" t="s">
        <v>117</v>
      </c>
      <c r="H70" s="66" t="s">
        <v>263</v>
      </c>
      <c r="I70" s="66">
        <v>96</v>
      </c>
      <c r="J70" s="65" t="s">
        <v>286</v>
      </c>
      <c r="K70" s="66">
        <v>60</v>
      </c>
      <c r="L70" s="67">
        <v>1096546.9357128849</v>
      </c>
      <c r="M70" s="68"/>
      <c r="N70" s="55">
        <v>0</v>
      </c>
      <c r="O70" s="55">
        <f t="shared" si="83"/>
        <v>1096546.9357128849</v>
      </c>
      <c r="P70" s="56">
        <v>0</v>
      </c>
      <c r="Q70" s="57">
        <f t="shared" si="84"/>
        <v>1096546.9357128849</v>
      </c>
      <c r="R70" s="58">
        <v>0</v>
      </c>
      <c r="S70" s="14"/>
      <c r="T70" s="69">
        <f t="shared" si="85"/>
        <v>54827.346785644244</v>
      </c>
      <c r="U70" s="55">
        <f t="shared" si="86"/>
        <v>1041719.5889272406</v>
      </c>
      <c r="V70" s="59">
        <f t="shared" si="74"/>
        <v>60</v>
      </c>
      <c r="W70" s="59">
        <f t="shared" si="75"/>
        <v>21901</v>
      </c>
      <c r="X70" s="59">
        <f t="shared" si="76"/>
        <v>177</v>
      </c>
      <c r="Y70" s="14">
        <f t="shared" si="87"/>
        <v>1041719.5889272406</v>
      </c>
      <c r="Z70" s="55">
        <f t="shared" si="88"/>
        <v>8418.9930706415944</v>
      </c>
      <c r="AA70" s="60">
        <f t="shared" si="89"/>
        <v>8418.9930706415944</v>
      </c>
      <c r="AB70" s="61">
        <f t="shared" si="90"/>
        <v>1088127.9426422433</v>
      </c>
      <c r="AD70" s="55">
        <f t="shared" si="91"/>
        <v>1096546.9357128849</v>
      </c>
      <c r="AE70" s="55">
        <v>0</v>
      </c>
      <c r="AF70" s="56">
        <v>0</v>
      </c>
      <c r="AG70" s="57">
        <f t="shared" si="92"/>
        <v>1096546.9357128849</v>
      </c>
      <c r="AH70" s="58">
        <f t="shared" si="93"/>
        <v>8418.9930706415944</v>
      </c>
      <c r="AI70" s="14"/>
      <c r="AJ70" s="69">
        <f t="shared" si="94"/>
        <v>54827.346785644244</v>
      </c>
      <c r="AK70" s="55">
        <f t="shared" si="95"/>
        <v>1041719.5889272406</v>
      </c>
      <c r="AL70" s="59">
        <v>60</v>
      </c>
      <c r="AM70" s="59">
        <f t="shared" si="77"/>
        <v>21725</v>
      </c>
      <c r="AN70" s="59">
        <f t="shared" si="78"/>
        <v>183</v>
      </c>
      <c r="AO70" s="14">
        <f t="shared" si="96"/>
        <v>1033300.5958565989</v>
      </c>
      <c r="AP70" s="55">
        <f t="shared" si="97"/>
        <v>8703.9820042235951</v>
      </c>
      <c r="AQ70" s="60">
        <f t="shared" si="98"/>
        <v>17122.97507486519</v>
      </c>
      <c r="AR70" s="61">
        <f t="shared" si="99"/>
        <v>1079423.9606380197</v>
      </c>
      <c r="AT70" s="55">
        <f t="shared" si="100"/>
        <v>1096546.9357128849</v>
      </c>
      <c r="AU70" s="55">
        <v>0</v>
      </c>
      <c r="AV70" s="56">
        <v>0</v>
      </c>
      <c r="AW70" s="57">
        <f t="shared" ref="AW70:AW89" si="119">+AT70+AU70-AV70</f>
        <v>1096546.9357128849</v>
      </c>
      <c r="AX70" s="58">
        <f t="shared" si="101"/>
        <v>17122.97507486519</v>
      </c>
      <c r="AY70" s="14"/>
      <c r="AZ70" s="69">
        <f t="shared" si="102"/>
        <v>54827.346785644244</v>
      </c>
      <c r="BA70" s="55">
        <f t="shared" ref="BA70:BA91" si="120">+AW70*0.95</f>
        <v>1041719.5889272406</v>
      </c>
      <c r="BB70" s="59">
        <v>60</v>
      </c>
      <c r="BC70" s="59">
        <f t="shared" si="79"/>
        <v>21542</v>
      </c>
      <c r="BD70" s="59">
        <f t="shared" si="103"/>
        <v>182</v>
      </c>
      <c r="BE70" s="14">
        <f t="shared" si="104"/>
        <v>1024596.6138523754</v>
      </c>
      <c r="BF70" s="55">
        <f t="shared" si="62"/>
        <v>8656.4192610311184</v>
      </c>
      <c r="BG70" s="62">
        <f t="shared" si="105"/>
        <v>295108.9022229088</v>
      </c>
      <c r="BH70" s="60">
        <f t="shared" ref="BH70:BH103" si="121">+AX70+BF70+BG70</f>
        <v>320888.2965588051</v>
      </c>
      <c r="BI70" s="61">
        <f t="shared" si="106"/>
        <v>775658.63915407984</v>
      </c>
      <c r="BK70" s="55">
        <f t="shared" si="107"/>
        <v>1096546.9357128849</v>
      </c>
      <c r="BL70" s="55">
        <v>0</v>
      </c>
      <c r="BM70" s="56">
        <v>0</v>
      </c>
      <c r="BN70" s="57">
        <f t="shared" ref="BN70:BN89" si="122">+BK70+BL70-BM70</f>
        <v>1096546.9357128849</v>
      </c>
      <c r="BO70" s="58">
        <f t="shared" si="108"/>
        <v>320888.2965588051</v>
      </c>
      <c r="BP70" s="14"/>
      <c r="BQ70" s="55">
        <f t="shared" si="80"/>
        <v>54827.346785644244</v>
      </c>
      <c r="BR70" s="55">
        <f>+BN70*0.95</f>
        <v>1041719.5889272406</v>
      </c>
      <c r="BS70" s="59">
        <v>60</v>
      </c>
      <c r="BT70" s="59">
        <f t="shared" ref="BT70:BT103" si="123">IF($C70&lt;$BK$1,(BS70*365-(DATEDIF($C70,$BK$1,"D"))),(BS70*365))+1</f>
        <v>21360</v>
      </c>
      <c r="BU70" s="59">
        <f t="shared" ref="BU70:BU103" si="124">IF($C70&gt;$BK$1,$BX$1-$C70+1,IF(BT70&lt;=0,BT70*0,IF(BT70&lt;=275,BT70,IF(BT70&gt;275,275))))</f>
        <v>275</v>
      </c>
      <c r="BV70" s="14">
        <f t="shared" si="109"/>
        <v>720831.29236843553</v>
      </c>
      <c r="BW70" s="55">
        <f t="shared" si="72"/>
        <v>9280.3654214101025</v>
      </c>
      <c r="BX70" s="60">
        <f t="shared" si="110"/>
        <v>330168.66198021523</v>
      </c>
      <c r="BY70" s="61">
        <f t="shared" si="111"/>
        <v>766378.27373266965</v>
      </c>
      <c r="CA70" s="55">
        <f t="shared" ref="CA70:CA111" si="125">BN70</f>
        <v>1096546.9357128849</v>
      </c>
      <c r="CB70" s="55">
        <v>0</v>
      </c>
      <c r="CC70" s="56">
        <v>0</v>
      </c>
      <c r="CD70" s="57">
        <f t="shared" ref="CD70:CD89" si="126">+CA70+CB70-CC70</f>
        <v>1096546.9357128849</v>
      </c>
      <c r="CE70" s="58">
        <f t="shared" si="112"/>
        <v>330168.66198021523</v>
      </c>
      <c r="CF70" s="14"/>
      <c r="CG70" s="55">
        <f t="shared" si="81"/>
        <v>54827.346785644244</v>
      </c>
      <c r="CH70" s="55">
        <f>+CD70*0.95</f>
        <v>1041719.5889272406</v>
      </c>
      <c r="CI70" s="59">
        <v>60</v>
      </c>
      <c r="CJ70" s="59">
        <f t="shared" ref="CJ70:CJ103" si="127">IF($C70&lt;$CA$1,(CI70*365-(DATEDIF($C70,$CA$1,"D"))),(CI70*365))+1</f>
        <v>21085</v>
      </c>
      <c r="CK70" s="59">
        <f t="shared" si="63"/>
        <v>91</v>
      </c>
      <c r="CL70" s="14">
        <f t="shared" si="113"/>
        <v>711550.92694702535</v>
      </c>
      <c r="CM70" s="55">
        <v>3062.8572159820901</v>
      </c>
      <c r="CN70" s="60">
        <f t="shared" si="114"/>
        <v>333231.51919619733</v>
      </c>
      <c r="CO70" s="61">
        <f t="shared" si="115"/>
        <v>763315.41651668749</v>
      </c>
      <c r="CQ70" s="55">
        <f t="shared" ref="CQ70:CQ103" si="128">CD70</f>
        <v>1096546.9357128849</v>
      </c>
      <c r="CR70" s="55">
        <v>0</v>
      </c>
      <c r="CS70" s="56">
        <v>0</v>
      </c>
      <c r="CT70" s="57">
        <f t="shared" ref="CT70:CT89" si="129">+CQ70+CR70-CS70</f>
        <v>1096546.9357128849</v>
      </c>
      <c r="CU70" s="58">
        <f t="shared" si="116"/>
        <v>333231.51919619733</v>
      </c>
      <c r="CV70" s="14"/>
      <c r="CW70" s="55">
        <f t="shared" si="82"/>
        <v>54827.346785644244</v>
      </c>
      <c r="CX70" s="55">
        <f>+CT70*0.95</f>
        <v>1041719.5889272406</v>
      </c>
      <c r="CY70" s="59">
        <v>60</v>
      </c>
      <c r="CZ70" s="59">
        <f t="shared" ref="CZ70:CZ103" si="130">IF($C70&lt;$CA$1,(CY70*365-(DATEDIF($C70,$CA$1,"D"))),(CY70*365))+1</f>
        <v>21085</v>
      </c>
      <c r="DA70" s="59">
        <v>365</v>
      </c>
      <c r="DB70" s="14">
        <f t="shared" si="117"/>
        <v>708488.06973104319</v>
      </c>
      <c r="DC70" s="108">
        <v>12319</v>
      </c>
      <c r="DD70" s="60">
        <f t="shared" si="118"/>
        <v>345550.51919619733</v>
      </c>
      <c r="DE70" s="61">
        <f t="shared" si="64"/>
        <v>750996.41651668749</v>
      </c>
      <c r="DG70" s="70">
        <v>200057</v>
      </c>
    </row>
    <row r="71" spans="1:111" ht="15.75">
      <c r="A71" s="34" t="s">
        <v>256</v>
      </c>
      <c r="C71" s="15">
        <v>43014</v>
      </c>
      <c r="D71" s="64">
        <v>14</v>
      </c>
      <c r="E71" s="65" t="s">
        <v>257</v>
      </c>
      <c r="F71" s="65" t="s">
        <v>258</v>
      </c>
      <c r="G71" s="71" t="s">
        <v>119</v>
      </c>
      <c r="H71" s="66" t="s">
        <v>263</v>
      </c>
      <c r="I71" s="66">
        <v>1</v>
      </c>
      <c r="J71" s="65" t="s">
        <v>287</v>
      </c>
      <c r="K71" s="66">
        <v>60</v>
      </c>
      <c r="L71" s="67">
        <v>26322652.333217487</v>
      </c>
      <c r="M71" s="68"/>
      <c r="N71" s="55">
        <v>0</v>
      </c>
      <c r="O71" s="55">
        <f t="shared" si="83"/>
        <v>26322652.333217487</v>
      </c>
      <c r="P71" s="56">
        <v>0</v>
      </c>
      <c r="Q71" s="57">
        <f t="shared" si="84"/>
        <v>26322652.333217487</v>
      </c>
      <c r="R71" s="58">
        <v>0</v>
      </c>
      <c r="S71" s="14"/>
      <c r="T71" s="69">
        <f t="shared" si="85"/>
        <v>1316132.6166608743</v>
      </c>
      <c r="U71" s="55">
        <f t="shared" si="86"/>
        <v>25006519.716556612</v>
      </c>
      <c r="V71" s="59">
        <f t="shared" si="74"/>
        <v>60</v>
      </c>
      <c r="W71" s="59">
        <f t="shared" si="75"/>
        <v>21901</v>
      </c>
      <c r="X71" s="59">
        <f t="shared" si="76"/>
        <v>177</v>
      </c>
      <c r="Y71" s="14">
        <f t="shared" si="87"/>
        <v>25006519.716556612</v>
      </c>
      <c r="Z71" s="55">
        <f t="shared" si="88"/>
        <v>202098.25988906994</v>
      </c>
      <c r="AA71" s="60">
        <f t="shared" si="89"/>
        <v>202098.25988906994</v>
      </c>
      <c r="AB71" s="61">
        <f t="shared" si="90"/>
        <v>26120554.073328417</v>
      </c>
      <c r="AD71" s="55">
        <f t="shared" si="91"/>
        <v>26322652.333217487</v>
      </c>
      <c r="AE71" s="55">
        <v>0</v>
      </c>
      <c r="AF71" s="56">
        <v>0</v>
      </c>
      <c r="AG71" s="57">
        <f t="shared" si="92"/>
        <v>26322652.333217487</v>
      </c>
      <c r="AH71" s="58">
        <f t="shared" si="93"/>
        <v>202098.25988906994</v>
      </c>
      <c r="AI71" s="14"/>
      <c r="AJ71" s="69">
        <f t="shared" si="94"/>
        <v>1316132.6166608743</v>
      </c>
      <c r="AK71" s="55">
        <f t="shared" si="95"/>
        <v>25006519.716556612</v>
      </c>
      <c r="AL71" s="59">
        <v>60</v>
      </c>
      <c r="AM71" s="59">
        <f t="shared" si="77"/>
        <v>21725</v>
      </c>
      <c r="AN71" s="59">
        <f t="shared" si="78"/>
        <v>183</v>
      </c>
      <c r="AO71" s="14">
        <f t="shared" si="96"/>
        <v>24804421.456667542</v>
      </c>
      <c r="AP71" s="55">
        <f t="shared" si="97"/>
        <v>208939.43045202116</v>
      </c>
      <c r="AQ71" s="60">
        <f t="shared" si="98"/>
        <v>411037.69034109113</v>
      </c>
      <c r="AR71" s="61">
        <f t="shared" si="99"/>
        <v>25911614.642876394</v>
      </c>
      <c r="AT71" s="55">
        <f t="shared" si="100"/>
        <v>26322652.333217487</v>
      </c>
      <c r="AU71" s="55">
        <v>0</v>
      </c>
      <c r="AV71" s="56">
        <v>0</v>
      </c>
      <c r="AW71" s="57">
        <f t="shared" si="119"/>
        <v>26322652.333217487</v>
      </c>
      <c r="AX71" s="58">
        <f t="shared" si="101"/>
        <v>411037.69034109113</v>
      </c>
      <c r="AY71" s="14"/>
      <c r="AZ71" s="69">
        <f t="shared" si="102"/>
        <v>1316132.6166608743</v>
      </c>
      <c r="BA71" s="55">
        <f t="shared" si="120"/>
        <v>25006519.716556612</v>
      </c>
      <c r="BB71" s="59">
        <v>60</v>
      </c>
      <c r="BC71" s="59">
        <f t="shared" si="79"/>
        <v>21542</v>
      </c>
      <c r="BD71" s="59">
        <f t="shared" si="103"/>
        <v>182</v>
      </c>
      <c r="BE71" s="14">
        <f t="shared" si="104"/>
        <v>24595482.02621552</v>
      </c>
      <c r="BF71" s="55">
        <f t="shared" ref="BF71:BF103" si="131">+IF(BD71&lt;=0,BE71,BE71*BD71/BC71)</f>
        <v>207797.68493042546</v>
      </c>
      <c r="BG71" s="62">
        <f t="shared" si="105"/>
        <v>7084100.8083260506</v>
      </c>
      <c r="BH71" s="60">
        <f t="shared" si="121"/>
        <v>7702936.1835975675</v>
      </c>
      <c r="BI71" s="61">
        <f t="shared" si="106"/>
        <v>18619716.149619918</v>
      </c>
      <c r="BK71" s="55">
        <f t="shared" si="107"/>
        <v>26322652.333217487</v>
      </c>
      <c r="BL71" s="55">
        <v>0</v>
      </c>
      <c r="BM71" s="56">
        <v>0</v>
      </c>
      <c r="BN71" s="57">
        <f t="shared" si="122"/>
        <v>26322652.333217487</v>
      </c>
      <c r="BO71" s="58">
        <f t="shared" si="108"/>
        <v>7702936.1835975675</v>
      </c>
      <c r="BP71" s="14"/>
      <c r="BQ71" s="55">
        <f t="shared" si="80"/>
        <v>1316132.6166608743</v>
      </c>
      <c r="BR71" s="55">
        <f>+BN71*0.95</f>
        <v>25006519.716556612</v>
      </c>
      <c r="BS71" s="59">
        <v>60</v>
      </c>
      <c r="BT71" s="59">
        <f t="shared" si="123"/>
        <v>21360</v>
      </c>
      <c r="BU71" s="59">
        <f t="shared" si="124"/>
        <v>275</v>
      </c>
      <c r="BV71" s="14">
        <f t="shared" si="109"/>
        <v>17303583.532959044</v>
      </c>
      <c r="BW71" s="55">
        <f t="shared" si="72"/>
        <v>222775.53705822738</v>
      </c>
      <c r="BX71" s="60">
        <f t="shared" si="110"/>
        <v>7925711.7206557952</v>
      </c>
      <c r="BY71" s="61">
        <f t="shared" si="111"/>
        <v>18396940.612561692</v>
      </c>
      <c r="CA71" s="55">
        <f t="shared" si="125"/>
        <v>26322652.333217487</v>
      </c>
      <c r="CB71" s="55">
        <v>0</v>
      </c>
      <c r="CC71" s="56">
        <v>0</v>
      </c>
      <c r="CD71" s="57">
        <f t="shared" si="126"/>
        <v>26322652.333217487</v>
      </c>
      <c r="CE71" s="58">
        <f t="shared" si="112"/>
        <v>7925711.7206557952</v>
      </c>
      <c r="CF71" s="14"/>
      <c r="CG71" s="55">
        <f t="shared" si="81"/>
        <v>1316132.6166608743</v>
      </c>
      <c r="CH71" s="55">
        <f>+CD71*0.95</f>
        <v>25006519.716556612</v>
      </c>
      <c r="CI71" s="59">
        <v>60</v>
      </c>
      <c r="CJ71" s="59">
        <f t="shared" si="127"/>
        <v>21085</v>
      </c>
      <c r="CK71" s="59">
        <f t="shared" ref="CK71:CK103" si="132">IF($C71&gt;$CA$1,$CN$1-$C71+1,IF(CJ71&lt;=0,CJ71*0,IF(CJ71&lt;=91,CJ71,IF(CJ71&gt;91,91))))</f>
        <v>91</v>
      </c>
      <c r="CL71" s="14">
        <f t="shared" si="113"/>
        <v>17080807.995900817</v>
      </c>
      <c r="CM71" s="55">
        <v>73524.007971595696</v>
      </c>
      <c r="CN71" s="60">
        <f t="shared" si="114"/>
        <v>7999235.7286273912</v>
      </c>
      <c r="CO71" s="61">
        <f t="shared" si="115"/>
        <v>18323416.604590096</v>
      </c>
      <c r="CQ71" s="55">
        <f t="shared" si="128"/>
        <v>26322652.333217487</v>
      </c>
      <c r="CR71" s="55">
        <v>0</v>
      </c>
      <c r="CS71" s="56">
        <v>0</v>
      </c>
      <c r="CT71" s="57">
        <f t="shared" si="129"/>
        <v>26322652.333217487</v>
      </c>
      <c r="CU71" s="58">
        <f t="shared" si="116"/>
        <v>7999235.7286273912</v>
      </c>
      <c r="CV71" s="14"/>
      <c r="CW71" s="55">
        <f t="shared" si="82"/>
        <v>1316132.6166608743</v>
      </c>
      <c r="CX71" s="55">
        <f>+CT71*0.95</f>
        <v>25006519.716556612</v>
      </c>
      <c r="CY71" s="59">
        <v>60</v>
      </c>
      <c r="CZ71" s="59">
        <f t="shared" si="130"/>
        <v>21085</v>
      </c>
      <c r="DA71" s="59">
        <v>365</v>
      </c>
      <c r="DB71" s="14">
        <f t="shared" si="117"/>
        <v>17007283.987929221</v>
      </c>
      <c r="DC71" s="108">
        <v>295715</v>
      </c>
      <c r="DD71" s="60">
        <f t="shared" si="118"/>
        <v>8294950.7286273912</v>
      </c>
      <c r="DE71" s="61">
        <f t="shared" si="64"/>
        <v>18027701.604590096</v>
      </c>
      <c r="DG71" s="70">
        <v>200058</v>
      </c>
    </row>
    <row r="72" spans="1:111" ht="15.75">
      <c r="A72" s="34" t="s">
        <v>256</v>
      </c>
      <c r="C72" s="15">
        <v>43014</v>
      </c>
      <c r="D72" s="64">
        <v>15</v>
      </c>
      <c r="E72" s="65" t="s">
        <v>257</v>
      </c>
      <c r="F72" s="65" t="s">
        <v>258</v>
      </c>
      <c r="G72" s="71" t="s">
        <v>121</v>
      </c>
      <c r="H72" s="66" t="s">
        <v>263</v>
      </c>
      <c r="I72" s="66">
        <v>18</v>
      </c>
      <c r="J72" s="65" t="s">
        <v>287</v>
      </c>
      <c r="K72" s="66">
        <v>3</v>
      </c>
      <c r="L72" s="67">
        <v>24549558.262228765</v>
      </c>
      <c r="M72" s="68"/>
      <c r="N72" s="55">
        <v>0</v>
      </c>
      <c r="O72" s="55">
        <f t="shared" si="83"/>
        <v>24549558.262228765</v>
      </c>
      <c r="P72" s="56">
        <v>0</v>
      </c>
      <c r="Q72" s="57">
        <f t="shared" si="84"/>
        <v>24549558.262228765</v>
      </c>
      <c r="R72" s="58">
        <v>0</v>
      </c>
      <c r="S72" s="14"/>
      <c r="T72" s="69">
        <f t="shared" si="85"/>
        <v>1227477.913111438</v>
      </c>
      <c r="U72" s="55">
        <f t="shared" si="86"/>
        <v>23322080.349117324</v>
      </c>
      <c r="V72" s="59">
        <f t="shared" si="74"/>
        <v>3</v>
      </c>
      <c r="W72" s="59">
        <f t="shared" si="75"/>
        <v>1096</v>
      </c>
      <c r="X72" s="59">
        <f t="shared" si="76"/>
        <v>177</v>
      </c>
      <c r="Y72" s="14">
        <f t="shared" si="87"/>
        <v>23322080.349117324</v>
      </c>
      <c r="Z72" s="55">
        <f t="shared" si="88"/>
        <v>3766430.8593008816</v>
      </c>
      <c r="AA72" s="60">
        <f t="shared" si="89"/>
        <v>3766430.8593008816</v>
      </c>
      <c r="AB72" s="61">
        <f t="shared" si="90"/>
        <v>20783127.402927883</v>
      </c>
      <c r="AD72" s="55">
        <f t="shared" si="91"/>
        <v>24549558.262228765</v>
      </c>
      <c r="AE72" s="55">
        <v>0</v>
      </c>
      <c r="AF72" s="56">
        <v>0</v>
      </c>
      <c r="AG72" s="57">
        <f t="shared" si="92"/>
        <v>24549558.262228765</v>
      </c>
      <c r="AH72" s="58">
        <f t="shared" si="93"/>
        <v>3766430.8593008816</v>
      </c>
      <c r="AI72" s="14"/>
      <c r="AJ72" s="69">
        <f t="shared" si="94"/>
        <v>1227477.913111438</v>
      </c>
      <c r="AK72" s="55">
        <f t="shared" si="95"/>
        <v>23322080.349117324</v>
      </c>
      <c r="AL72" s="59">
        <v>3</v>
      </c>
      <c r="AM72" s="59">
        <f t="shared" si="77"/>
        <v>920</v>
      </c>
      <c r="AN72" s="59">
        <f t="shared" si="78"/>
        <v>183</v>
      </c>
      <c r="AO72" s="14">
        <f t="shared" si="96"/>
        <v>19555649.489816442</v>
      </c>
      <c r="AP72" s="55">
        <f t="shared" si="97"/>
        <v>3889873.7572134878</v>
      </c>
      <c r="AQ72" s="60">
        <f t="shared" si="98"/>
        <v>7656304.6165143698</v>
      </c>
      <c r="AR72" s="61">
        <f t="shared" si="99"/>
        <v>16893253.645714395</v>
      </c>
      <c r="AT72" s="55">
        <f t="shared" si="100"/>
        <v>24549558.262228765</v>
      </c>
      <c r="AU72" s="55">
        <v>0</v>
      </c>
      <c r="AV72" s="56">
        <v>0</v>
      </c>
      <c r="AW72" s="57">
        <f t="shared" si="119"/>
        <v>24549558.262228765</v>
      </c>
      <c r="AX72" s="58">
        <f t="shared" si="101"/>
        <v>7656304.6165143698</v>
      </c>
      <c r="AY72" s="14"/>
      <c r="AZ72" s="69">
        <f t="shared" si="102"/>
        <v>1227477.913111438</v>
      </c>
      <c r="BA72" s="55">
        <f t="shared" si="120"/>
        <v>23322080.349117324</v>
      </c>
      <c r="BB72" s="59">
        <v>3</v>
      </c>
      <c r="BC72" s="59">
        <f t="shared" si="79"/>
        <v>737</v>
      </c>
      <c r="BD72" s="59">
        <f t="shared" si="103"/>
        <v>182</v>
      </c>
      <c r="BE72" s="14">
        <f t="shared" si="104"/>
        <v>15665775.732602954</v>
      </c>
      <c r="BF72" s="55">
        <f t="shared" si="131"/>
        <v>3868617.6164636873</v>
      </c>
      <c r="BG72" s="62">
        <f t="shared" si="105"/>
        <v>6606915.7214084063</v>
      </c>
      <c r="BH72" s="60">
        <f t="shared" si="121"/>
        <v>18131837.954386465</v>
      </c>
      <c r="BI72" s="61">
        <f t="shared" si="106"/>
        <v>6417720.3078422993</v>
      </c>
      <c r="BK72" s="55">
        <f t="shared" si="107"/>
        <v>24549558.262228765</v>
      </c>
      <c r="BL72" s="55">
        <v>0</v>
      </c>
      <c r="BM72" s="56">
        <v>0</v>
      </c>
      <c r="BN72" s="57">
        <f t="shared" si="122"/>
        <v>24549558.262228765</v>
      </c>
      <c r="BO72" s="58">
        <f t="shared" si="108"/>
        <v>18131837.954386465</v>
      </c>
      <c r="BP72" s="14"/>
      <c r="BQ72" s="55">
        <f t="shared" si="80"/>
        <v>1227477.913111438</v>
      </c>
      <c r="BR72" s="55">
        <f>+BN72*0.95</f>
        <v>23322080.349117324</v>
      </c>
      <c r="BS72" s="59">
        <v>3</v>
      </c>
      <c r="BT72" s="59">
        <f t="shared" si="123"/>
        <v>555</v>
      </c>
      <c r="BU72" s="59">
        <f t="shared" si="124"/>
        <v>275</v>
      </c>
      <c r="BV72" s="14">
        <f t="shared" si="109"/>
        <v>5190242.3947308585</v>
      </c>
      <c r="BW72" s="55">
        <f t="shared" si="72"/>
        <v>2571741.727118894</v>
      </c>
      <c r="BX72" s="60">
        <f t="shared" si="110"/>
        <v>20703579.68150536</v>
      </c>
      <c r="BY72" s="61">
        <f t="shared" si="111"/>
        <v>3845978.5807234049</v>
      </c>
      <c r="CA72" s="55">
        <f t="shared" si="125"/>
        <v>24549558.262228765</v>
      </c>
      <c r="CB72" s="55">
        <v>0</v>
      </c>
      <c r="CC72" s="56">
        <v>0</v>
      </c>
      <c r="CD72" s="57">
        <f t="shared" si="126"/>
        <v>24549558.262228765</v>
      </c>
      <c r="CE72" s="58">
        <f t="shared" si="112"/>
        <v>20703579.68150536</v>
      </c>
      <c r="CF72" s="14"/>
      <c r="CG72" s="55">
        <f t="shared" si="81"/>
        <v>1227477.913111438</v>
      </c>
      <c r="CH72" s="55">
        <f>+CD72*0.95</f>
        <v>23322080.349117324</v>
      </c>
      <c r="CI72" s="59">
        <v>3</v>
      </c>
      <c r="CJ72" s="59">
        <f t="shared" si="127"/>
        <v>280</v>
      </c>
      <c r="CK72" s="59">
        <f t="shared" si="132"/>
        <v>91</v>
      </c>
      <c r="CL72" s="14">
        <f t="shared" si="113"/>
        <v>2618500.667611964</v>
      </c>
      <c r="CM72" s="55">
        <v>857135.11062118248</v>
      </c>
      <c r="CN72" s="60">
        <f t="shared" si="114"/>
        <v>21560714.792126544</v>
      </c>
      <c r="CO72" s="61">
        <f t="shared" si="115"/>
        <v>2988843.4701022208</v>
      </c>
      <c r="CQ72" s="55">
        <f t="shared" si="128"/>
        <v>24549558.262228765</v>
      </c>
      <c r="CR72" s="55">
        <v>0</v>
      </c>
      <c r="CS72" s="56">
        <v>0</v>
      </c>
      <c r="CT72" s="57">
        <f t="shared" si="129"/>
        <v>24549558.262228765</v>
      </c>
      <c r="CU72" s="58">
        <f t="shared" si="116"/>
        <v>21560714.792126544</v>
      </c>
      <c r="CV72" s="14"/>
      <c r="CW72" s="55">
        <f t="shared" si="82"/>
        <v>1227477.913111438</v>
      </c>
      <c r="CX72" s="55">
        <f>+CT72*0.95</f>
        <v>23322080.349117324</v>
      </c>
      <c r="CY72" s="59">
        <v>3</v>
      </c>
      <c r="CZ72" s="59">
        <f t="shared" si="130"/>
        <v>280</v>
      </c>
      <c r="DA72" s="59">
        <v>365</v>
      </c>
      <c r="DB72" s="14">
        <f t="shared" si="117"/>
        <v>1761365.5569907799</v>
      </c>
      <c r="DC72" s="108">
        <v>1761365.1</v>
      </c>
      <c r="DD72" s="60">
        <f t="shared" si="118"/>
        <v>23322079.892126545</v>
      </c>
      <c r="DE72" s="61">
        <f t="shared" si="64"/>
        <v>1227478.3701022193</v>
      </c>
      <c r="DG72" s="70">
        <v>200059</v>
      </c>
    </row>
    <row r="73" spans="1:111" ht="15.75">
      <c r="A73" s="34" t="s">
        <v>256</v>
      </c>
      <c r="C73" s="15">
        <v>43014</v>
      </c>
      <c r="D73" s="64">
        <v>16</v>
      </c>
      <c r="E73" s="65" t="s">
        <v>257</v>
      </c>
      <c r="F73" s="65" t="s">
        <v>258</v>
      </c>
      <c r="G73" s="71" t="s">
        <v>123</v>
      </c>
      <c r="H73" s="66" t="s">
        <v>263</v>
      </c>
      <c r="I73" s="66">
        <v>1</v>
      </c>
      <c r="J73" s="65" t="s">
        <v>288</v>
      </c>
      <c r="K73" s="66">
        <v>30</v>
      </c>
      <c r="L73" s="67">
        <v>152773955.74815431</v>
      </c>
      <c r="M73" s="68"/>
      <c r="N73" s="55">
        <v>0</v>
      </c>
      <c r="O73" s="55">
        <f t="shared" si="83"/>
        <v>152773955.74815431</v>
      </c>
      <c r="P73" s="56">
        <v>0</v>
      </c>
      <c r="Q73" s="57">
        <f t="shared" si="84"/>
        <v>152773955.74815431</v>
      </c>
      <c r="R73" s="58">
        <v>0</v>
      </c>
      <c r="S73" s="14"/>
      <c r="T73" s="69">
        <f t="shared" si="85"/>
        <v>7638697.7874077149</v>
      </c>
      <c r="U73" s="55">
        <f t="shared" si="86"/>
        <v>145135257.96074659</v>
      </c>
      <c r="V73" s="59">
        <f t="shared" si="74"/>
        <v>30</v>
      </c>
      <c r="W73" s="59">
        <f t="shared" si="75"/>
        <v>10951</v>
      </c>
      <c r="X73" s="59">
        <f t="shared" si="76"/>
        <v>177</v>
      </c>
      <c r="Y73" s="14">
        <f t="shared" si="87"/>
        <v>145135257.96074659</v>
      </c>
      <c r="Z73" s="55">
        <f t="shared" si="88"/>
        <v>2345807.7489774586</v>
      </c>
      <c r="AA73" s="60">
        <f t="shared" si="89"/>
        <v>2345807.7489774586</v>
      </c>
      <c r="AB73" s="61">
        <f t="shared" si="90"/>
        <v>150428147.99917686</v>
      </c>
      <c r="AD73" s="55">
        <f t="shared" si="91"/>
        <v>152773955.74815431</v>
      </c>
      <c r="AE73" s="55">
        <v>0</v>
      </c>
      <c r="AF73" s="56">
        <v>0</v>
      </c>
      <c r="AG73" s="57">
        <f t="shared" si="92"/>
        <v>152773955.74815431</v>
      </c>
      <c r="AH73" s="58">
        <f t="shared" si="93"/>
        <v>2345807.7489774586</v>
      </c>
      <c r="AI73" s="14"/>
      <c r="AJ73" s="69">
        <f t="shared" si="94"/>
        <v>7638697.7874077149</v>
      </c>
      <c r="AK73" s="55">
        <f t="shared" si="95"/>
        <v>145135257.96074659</v>
      </c>
      <c r="AL73" s="59">
        <v>30</v>
      </c>
      <c r="AM73" s="59">
        <f t="shared" si="77"/>
        <v>10775</v>
      </c>
      <c r="AN73" s="59">
        <f t="shared" si="78"/>
        <v>183</v>
      </c>
      <c r="AO73" s="14">
        <f t="shared" si="96"/>
        <v>142789450.21176913</v>
      </c>
      <c r="AP73" s="55">
        <f t="shared" si="97"/>
        <v>2425101.5674017402</v>
      </c>
      <c r="AQ73" s="60">
        <f t="shared" si="98"/>
        <v>4770909.3163791988</v>
      </c>
      <c r="AR73" s="61">
        <f t="shared" si="99"/>
        <v>148003046.43177512</v>
      </c>
      <c r="AT73" s="55">
        <f t="shared" si="100"/>
        <v>152773955.74815431</v>
      </c>
      <c r="AU73" s="55">
        <v>0</v>
      </c>
      <c r="AV73" s="56">
        <v>0</v>
      </c>
      <c r="AW73" s="57">
        <f t="shared" si="119"/>
        <v>152773955.74815431</v>
      </c>
      <c r="AX73" s="58">
        <f t="shared" si="101"/>
        <v>4770909.3163791988</v>
      </c>
      <c r="AY73" s="14"/>
      <c r="AZ73" s="69">
        <f t="shared" si="102"/>
        <v>7638697.7874077149</v>
      </c>
      <c r="BA73" s="55">
        <f>+AW73*0.95</f>
        <v>145135257.96074659</v>
      </c>
      <c r="BB73" s="59">
        <v>30</v>
      </c>
      <c r="BC73" s="59">
        <f t="shared" si="79"/>
        <v>10592</v>
      </c>
      <c r="BD73" s="59">
        <f t="shared" si="103"/>
        <v>182</v>
      </c>
      <c r="BE73" s="14">
        <f t="shared" si="104"/>
        <v>140364348.6443674</v>
      </c>
      <c r="BF73" s="55">
        <f t="shared" si="131"/>
        <v>2411849.6462683976</v>
      </c>
      <c r="BG73" s="62">
        <f t="shared" si="105"/>
        <v>41115389.502026677</v>
      </c>
      <c r="BH73" s="60">
        <f t="shared" si="121"/>
        <v>48298148.464674272</v>
      </c>
      <c r="BI73" s="61">
        <f t="shared" si="106"/>
        <v>104475807.28348005</v>
      </c>
      <c r="BK73" s="55">
        <f t="shared" si="107"/>
        <v>152773955.74815431</v>
      </c>
      <c r="BL73" s="55">
        <v>0</v>
      </c>
      <c r="BM73" s="56">
        <v>0</v>
      </c>
      <c r="BN73" s="57">
        <f t="shared" si="122"/>
        <v>152773955.74815431</v>
      </c>
      <c r="BO73" s="58">
        <f t="shared" si="108"/>
        <v>48298148.464674272</v>
      </c>
      <c r="BP73" s="14"/>
      <c r="BQ73" s="55">
        <f t="shared" si="80"/>
        <v>7638697.7874077149</v>
      </c>
      <c r="BR73" s="55">
        <f>+BN73*0.95</f>
        <v>145135257.96074659</v>
      </c>
      <c r="BS73" s="59">
        <v>30</v>
      </c>
      <c r="BT73" s="59">
        <f t="shared" si="123"/>
        <v>10410</v>
      </c>
      <c r="BU73" s="59">
        <f t="shared" si="124"/>
        <v>275</v>
      </c>
      <c r="BV73" s="14">
        <f t="shared" si="109"/>
        <v>96837109.496072322</v>
      </c>
      <c r="BW73" s="55">
        <f t="shared" si="72"/>
        <v>2558136.8983112285</v>
      </c>
      <c r="BX73" s="60">
        <f t="shared" si="110"/>
        <v>50856285.362985499</v>
      </c>
      <c r="BY73" s="61">
        <f t="shared" si="111"/>
        <v>101917670.38516882</v>
      </c>
      <c r="CA73" s="55">
        <f t="shared" si="125"/>
        <v>152773955.74815431</v>
      </c>
      <c r="CB73" s="55">
        <v>0</v>
      </c>
      <c r="CC73" s="56">
        <v>0</v>
      </c>
      <c r="CD73" s="57">
        <f t="shared" si="126"/>
        <v>152773955.74815431</v>
      </c>
      <c r="CE73" s="58">
        <f t="shared" si="112"/>
        <v>50856285.362985499</v>
      </c>
      <c r="CF73" s="14"/>
      <c r="CG73" s="55">
        <f t="shared" si="81"/>
        <v>7638697.7874077149</v>
      </c>
      <c r="CH73" s="55">
        <f>+CD73*0.95</f>
        <v>145135257.96074659</v>
      </c>
      <c r="CI73" s="59">
        <v>30</v>
      </c>
      <c r="CJ73" s="59">
        <f t="shared" si="127"/>
        <v>10135</v>
      </c>
      <c r="CK73" s="59">
        <f t="shared" si="132"/>
        <v>91</v>
      </c>
      <c r="CL73" s="14">
        <f t="shared" si="113"/>
        <v>94278972.597761095</v>
      </c>
      <c r="CM73" s="55">
        <v>844364.50800922443</v>
      </c>
      <c r="CN73" s="60">
        <f t="shared" si="114"/>
        <v>51700649.870994724</v>
      </c>
      <c r="CO73" s="61">
        <f t="shared" si="115"/>
        <v>101073305.8771596</v>
      </c>
      <c r="CQ73" s="55">
        <f t="shared" si="128"/>
        <v>152773955.74815431</v>
      </c>
      <c r="CR73" s="55">
        <v>0</v>
      </c>
      <c r="CS73" s="56">
        <v>0</v>
      </c>
      <c r="CT73" s="57">
        <f t="shared" si="129"/>
        <v>152773955.74815431</v>
      </c>
      <c r="CU73" s="58">
        <f t="shared" si="116"/>
        <v>51700649.870994724</v>
      </c>
      <c r="CV73" s="14"/>
      <c r="CW73" s="55">
        <f t="shared" si="82"/>
        <v>7638697.7874077149</v>
      </c>
      <c r="CX73" s="55">
        <f>+CT73*0.95</f>
        <v>145135257.96074659</v>
      </c>
      <c r="CY73" s="59">
        <v>30</v>
      </c>
      <c r="CZ73" s="59">
        <f t="shared" si="130"/>
        <v>10135</v>
      </c>
      <c r="DA73" s="59">
        <v>365</v>
      </c>
      <c r="DB73" s="14">
        <f t="shared" si="117"/>
        <v>93434608.089751869</v>
      </c>
      <c r="DC73" s="108">
        <v>3396100</v>
      </c>
      <c r="DD73" s="60">
        <f t="shared" si="118"/>
        <v>55096749.870994724</v>
      </c>
      <c r="DE73" s="61">
        <f t="shared" si="64"/>
        <v>97677205.877159595</v>
      </c>
      <c r="DG73" s="70">
        <v>200060</v>
      </c>
    </row>
    <row r="74" spans="1:111" ht="15.75">
      <c r="A74" s="34" t="s">
        <v>256</v>
      </c>
      <c r="C74" s="15">
        <v>43014</v>
      </c>
      <c r="D74" s="64">
        <v>17</v>
      </c>
      <c r="E74" s="65" t="s">
        <v>257</v>
      </c>
      <c r="F74" s="65" t="s">
        <v>258</v>
      </c>
      <c r="G74" s="71" t="s">
        <v>125</v>
      </c>
      <c r="H74" s="66" t="s">
        <v>263</v>
      </c>
      <c r="I74" s="66">
        <v>1</v>
      </c>
      <c r="J74" s="65" t="s">
        <v>289</v>
      </c>
      <c r="K74" s="66">
        <v>30</v>
      </c>
      <c r="L74" s="67">
        <v>41131449.624503091</v>
      </c>
      <c r="M74" s="68"/>
      <c r="N74" s="55">
        <v>0</v>
      </c>
      <c r="O74" s="55">
        <f t="shared" si="83"/>
        <v>41131449.624503091</v>
      </c>
      <c r="P74" s="56">
        <v>0</v>
      </c>
      <c r="Q74" s="57">
        <f t="shared" si="84"/>
        <v>41131449.624503091</v>
      </c>
      <c r="R74" s="58">
        <v>0</v>
      </c>
      <c r="S74" s="14"/>
      <c r="T74" s="69">
        <f t="shared" si="85"/>
        <v>2056572.4812251544</v>
      </c>
      <c r="U74" s="55">
        <f t="shared" si="86"/>
        <v>39074877.143277936</v>
      </c>
      <c r="V74" s="59">
        <f t="shared" si="74"/>
        <v>30</v>
      </c>
      <c r="W74" s="59">
        <f t="shared" si="75"/>
        <v>10951</v>
      </c>
      <c r="X74" s="59">
        <f t="shared" si="76"/>
        <v>177</v>
      </c>
      <c r="Y74" s="14">
        <f t="shared" si="87"/>
        <v>39074877.143277936</v>
      </c>
      <c r="Z74" s="55">
        <f t="shared" si="88"/>
        <v>631563.62472470046</v>
      </c>
      <c r="AA74" s="60">
        <f t="shared" si="89"/>
        <v>631563.62472470046</v>
      </c>
      <c r="AB74" s="61">
        <f t="shared" si="90"/>
        <v>40499885.99977839</v>
      </c>
      <c r="AD74" s="55">
        <f t="shared" si="91"/>
        <v>41131449.624503091</v>
      </c>
      <c r="AE74" s="55">
        <v>0</v>
      </c>
      <c r="AF74" s="56">
        <v>0</v>
      </c>
      <c r="AG74" s="57">
        <f t="shared" si="92"/>
        <v>41131449.624503091</v>
      </c>
      <c r="AH74" s="58">
        <f t="shared" si="93"/>
        <v>631563.62472470046</v>
      </c>
      <c r="AI74" s="14"/>
      <c r="AJ74" s="69">
        <f t="shared" si="94"/>
        <v>2056572.4812251544</v>
      </c>
      <c r="AK74" s="55">
        <f t="shared" si="95"/>
        <v>39074877.143277936</v>
      </c>
      <c r="AL74" s="59">
        <v>30</v>
      </c>
      <c r="AM74" s="59">
        <f t="shared" si="77"/>
        <v>10775</v>
      </c>
      <c r="AN74" s="59">
        <f t="shared" si="78"/>
        <v>183</v>
      </c>
      <c r="AO74" s="14">
        <f t="shared" si="96"/>
        <v>38443313.518553235</v>
      </c>
      <c r="AP74" s="55">
        <f t="shared" si="97"/>
        <v>652911.96045431483</v>
      </c>
      <c r="AQ74" s="60">
        <f t="shared" si="98"/>
        <v>1284475.5851790153</v>
      </c>
      <c r="AR74" s="61">
        <f t="shared" si="99"/>
        <v>39846974.039324075</v>
      </c>
      <c r="AT74" s="55">
        <f t="shared" si="100"/>
        <v>41131449.624503091</v>
      </c>
      <c r="AU74" s="55">
        <v>0</v>
      </c>
      <c r="AV74" s="56">
        <v>0</v>
      </c>
      <c r="AW74" s="57">
        <f t="shared" si="119"/>
        <v>41131449.624503091</v>
      </c>
      <c r="AX74" s="58">
        <f t="shared" si="101"/>
        <v>1284475.5851790153</v>
      </c>
      <c r="AY74" s="14"/>
      <c r="AZ74" s="69">
        <f t="shared" si="102"/>
        <v>2056572.4812251544</v>
      </c>
      <c r="BA74" s="55">
        <f t="shared" si="120"/>
        <v>39074877.143277936</v>
      </c>
      <c r="BB74" s="59">
        <v>30</v>
      </c>
      <c r="BC74" s="59">
        <f t="shared" si="79"/>
        <v>10592</v>
      </c>
      <c r="BD74" s="59">
        <f t="shared" si="103"/>
        <v>182</v>
      </c>
      <c r="BE74" s="14">
        <f t="shared" si="104"/>
        <v>37790401.55809892</v>
      </c>
      <c r="BF74" s="55">
        <f t="shared" si="131"/>
        <v>649344.13553379942</v>
      </c>
      <c r="BG74" s="62">
        <f t="shared" si="105"/>
        <v>11069527.942853337</v>
      </c>
      <c r="BH74" s="60">
        <f t="shared" si="121"/>
        <v>13003347.663566152</v>
      </c>
      <c r="BI74" s="61">
        <f t="shared" si="106"/>
        <v>28128101.960936941</v>
      </c>
      <c r="BK74" s="55">
        <f t="shared" si="107"/>
        <v>41131449.624503091</v>
      </c>
      <c r="BL74" s="55">
        <v>0</v>
      </c>
      <c r="BM74" s="56">
        <v>0</v>
      </c>
      <c r="BN74" s="57">
        <f t="shared" si="122"/>
        <v>41131449.624503091</v>
      </c>
      <c r="BO74" s="58">
        <f t="shared" si="108"/>
        <v>13003347.663566152</v>
      </c>
      <c r="BP74" s="14"/>
      <c r="BQ74" s="55">
        <f t="shared" si="80"/>
        <v>2056572.4812251544</v>
      </c>
      <c r="BR74" s="55">
        <f t="shared" ref="BR74:BR91" si="133">+BN74*0.95</f>
        <v>39074877.143277936</v>
      </c>
      <c r="BS74" s="59">
        <v>30</v>
      </c>
      <c r="BT74" s="59">
        <f t="shared" si="123"/>
        <v>10410</v>
      </c>
      <c r="BU74" s="59">
        <f t="shared" si="124"/>
        <v>275</v>
      </c>
      <c r="BV74" s="14">
        <f t="shared" si="109"/>
        <v>26071529.479711786</v>
      </c>
      <c r="BW74" s="55">
        <f t="shared" si="72"/>
        <v>688729.1649299463</v>
      </c>
      <c r="BX74" s="60">
        <f t="shared" si="110"/>
        <v>13692076.828496099</v>
      </c>
      <c r="BY74" s="61">
        <f t="shared" si="111"/>
        <v>27439372.796006992</v>
      </c>
      <c r="CA74" s="55">
        <f t="shared" si="125"/>
        <v>41131449.624503091</v>
      </c>
      <c r="CB74" s="55">
        <v>0</v>
      </c>
      <c r="CC74" s="56">
        <v>0</v>
      </c>
      <c r="CD74" s="57">
        <f t="shared" si="126"/>
        <v>41131449.624503091</v>
      </c>
      <c r="CE74" s="58">
        <f t="shared" si="112"/>
        <v>13692076.828496099</v>
      </c>
      <c r="CF74" s="14"/>
      <c r="CG74" s="55">
        <f t="shared" si="81"/>
        <v>2056572.4812251544</v>
      </c>
      <c r="CH74" s="55">
        <f t="shared" ref="CH74:CH91" si="134">+CD74*0.95</f>
        <v>39074877.143277936</v>
      </c>
      <c r="CI74" s="59">
        <v>30</v>
      </c>
      <c r="CJ74" s="59">
        <f t="shared" si="127"/>
        <v>10135</v>
      </c>
      <c r="CK74" s="59">
        <f t="shared" si="132"/>
        <v>91</v>
      </c>
      <c r="CL74" s="14">
        <f t="shared" si="113"/>
        <v>25382800.314781837</v>
      </c>
      <c r="CM74" s="55">
        <v>227328.90600248356</v>
      </c>
      <c r="CN74" s="60">
        <f t="shared" si="114"/>
        <v>13919405.734498583</v>
      </c>
      <c r="CO74" s="61">
        <f t="shared" si="115"/>
        <v>27212043.890004508</v>
      </c>
      <c r="CQ74" s="55">
        <f t="shared" si="128"/>
        <v>41131449.624503091</v>
      </c>
      <c r="CR74" s="55">
        <v>0</v>
      </c>
      <c r="CS74" s="56">
        <v>0</v>
      </c>
      <c r="CT74" s="57">
        <f t="shared" si="129"/>
        <v>41131449.624503091</v>
      </c>
      <c r="CU74" s="58">
        <f t="shared" si="116"/>
        <v>13919405.734498583</v>
      </c>
      <c r="CV74" s="14"/>
      <c r="CW74" s="55">
        <f t="shared" si="82"/>
        <v>2056572.4812251544</v>
      </c>
      <c r="CX74" s="55">
        <f t="shared" ref="CX74:CX91" si="135">+CT74*0.95</f>
        <v>39074877.143277936</v>
      </c>
      <c r="CY74" s="59">
        <v>30</v>
      </c>
      <c r="CZ74" s="59">
        <f t="shared" si="130"/>
        <v>10135</v>
      </c>
      <c r="DA74" s="59">
        <v>365</v>
      </c>
      <c r="DB74" s="14">
        <f t="shared" si="117"/>
        <v>25155471.408779353</v>
      </c>
      <c r="DC74" s="108">
        <v>914335</v>
      </c>
      <c r="DD74" s="60">
        <f t="shared" si="118"/>
        <v>14833740.734498583</v>
      </c>
      <c r="DE74" s="61">
        <f t="shared" si="64"/>
        <v>26297708.890004508</v>
      </c>
      <c r="DG74" s="70">
        <v>200061</v>
      </c>
    </row>
    <row r="75" spans="1:111" ht="15.75">
      <c r="A75" s="34" t="s">
        <v>256</v>
      </c>
      <c r="C75" s="15">
        <v>43014</v>
      </c>
      <c r="D75" s="64">
        <v>18</v>
      </c>
      <c r="E75" s="65" t="s">
        <v>257</v>
      </c>
      <c r="F75" s="65" t="s">
        <v>258</v>
      </c>
      <c r="G75" s="71" t="s">
        <v>127</v>
      </c>
      <c r="H75" s="66" t="s">
        <v>263</v>
      </c>
      <c r="I75" s="66">
        <v>1</v>
      </c>
      <c r="J75" s="65" t="s">
        <v>290</v>
      </c>
      <c r="K75" s="66">
        <v>30</v>
      </c>
      <c r="L75" s="67">
        <v>105052907.12650949</v>
      </c>
      <c r="M75" s="68"/>
      <c r="N75" s="55">
        <v>0</v>
      </c>
      <c r="O75" s="55">
        <f t="shared" si="83"/>
        <v>105052907.12650949</v>
      </c>
      <c r="P75" s="56">
        <v>0</v>
      </c>
      <c r="Q75" s="57">
        <f t="shared" si="84"/>
        <v>105052907.12650949</v>
      </c>
      <c r="R75" s="58">
        <v>0</v>
      </c>
      <c r="S75" s="14"/>
      <c r="T75" s="69">
        <f t="shared" si="85"/>
        <v>5252645.3563254746</v>
      </c>
      <c r="U75" s="55">
        <f t="shared" si="86"/>
        <v>99800261.77018401</v>
      </c>
      <c r="V75" s="59">
        <f t="shared" si="74"/>
        <v>30</v>
      </c>
      <c r="W75" s="59">
        <f t="shared" si="75"/>
        <v>10951</v>
      </c>
      <c r="X75" s="59">
        <f t="shared" si="76"/>
        <v>177</v>
      </c>
      <c r="Y75" s="14">
        <f t="shared" si="87"/>
        <v>99800261.77018401</v>
      </c>
      <c r="Z75" s="55">
        <f t="shared" si="88"/>
        <v>1613062.3991710867</v>
      </c>
      <c r="AA75" s="60">
        <f t="shared" si="89"/>
        <v>1613062.3991710867</v>
      </c>
      <c r="AB75" s="61">
        <f t="shared" si="90"/>
        <v>103439844.7273384</v>
      </c>
      <c r="AD75" s="55">
        <f t="shared" si="91"/>
        <v>105052907.12650949</v>
      </c>
      <c r="AE75" s="55">
        <v>0</v>
      </c>
      <c r="AF75" s="56">
        <v>0</v>
      </c>
      <c r="AG75" s="57">
        <f t="shared" si="92"/>
        <v>105052907.12650949</v>
      </c>
      <c r="AH75" s="58">
        <f t="shared" si="93"/>
        <v>1613062.3991710867</v>
      </c>
      <c r="AI75" s="14"/>
      <c r="AJ75" s="69">
        <f t="shared" si="94"/>
        <v>5252645.3563254746</v>
      </c>
      <c r="AK75" s="55">
        <f t="shared" si="95"/>
        <v>99800261.77018401</v>
      </c>
      <c r="AL75" s="59">
        <v>30</v>
      </c>
      <c r="AM75" s="59">
        <f t="shared" si="77"/>
        <v>10775</v>
      </c>
      <c r="AN75" s="59">
        <f t="shared" si="78"/>
        <v>183</v>
      </c>
      <c r="AO75" s="14">
        <f t="shared" si="96"/>
        <v>98187199.371012926</v>
      </c>
      <c r="AP75" s="55">
        <f t="shared" si="97"/>
        <v>1667587.7016144192</v>
      </c>
      <c r="AQ75" s="60">
        <f t="shared" si="98"/>
        <v>3280650.100785506</v>
      </c>
      <c r="AR75" s="61">
        <f t="shared" si="99"/>
        <v>101772257.02572398</v>
      </c>
      <c r="AT75" s="55">
        <f t="shared" si="100"/>
        <v>105052907.12650949</v>
      </c>
      <c r="AU75" s="55">
        <v>0</v>
      </c>
      <c r="AV75" s="56">
        <v>0</v>
      </c>
      <c r="AW75" s="57">
        <f t="shared" si="119"/>
        <v>105052907.12650949</v>
      </c>
      <c r="AX75" s="58">
        <f t="shared" si="101"/>
        <v>3280650.100785506</v>
      </c>
      <c r="AY75" s="14"/>
      <c r="AZ75" s="69">
        <f>AW75*5/100</f>
        <v>5252645.3563254746</v>
      </c>
      <c r="BA75" s="55">
        <f t="shared" si="120"/>
        <v>99800261.77018401</v>
      </c>
      <c r="BB75" s="59">
        <v>30</v>
      </c>
      <c r="BC75" s="59">
        <f t="shared" si="79"/>
        <v>10592</v>
      </c>
      <c r="BD75" s="59">
        <f t="shared" si="103"/>
        <v>182</v>
      </c>
      <c r="BE75" s="14">
        <f t="shared" si="104"/>
        <v>96519611.669398502</v>
      </c>
      <c r="BF75" s="55">
        <f t="shared" si="131"/>
        <v>1658475.2005127009</v>
      </c>
      <c r="BG75" s="62">
        <f t="shared" si="105"/>
        <v>28272431.473509539</v>
      </c>
      <c r="BH75" s="60">
        <f t="shared" si="121"/>
        <v>33211556.774807744</v>
      </c>
      <c r="BI75" s="61">
        <f t="shared" si="106"/>
        <v>71841350.351701736</v>
      </c>
      <c r="BK75" s="55">
        <f t="shared" si="107"/>
        <v>105052907.12650949</v>
      </c>
      <c r="BL75" s="55">
        <v>0</v>
      </c>
      <c r="BM75" s="56">
        <v>0</v>
      </c>
      <c r="BN75" s="57">
        <f t="shared" si="122"/>
        <v>105052907.12650949</v>
      </c>
      <c r="BO75" s="58">
        <f t="shared" si="108"/>
        <v>33211556.774807744</v>
      </c>
      <c r="BP75" s="14"/>
      <c r="BQ75" s="55">
        <f>BN75*5/100</f>
        <v>5252645.3563254746</v>
      </c>
      <c r="BR75" s="55">
        <f t="shared" si="133"/>
        <v>99800261.77018401</v>
      </c>
      <c r="BS75" s="59">
        <v>30</v>
      </c>
      <c r="BT75" s="59">
        <f t="shared" si="123"/>
        <v>10410</v>
      </c>
      <c r="BU75" s="59">
        <f t="shared" si="124"/>
        <v>275</v>
      </c>
      <c r="BV75" s="14">
        <f t="shared" si="109"/>
        <v>66588704.995376267</v>
      </c>
      <c r="BW75" s="55">
        <f t="shared" si="72"/>
        <v>1759067.6151516305</v>
      </c>
      <c r="BX75" s="60">
        <f t="shared" si="110"/>
        <v>34970624.389959373</v>
      </c>
      <c r="BY75" s="61">
        <f t="shared" si="111"/>
        <v>70082282.736550122</v>
      </c>
      <c r="CA75" s="55">
        <f t="shared" si="125"/>
        <v>105052907.12650949</v>
      </c>
      <c r="CB75" s="55">
        <v>0</v>
      </c>
      <c r="CC75" s="56">
        <v>0</v>
      </c>
      <c r="CD75" s="57">
        <f t="shared" si="126"/>
        <v>105052907.12650949</v>
      </c>
      <c r="CE75" s="58">
        <f t="shared" si="112"/>
        <v>34970624.389959373</v>
      </c>
      <c r="CF75" s="14"/>
      <c r="CG75" s="55">
        <f>CD75*5/100</f>
        <v>5252645.3563254746</v>
      </c>
      <c r="CH75" s="55">
        <f t="shared" si="134"/>
        <v>99800261.77018401</v>
      </c>
      <c r="CI75" s="59">
        <v>30</v>
      </c>
      <c r="CJ75" s="59">
        <f t="shared" si="127"/>
        <v>10135</v>
      </c>
      <c r="CK75" s="59">
        <f t="shared" si="132"/>
        <v>91</v>
      </c>
      <c r="CL75" s="14">
        <f t="shared" si="113"/>
        <v>64829637.380224638</v>
      </c>
      <c r="CM75" s="55">
        <v>580615.62788253953</v>
      </c>
      <c r="CN75" s="60">
        <f t="shared" si="114"/>
        <v>35551240.017841913</v>
      </c>
      <c r="CO75" s="61">
        <f t="shared" si="115"/>
        <v>69501667.108667582</v>
      </c>
      <c r="CQ75" s="55">
        <f t="shared" si="128"/>
        <v>105052907.12650949</v>
      </c>
      <c r="CR75" s="55">
        <v>0</v>
      </c>
      <c r="CS75" s="56">
        <v>0</v>
      </c>
      <c r="CT75" s="57">
        <f t="shared" si="129"/>
        <v>105052907.12650949</v>
      </c>
      <c r="CU75" s="58">
        <f t="shared" si="116"/>
        <v>35551240.017841913</v>
      </c>
      <c r="CV75" s="14"/>
      <c r="CW75" s="55">
        <f>CT75*5/100</f>
        <v>5252645.3563254746</v>
      </c>
      <c r="CX75" s="55">
        <f t="shared" si="135"/>
        <v>99800261.77018401</v>
      </c>
      <c r="CY75" s="59">
        <v>30</v>
      </c>
      <c r="CZ75" s="59">
        <f t="shared" si="130"/>
        <v>10135</v>
      </c>
      <c r="DA75" s="59">
        <v>365</v>
      </c>
      <c r="DB75" s="14">
        <f t="shared" si="117"/>
        <v>64249021.752342097</v>
      </c>
      <c r="DC75" s="108">
        <v>2335281</v>
      </c>
      <c r="DD75" s="60">
        <f t="shared" si="118"/>
        <v>37886521.017841913</v>
      </c>
      <c r="DE75" s="61">
        <f t="shared" si="64"/>
        <v>67166386.108667582</v>
      </c>
      <c r="DG75" s="70">
        <v>200062</v>
      </c>
    </row>
    <row r="76" spans="1:111" ht="15.75">
      <c r="A76" s="34" t="s">
        <v>256</v>
      </c>
      <c r="C76" s="15">
        <v>43014</v>
      </c>
      <c r="D76" s="64">
        <v>19</v>
      </c>
      <c r="E76" s="65" t="s">
        <v>257</v>
      </c>
      <c r="F76" s="65" t="s">
        <v>258</v>
      </c>
      <c r="G76" s="71" t="s">
        <v>129</v>
      </c>
      <c r="H76" s="66" t="s">
        <v>263</v>
      </c>
      <c r="I76" s="66">
        <v>1</v>
      </c>
      <c r="J76" s="65" t="s">
        <v>291</v>
      </c>
      <c r="K76" s="66">
        <v>30</v>
      </c>
      <c r="L76" s="67">
        <v>78789680.344882101</v>
      </c>
      <c r="M76" s="68"/>
      <c r="N76" s="55">
        <v>0</v>
      </c>
      <c r="O76" s="55">
        <f t="shared" si="83"/>
        <v>78789680.344882101</v>
      </c>
      <c r="P76" s="56">
        <v>0</v>
      </c>
      <c r="Q76" s="57">
        <f t="shared" si="84"/>
        <v>78789680.344882101</v>
      </c>
      <c r="R76" s="58">
        <v>0</v>
      </c>
      <c r="S76" s="14"/>
      <c r="T76" s="69">
        <f t="shared" si="85"/>
        <v>3939484.0172441052</v>
      </c>
      <c r="U76" s="55">
        <f t="shared" si="86"/>
        <v>74850196.327637985</v>
      </c>
      <c r="V76" s="59">
        <f t="shared" si="74"/>
        <v>30</v>
      </c>
      <c r="W76" s="59">
        <f t="shared" si="75"/>
        <v>10951</v>
      </c>
      <c r="X76" s="59">
        <f t="shared" si="76"/>
        <v>177</v>
      </c>
      <c r="Y76" s="14">
        <f t="shared" si="87"/>
        <v>74850196.327637985</v>
      </c>
      <c r="Z76" s="55">
        <f t="shared" si="88"/>
        <v>1209796.7993783148</v>
      </c>
      <c r="AA76" s="60">
        <f t="shared" si="89"/>
        <v>1209796.7993783148</v>
      </c>
      <c r="AB76" s="61">
        <f t="shared" si="90"/>
        <v>77579883.54550378</v>
      </c>
      <c r="AD76" s="55">
        <f t="shared" si="91"/>
        <v>78789680.344882101</v>
      </c>
      <c r="AE76" s="55">
        <v>0</v>
      </c>
      <c r="AF76" s="56">
        <v>0</v>
      </c>
      <c r="AG76" s="57">
        <f t="shared" si="92"/>
        <v>78789680.344882101</v>
      </c>
      <c r="AH76" s="58">
        <f t="shared" si="93"/>
        <v>1209796.7993783148</v>
      </c>
      <c r="AI76" s="14"/>
      <c r="AJ76" s="69">
        <f t="shared" si="94"/>
        <v>3939484.0172441052</v>
      </c>
      <c r="AK76" s="55">
        <f t="shared" si="95"/>
        <v>74850196.327637985</v>
      </c>
      <c r="AL76" s="59">
        <v>30</v>
      </c>
      <c r="AM76" s="59">
        <f t="shared" si="77"/>
        <v>10775</v>
      </c>
      <c r="AN76" s="59">
        <f t="shared" si="78"/>
        <v>183</v>
      </c>
      <c r="AO76" s="14">
        <f t="shared" si="96"/>
        <v>73640399.528259665</v>
      </c>
      <c r="AP76" s="55">
        <f t="shared" si="97"/>
        <v>1250690.7762108138</v>
      </c>
      <c r="AQ76" s="60">
        <f t="shared" si="98"/>
        <v>2460487.5755891288</v>
      </c>
      <c r="AR76" s="61">
        <f t="shared" si="99"/>
        <v>76329192.769292966</v>
      </c>
      <c r="AT76" s="55">
        <f t="shared" si="100"/>
        <v>78789680.344882101</v>
      </c>
      <c r="AU76" s="55">
        <v>0</v>
      </c>
      <c r="AV76" s="56">
        <v>0</v>
      </c>
      <c r="AW76" s="57">
        <f t="shared" si="119"/>
        <v>78789680.344882101</v>
      </c>
      <c r="AX76" s="58">
        <f t="shared" si="101"/>
        <v>2460487.5755891288</v>
      </c>
      <c r="AY76" s="14"/>
      <c r="AZ76" s="69">
        <f t="shared" si="102"/>
        <v>3939484.0172441052</v>
      </c>
      <c r="BA76" s="55">
        <f t="shared" si="120"/>
        <v>74850196.327637985</v>
      </c>
      <c r="BB76" s="59">
        <v>30</v>
      </c>
      <c r="BC76" s="59">
        <f t="shared" si="79"/>
        <v>10592</v>
      </c>
      <c r="BD76" s="59">
        <f t="shared" si="103"/>
        <v>182</v>
      </c>
      <c r="BE76" s="14">
        <f t="shared" si="104"/>
        <v>72389708.75204885</v>
      </c>
      <c r="BF76" s="55">
        <f t="shared" si="131"/>
        <v>1243856.4003845251</v>
      </c>
      <c r="BG76" s="62">
        <f t="shared" si="105"/>
        <v>21204323.605132151</v>
      </c>
      <c r="BH76" s="60">
        <f t="shared" si="121"/>
        <v>24908667.581105806</v>
      </c>
      <c r="BI76" s="61">
        <f t="shared" si="106"/>
        <v>53881012.763776295</v>
      </c>
      <c r="BK76" s="55">
        <f t="shared" si="107"/>
        <v>78789680.344882101</v>
      </c>
      <c r="BL76" s="55">
        <v>0</v>
      </c>
      <c r="BM76" s="56">
        <v>0</v>
      </c>
      <c r="BN76" s="57">
        <f t="shared" si="122"/>
        <v>78789680.344882101</v>
      </c>
      <c r="BO76" s="58">
        <f t="shared" si="108"/>
        <v>24908667.581105806</v>
      </c>
      <c r="BP76" s="14"/>
      <c r="BQ76" s="55">
        <f t="shared" ref="BQ76:BQ103" si="136">BN76*5/100</f>
        <v>3939484.0172441052</v>
      </c>
      <c r="BR76" s="55">
        <f t="shared" si="133"/>
        <v>74850196.327637985</v>
      </c>
      <c r="BS76" s="59">
        <v>30</v>
      </c>
      <c r="BT76" s="59">
        <f t="shared" si="123"/>
        <v>10410</v>
      </c>
      <c r="BU76" s="59">
        <f t="shared" si="124"/>
        <v>275</v>
      </c>
      <c r="BV76" s="14">
        <f t="shared" si="109"/>
        <v>49941528.746532179</v>
      </c>
      <c r="BW76" s="55">
        <f t="shared" si="72"/>
        <v>1319300.7113637223</v>
      </c>
      <c r="BX76" s="60">
        <f t="shared" si="110"/>
        <v>26227968.292469528</v>
      </c>
      <c r="BY76" s="61">
        <f t="shared" si="111"/>
        <v>52561712.05241257</v>
      </c>
      <c r="CA76" s="55">
        <f t="shared" si="125"/>
        <v>78789680.344882101</v>
      </c>
      <c r="CB76" s="55">
        <v>0</v>
      </c>
      <c r="CC76" s="56">
        <v>0</v>
      </c>
      <c r="CD76" s="57">
        <f t="shared" si="126"/>
        <v>78789680.344882101</v>
      </c>
      <c r="CE76" s="58">
        <f t="shared" si="112"/>
        <v>26227968.292469528</v>
      </c>
      <c r="CF76" s="14"/>
      <c r="CG76" s="55">
        <f t="shared" ref="CG76:CG103" si="137">CD76*5/100</f>
        <v>3939484.0172441052</v>
      </c>
      <c r="CH76" s="55">
        <f t="shared" si="134"/>
        <v>74850196.327637985</v>
      </c>
      <c r="CI76" s="59">
        <v>30</v>
      </c>
      <c r="CJ76" s="59">
        <f t="shared" si="127"/>
        <v>10135</v>
      </c>
      <c r="CK76" s="59">
        <f t="shared" si="132"/>
        <v>91</v>
      </c>
      <c r="CL76" s="14">
        <f t="shared" si="113"/>
        <v>48622228.035168454</v>
      </c>
      <c r="CM76" s="55">
        <v>435461.72091190447</v>
      </c>
      <c r="CN76" s="60">
        <f t="shared" si="114"/>
        <v>26663430.013381433</v>
      </c>
      <c r="CO76" s="61">
        <f t="shared" si="115"/>
        <v>52126250.331500664</v>
      </c>
      <c r="CQ76" s="55">
        <f t="shared" si="128"/>
        <v>78789680.344882101</v>
      </c>
      <c r="CR76" s="55">
        <v>0</v>
      </c>
      <c r="CS76" s="56">
        <v>0</v>
      </c>
      <c r="CT76" s="57">
        <f t="shared" si="129"/>
        <v>78789680.344882101</v>
      </c>
      <c r="CU76" s="58">
        <f t="shared" si="116"/>
        <v>26663430.013381433</v>
      </c>
      <c r="CV76" s="14"/>
      <c r="CW76" s="55">
        <f t="shared" ref="CW76:CW103" si="138">CT76*5/100</f>
        <v>3939484.0172441052</v>
      </c>
      <c r="CX76" s="55">
        <f t="shared" si="135"/>
        <v>74850196.327637985</v>
      </c>
      <c r="CY76" s="59">
        <v>30</v>
      </c>
      <c r="CZ76" s="59">
        <f t="shared" si="130"/>
        <v>10135</v>
      </c>
      <c r="DA76" s="59">
        <v>365</v>
      </c>
      <c r="DB76" s="14">
        <f t="shared" si="117"/>
        <v>48186766.314256549</v>
      </c>
      <c r="DC76" s="108">
        <v>1751461</v>
      </c>
      <c r="DD76" s="60">
        <f t="shared" si="118"/>
        <v>28414891.013381433</v>
      </c>
      <c r="DE76" s="61">
        <f t="shared" ref="DE76:DE103" si="139">+CT76-DD76</f>
        <v>50374789.331500664</v>
      </c>
      <c r="DG76" s="70">
        <v>200063</v>
      </c>
    </row>
    <row r="77" spans="1:111" ht="15.75">
      <c r="A77" s="34" t="s">
        <v>256</v>
      </c>
      <c r="C77" s="15">
        <v>43014</v>
      </c>
      <c r="D77" s="64">
        <v>20</v>
      </c>
      <c r="E77" s="65" t="s">
        <v>257</v>
      </c>
      <c r="F77" s="65" t="s">
        <v>258</v>
      </c>
      <c r="G77" s="71" t="s">
        <v>131</v>
      </c>
      <c r="H77" s="66" t="s">
        <v>259</v>
      </c>
      <c r="I77" s="66">
        <v>2015</v>
      </c>
      <c r="J77" s="65"/>
      <c r="K77" s="66">
        <v>60</v>
      </c>
      <c r="L77" s="67">
        <v>8567821.405974362</v>
      </c>
      <c r="M77" s="68"/>
      <c r="N77" s="55">
        <v>0</v>
      </c>
      <c r="O77" s="55">
        <f t="shared" si="83"/>
        <v>8567821.405974362</v>
      </c>
      <c r="P77" s="56">
        <v>0</v>
      </c>
      <c r="Q77" s="57">
        <f t="shared" si="84"/>
        <v>8567821.405974362</v>
      </c>
      <c r="R77" s="58">
        <v>0</v>
      </c>
      <c r="S77" s="14"/>
      <c r="T77" s="69">
        <f t="shared" si="85"/>
        <v>428391.07029871806</v>
      </c>
      <c r="U77" s="55">
        <f t="shared" si="86"/>
        <v>8139430.3356756438</v>
      </c>
      <c r="V77" s="59">
        <f t="shared" si="74"/>
        <v>60</v>
      </c>
      <c r="W77" s="59">
        <f t="shared" si="75"/>
        <v>21901</v>
      </c>
      <c r="X77" s="59">
        <f t="shared" si="76"/>
        <v>177</v>
      </c>
      <c r="Y77" s="14">
        <f t="shared" si="87"/>
        <v>8139430.3356756438</v>
      </c>
      <c r="Z77" s="55">
        <f t="shared" si="88"/>
        <v>65781.433241157429</v>
      </c>
      <c r="AA77" s="60">
        <f t="shared" si="89"/>
        <v>65781.433241157429</v>
      </c>
      <c r="AB77" s="61">
        <f t="shared" si="90"/>
        <v>8502039.9727332052</v>
      </c>
      <c r="AD77" s="55">
        <f t="shared" si="91"/>
        <v>8567821.405974362</v>
      </c>
      <c r="AE77" s="55">
        <v>0</v>
      </c>
      <c r="AF77" s="56">
        <v>0</v>
      </c>
      <c r="AG77" s="57">
        <f t="shared" si="92"/>
        <v>8567821.405974362</v>
      </c>
      <c r="AH77" s="58">
        <f t="shared" si="93"/>
        <v>65781.433241157429</v>
      </c>
      <c r="AI77" s="14"/>
      <c r="AJ77" s="69">
        <f t="shared" si="94"/>
        <v>428391.07029871806</v>
      </c>
      <c r="AK77" s="55">
        <f t="shared" si="95"/>
        <v>8139430.3356756438</v>
      </c>
      <c r="AL77" s="59">
        <v>60</v>
      </c>
      <c r="AM77" s="59">
        <f t="shared" si="77"/>
        <v>21725</v>
      </c>
      <c r="AN77" s="59">
        <f t="shared" si="78"/>
        <v>183</v>
      </c>
      <c r="AO77" s="14">
        <f t="shared" si="96"/>
        <v>8073648.902434486</v>
      </c>
      <c r="AP77" s="55">
        <f t="shared" si="97"/>
        <v>68008.181778849757</v>
      </c>
      <c r="AQ77" s="60">
        <f t="shared" si="98"/>
        <v>133789.61502000719</v>
      </c>
      <c r="AR77" s="61">
        <f t="shared" si="99"/>
        <v>8434031.7909543552</v>
      </c>
      <c r="AT77" s="55">
        <f t="shared" si="100"/>
        <v>8567821.405974362</v>
      </c>
      <c r="AU77" s="55">
        <v>0</v>
      </c>
      <c r="AV77" s="56">
        <v>0</v>
      </c>
      <c r="AW77" s="57">
        <f t="shared" si="119"/>
        <v>8567821.405974362</v>
      </c>
      <c r="AX77" s="58">
        <f t="shared" si="101"/>
        <v>133789.61502000719</v>
      </c>
      <c r="AY77" s="14"/>
      <c r="AZ77" s="69">
        <f t="shared" si="102"/>
        <v>428391.07029871806</v>
      </c>
      <c r="BA77" s="55">
        <f t="shared" si="120"/>
        <v>8139430.3356756438</v>
      </c>
      <c r="BB77" s="59">
        <v>60</v>
      </c>
      <c r="BC77" s="59">
        <f t="shared" si="79"/>
        <v>21542</v>
      </c>
      <c r="BD77" s="59">
        <f t="shared" si="103"/>
        <v>182</v>
      </c>
      <c r="BE77" s="14">
        <f t="shared" si="104"/>
        <v>8005640.7206556369</v>
      </c>
      <c r="BF77" s="55">
        <f t="shared" si="131"/>
        <v>67636.552370222169</v>
      </c>
      <c r="BG77" s="62">
        <f t="shared" si="105"/>
        <v>2305820.4689754103</v>
      </c>
      <c r="BH77" s="60">
        <f t="shared" si="121"/>
        <v>2507246.6363656395</v>
      </c>
      <c r="BI77" s="61">
        <f t="shared" si="106"/>
        <v>6060574.769608723</v>
      </c>
      <c r="BK77" s="55">
        <f t="shared" si="107"/>
        <v>8567821.405974362</v>
      </c>
      <c r="BL77" s="55">
        <v>0</v>
      </c>
      <c r="BM77" s="56">
        <v>0</v>
      </c>
      <c r="BN77" s="57">
        <f t="shared" si="122"/>
        <v>8567821.405974362</v>
      </c>
      <c r="BO77" s="58">
        <f t="shared" si="108"/>
        <v>2507246.6363656395</v>
      </c>
      <c r="BP77" s="14"/>
      <c r="BQ77" s="55">
        <f t="shared" si="136"/>
        <v>428391.07029871806</v>
      </c>
      <c r="BR77" s="55">
        <f t="shared" si="133"/>
        <v>8139430.3356756438</v>
      </c>
      <c r="BS77" s="59">
        <v>60</v>
      </c>
      <c r="BT77" s="59">
        <f t="shared" si="123"/>
        <v>21360</v>
      </c>
      <c r="BU77" s="59">
        <f t="shared" si="124"/>
        <v>275</v>
      </c>
      <c r="BV77" s="14">
        <f t="shared" si="109"/>
        <v>5632183.6993100047</v>
      </c>
      <c r="BW77" s="55">
        <f t="shared" si="72"/>
        <v>72511.728338494911</v>
      </c>
      <c r="BX77" s="60">
        <f t="shared" si="110"/>
        <v>2579758.3647041344</v>
      </c>
      <c r="BY77" s="61">
        <f t="shared" si="111"/>
        <v>5988063.0412702281</v>
      </c>
      <c r="CA77" s="55">
        <f t="shared" si="125"/>
        <v>8567821.405974362</v>
      </c>
      <c r="CB77" s="55">
        <v>0</v>
      </c>
      <c r="CC77" s="56">
        <v>0</v>
      </c>
      <c r="CD77" s="57">
        <f t="shared" si="126"/>
        <v>8567821.405974362</v>
      </c>
      <c r="CE77" s="58">
        <f t="shared" si="112"/>
        <v>2579758.3647041344</v>
      </c>
      <c r="CF77" s="14"/>
      <c r="CG77" s="55">
        <f t="shared" si="137"/>
        <v>428391.07029871806</v>
      </c>
      <c r="CH77" s="55">
        <f t="shared" si="134"/>
        <v>8139430.3356756438</v>
      </c>
      <c r="CI77" s="59">
        <v>60</v>
      </c>
      <c r="CJ77" s="59">
        <f t="shared" si="127"/>
        <v>21085</v>
      </c>
      <c r="CK77" s="59">
        <f t="shared" si="132"/>
        <v>91</v>
      </c>
      <c r="CL77" s="14">
        <f t="shared" si="113"/>
        <v>5559671.9709715098</v>
      </c>
      <c r="CM77" s="55">
        <v>23931.500571358571</v>
      </c>
      <c r="CN77" s="60">
        <f t="shared" si="114"/>
        <v>2603689.8652754929</v>
      </c>
      <c r="CO77" s="61">
        <f t="shared" si="115"/>
        <v>5964131.5406988692</v>
      </c>
      <c r="CQ77" s="55">
        <f t="shared" si="128"/>
        <v>8567821.405974362</v>
      </c>
      <c r="CR77" s="55">
        <v>0</v>
      </c>
      <c r="CS77" s="56">
        <v>0</v>
      </c>
      <c r="CT77" s="57">
        <f t="shared" si="129"/>
        <v>8567821.405974362</v>
      </c>
      <c r="CU77" s="58">
        <f t="shared" si="116"/>
        <v>2603689.8652754929</v>
      </c>
      <c r="CV77" s="14"/>
      <c r="CW77" s="55">
        <f t="shared" si="138"/>
        <v>428391.07029871806</v>
      </c>
      <c r="CX77" s="55">
        <f t="shared" si="135"/>
        <v>8139430.3356756438</v>
      </c>
      <c r="CY77" s="59">
        <v>60</v>
      </c>
      <c r="CZ77" s="59">
        <f t="shared" si="130"/>
        <v>21085</v>
      </c>
      <c r="DA77" s="59">
        <v>365</v>
      </c>
      <c r="DB77" s="14">
        <f t="shared" si="117"/>
        <v>5535740.4704001509</v>
      </c>
      <c r="DC77" s="108">
        <v>96253</v>
      </c>
      <c r="DD77" s="60">
        <f t="shared" si="118"/>
        <v>2699942.8652754929</v>
      </c>
      <c r="DE77" s="61">
        <f t="shared" si="139"/>
        <v>5867878.5406988692</v>
      </c>
      <c r="DG77" s="70">
        <v>200064</v>
      </c>
    </row>
    <row r="78" spans="1:111" ht="15.75">
      <c r="A78" s="34" t="s">
        <v>256</v>
      </c>
      <c r="C78" s="15">
        <v>43014</v>
      </c>
      <c r="D78" s="64">
        <v>21</v>
      </c>
      <c r="E78" s="65" t="s">
        <v>257</v>
      </c>
      <c r="F78" s="65" t="s">
        <v>258</v>
      </c>
      <c r="G78" s="71" t="s">
        <v>133</v>
      </c>
      <c r="H78" s="66" t="s">
        <v>292</v>
      </c>
      <c r="I78" s="66">
        <v>1</v>
      </c>
      <c r="J78" s="65" t="s">
        <v>293</v>
      </c>
      <c r="K78" s="66">
        <v>10</v>
      </c>
      <c r="L78" s="67">
        <v>1312565724.3582802</v>
      </c>
      <c r="M78" s="68"/>
      <c r="N78" s="55">
        <v>0</v>
      </c>
      <c r="O78" s="55">
        <f t="shared" si="83"/>
        <v>1312565724.3582802</v>
      </c>
      <c r="P78" s="56">
        <v>0</v>
      </c>
      <c r="Q78" s="57">
        <f t="shared" si="84"/>
        <v>1312565724.3582802</v>
      </c>
      <c r="R78" s="58">
        <v>0</v>
      </c>
      <c r="S78" s="14"/>
      <c r="T78" s="69">
        <f t="shared" si="85"/>
        <v>65628286.217914008</v>
      </c>
      <c r="U78" s="55">
        <f t="shared" si="86"/>
        <v>1246937438.1403661</v>
      </c>
      <c r="V78" s="59">
        <f t="shared" si="74"/>
        <v>10</v>
      </c>
      <c r="W78" s="59">
        <f t="shared" si="75"/>
        <v>3651</v>
      </c>
      <c r="X78" s="59">
        <f t="shared" si="76"/>
        <v>177</v>
      </c>
      <c r="Y78" s="14">
        <f t="shared" si="87"/>
        <v>1246937438.1403661</v>
      </c>
      <c r="Z78" s="55">
        <f t="shared" si="88"/>
        <v>60451363.065145105</v>
      </c>
      <c r="AA78" s="60">
        <f t="shared" si="89"/>
        <v>60451363.065145105</v>
      </c>
      <c r="AB78" s="61">
        <f t="shared" si="90"/>
        <v>1252114361.2931352</v>
      </c>
      <c r="AD78" s="55">
        <f t="shared" si="91"/>
        <v>1312565724.3582802</v>
      </c>
      <c r="AE78" s="55">
        <v>0</v>
      </c>
      <c r="AF78" s="56">
        <v>0</v>
      </c>
      <c r="AG78" s="57">
        <f t="shared" si="92"/>
        <v>1312565724.3582802</v>
      </c>
      <c r="AH78" s="58">
        <f t="shared" si="93"/>
        <v>60451363.065145105</v>
      </c>
      <c r="AI78" s="14"/>
      <c r="AJ78" s="69">
        <f t="shared" si="94"/>
        <v>65628286.217914008</v>
      </c>
      <c r="AK78" s="55">
        <f t="shared" si="95"/>
        <v>1246937438.1403661</v>
      </c>
      <c r="AL78" s="59">
        <v>10</v>
      </c>
      <c r="AM78" s="59">
        <f t="shared" si="77"/>
        <v>3475</v>
      </c>
      <c r="AN78" s="59">
        <f t="shared" si="78"/>
        <v>183</v>
      </c>
      <c r="AO78" s="14">
        <f t="shared" si="96"/>
        <v>1186486075.0752211</v>
      </c>
      <c r="AP78" s="55">
        <f t="shared" si="97"/>
        <v>62482576.039932504</v>
      </c>
      <c r="AQ78" s="60">
        <f t="shared" si="98"/>
        <v>122933939.10507761</v>
      </c>
      <c r="AR78" s="61">
        <f t="shared" si="99"/>
        <v>1189631785.2532027</v>
      </c>
      <c r="AT78" s="55">
        <f t="shared" si="100"/>
        <v>1312565724.3582802</v>
      </c>
      <c r="AU78" s="55">
        <v>0</v>
      </c>
      <c r="AV78" s="56">
        <v>0</v>
      </c>
      <c r="AW78" s="57">
        <f t="shared" si="119"/>
        <v>1312565724.3582802</v>
      </c>
      <c r="AX78" s="58">
        <f t="shared" si="101"/>
        <v>122933939.10507761</v>
      </c>
      <c r="AY78" s="14"/>
      <c r="AZ78" s="69">
        <f t="shared" si="102"/>
        <v>65628286.217914008</v>
      </c>
      <c r="BA78" s="55">
        <f t="shared" si="120"/>
        <v>1246937438.1403661</v>
      </c>
      <c r="BB78" s="59">
        <v>10</v>
      </c>
      <c r="BC78" s="59">
        <f t="shared" si="79"/>
        <v>3292</v>
      </c>
      <c r="BD78" s="59">
        <f t="shared" si="103"/>
        <v>182</v>
      </c>
      <c r="BE78" s="14">
        <f t="shared" si="104"/>
        <v>1124003499.0352886</v>
      </c>
      <c r="BF78" s="55">
        <f t="shared" si="131"/>
        <v>62141141.198184237</v>
      </c>
      <c r="BG78" s="62">
        <f t="shared" si="105"/>
        <v>353245098.22187054</v>
      </c>
      <c r="BH78" s="60">
        <f t="shared" si="121"/>
        <v>538320178.52513242</v>
      </c>
      <c r="BI78" s="61">
        <f t="shared" si="106"/>
        <v>774245545.83314776</v>
      </c>
      <c r="BK78" s="55">
        <f t="shared" si="107"/>
        <v>1312565724.3582802</v>
      </c>
      <c r="BL78" s="55">
        <v>0</v>
      </c>
      <c r="BM78" s="56">
        <v>0</v>
      </c>
      <c r="BN78" s="57">
        <f t="shared" si="122"/>
        <v>1312565724.3582802</v>
      </c>
      <c r="BO78" s="58">
        <f t="shared" si="108"/>
        <v>538320178.52513242</v>
      </c>
      <c r="BP78" s="14"/>
      <c r="BQ78" s="55">
        <f t="shared" si="136"/>
        <v>65628286.217914008</v>
      </c>
      <c r="BR78" s="55">
        <f t="shared" si="133"/>
        <v>1246937438.1403661</v>
      </c>
      <c r="BS78" s="59">
        <v>10</v>
      </c>
      <c r="BT78" s="59">
        <f t="shared" si="123"/>
        <v>3110</v>
      </c>
      <c r="BU78" s="59">
        <f t="shared" si="124"/>
        <v>275</v>
      </c>
      <c r="BV78" s="14">
        <f t="shared" si="109"/>
        <v>708617259.61523366</v>
      </c>
      <c r="BW78" s="55">
        <f t="shared" si="72"/>
        <v>62659082.441861503</v>
      </c>
      <c r="BX78" s="60">
        <f t="shared" si="110"/>
        <v>600979260.96699393</v>
      </c>
      <c r="BY78" s="61">
        <f t="shared" si="111"/>
        <v>711586463.39128625</v>
      </c>
      <c r="CA78" s="55">
        <f t="shared" si="125"/>
        <v>1312565724.3582802</v>
      </c>
      <c r="CB78" s="55">
        <v>0</v>
      </c>
      <c r="CC78" s="56">
        <v>0</v>
      </c>
      <c r="CD78" s="57">
        <f t="shared" si="126"/>
        <v>1312565724.3582802</v>
      </c>
      <c r="CE78" s="58">
        <f t="shared" si="112"/>
        <v>600979260.96699393</v>
      </c>
      <c r="CF78" s="14"/>
      <c r="CG78" s="55">
        <f t="shared" si="137"/>
        <v>65628286.217914008</v>
      </c>
      <c r="CH78" s="55">
        <f t="shared" si="134"/>
        <v>1246937438.1403661</v>
      </c>
      <c r="CI78" s="59">
        <v>10</v>
      </c>
      <c r="CJ78" s="59">
        <f t="shared" si="127"/>
        <v>2835</v>
      </c>
      <c r="CK78" s="59">
        <f t="shared" si="132"/>
        <v>91</v>
      </c>
      <c r="CL78" s="14">
        <f t="shared" si="113"/>
        <v>645958177.17337215</v>
      </c>
      <c r="CM78" s="55">
        <v>20692406.29544995</v>
      </c>
      <c r="CN78" s="60">
        <f t="shared" si="114"/>
        <v>621671667.2624439</v>
      </c>
      <c r="CO78" s="61">
        <f t="shared" si="115"/>
        <v>690894057.09583628</v>
      </c>
      <c r="CQ78" s="55">
        <f t="shared" si="128"/>
        <v>1312565724.3582802</v>
      </c>
      <c r="CR78" s="55">
        <v>0</v>
      </c>
      <c r="CS78" s="56">
        <v>0</v>
      </c>
      <c r="CT78" s="57">
        <f t="shared" si="129"/>
        <v>1312565724.3582802</v>
      </c>
      <c r="CU78" s="58">
        <f t="shared" si="116"/>
        <v>621671667.2624439</v>
      </c>
      <c r="CV78" s="14"/>
      <c r="CW78" s="55">
        <f t="shared" si="138"/>
        <v>65628286.217914008</v>
      </c>
      <c r="CX78" s="55">
        <f t="shared" si="135"/>
        <v>1246937438.1403661</v>
      </c>
      <c r="CY78" s="59">
        <v>10</v>
      </c>
      <c r="CZ78" s="59">
        <f t="shared" si="130"/>
        <v>2835</v>
      </c>
      <c r="DA78" s="59">
        <v>365</v>
      </c>
      <c r="DB78" s="14">
        <f t="shared" si="117"/>
        <v>625265770.87792218</v>
      </c>
      <c r="DC78" s="108">
        <v>83231950</v>
      </c>
      <c r="DD78" s="60">
        <f t="shared" si="118"/>
        <v>704903617.2624439</v>
      </c>
      <c r="DE78" s="61">
        <f t="shared" si="139"/>
        <v>607662107.09583628</v>
      </c>
      <c r="DG78" s="70">
        <v>200065</v>
      </c>
    </row>
    <row r="79" spans="1:111" ht="15.75">
      <c r="A79" s="34" t="s">
        <v>256</v>
      </c>
      <c r="C79" s="15">
        <v>43014</v>
      </c>
      <c r="D79" s="64">
        <v>22</v>
      </c>
      <c r="E79" s="65" t="s">
        <v>257</v>
      </c>
      <c r="F79" s="65" t="s">
        <v>258</v>
      </c>
      <c r="G79" s="71" t="s">
        <v>135</v>
      </c>
      <c r="H79" s="66" t="s">
        <v>292</v>
      </c>
      <c r="I79" s="66">
        <v>1</v>
      </c>
      <c r="J79" s="65"/>
      <c r="K79" s="66">
        <v>30</v>
      </c>
      <c r="L79" s="67">
        <v>507909285.3316772</v>
      </c>
      <c r="M79" s="68"/>
      <c r="N79" s="55">
        <v>0</v>
      </c>
      <c r="O79" s="55">
        <f t="shared" si="83"/>
        <v>507909285.3316772</v>
      </c>
      <c r="P79" s="56">
        <v>0</v>
      </c>
      <c r="Q79" s="57">
        <f t="shared" si="84"/>
        <v>507909285.3316772</v>
      </c>
      <c r="R79" s="58">
        <v>0</v>
      </c>
      <c r="S79" s="14"/>
      <c r="T79" s="69">
        <f t="shared" si="85"/>
        <v>25395464.266583864</v>
      </c>
      <c r="U79" s="55">
        <f t="shared" si="86"/>
        <v>482513821.06509334</v>
      </c>
      <c r="V79" s="59">
        <f t="shared" si="74"/>
        <v>30</v>
      </c>
      <c r="W79" s="59">
        <f t="shared" si="75"/>
        <v>10951</v>
      </c>
      <c r="X79" s="59">
        <f t="shared" si="76"/>
        <v>177</v>
      </c>
      <c r="Y79" s="14">
        <f t="shared" si="87"/>
        <v>482513821.06509334</v>
      </c>
      <c r="Z79" s="55">
        <f t="shared" si="88"/>
        <v>7798826.2559146667</v>
      </c>
      <c r="AA79" s="60">
        <f t="shared" si="89"/>
        <v>7798826.2559146667</v>
      </c>
      <c r="AB79" s="61">
        <f t="shared" si="90"/>
        <v>500110459.07576251</v>
      </c>
      <c r="AD79" s="55">
        <f t="shared" si="91"/>
        <v>507909285.3316772</v>
      </c>
      <c r="AE79" s="55">
        <v>0</v>
      </c>
      <c r="AF79" s="56">
        <v>0</v>
      </c>
      <c r="AG79" s="57">
        <f t="shared" si="92"/>
        <v>507909285.3316772</v>
      </c>
      <c r="AH79" s="58">
        <f t="shared" si="93"/>
        <v>7798826.2559146667</v>
      </c>
      <c r="AI79" s="14"/>
      <c r="AJ79" s="69">
        <f t="shared" si="94"/>
        <v>25395464.266583864</v>
      </c>
      <c r="AK79" s="55">
        <f t="shared" si="95"/>
        <v>482513821.06509334</v>
      </c>
      <c r="AL79" s="59">
        <v>30</v>
      </c>
      <c r="AM79" s="59">
        <f t="shared" si="77"/>
        <v>10775</v>
      </c>
      <c r="AN79" s="59">
        <f t="shared" si="78"/>
        <v>183</v>
      </c>
      <c r="AO79" s="14">
        <f t="shared" si="96"/>
        <v>474714994.80917865</v>
      </c>
      <c r="AP79" s="55">
        <f t="shared" si="97"/>
        <v>8062444.9234412713</v>
      </c>
      <c r="AQ79" s="60">
        <f t="shared" si="98"/>
        <v>15861271.179355938</v>
      </c>
      <c r="AR79" s="61">
        <f t="shared" si="99"/>
        <v>492048014.15232128</v>
      </c>
      <c r="AT79" s="55">
        <f t="shared" si="100"/>
        <v>507909285.3316772</v>
      </c>
      <c r="AU79" s="55">
        <v>0</v>
      </c>
      <c r="AV79" s="56">
        <v>0</v>
      </c>
      <c r="AW79" s="57">
        <f t="shared" si="119"/>
        <v>507909285.3316772</v>
      </c>
      <c r="AX79" s="58">
        <f t="shared" si="101"/>
        <v>15861271.179355938</v>
      </c>
      <c r="AY79" s="14"/>
      <c r="AZ79" s="69">
        <f t="shared" si="102"/>
        <v>25395464.266583864</v>
      </c>
      <c r="BA79" s="55">
        <f t="shared" si="120"/>
        <v>482513821.06509334</v>
      </c>
      <c r="BB79" s="59">
        <v>30</v>
      </c>
      <c r="BC79" s="59">
        <f t="shared" si="79"/>
        <v>10592</v>
      </c>
      <c r="BD79" s="59">
        <f t="shared" si="103"/>
        <v>182</v>
      </c>
      <c r="BE79" s="14">
        <f t="shared" si="104"/>
        <v>466652549.88573742</v>
      </c>
      <c r="BF79" s="55">
        <f t="shared" si="131"/>
        <v>8018387.8473568931</v>
      </c>
      <c r="BG79" s="62">
        <f t="shared" si="105"/>
        <v>136691414.42231855</v>
      </c>
      <c r="BH79" s="60">
        <f t="shared" si="121"/>
        <v>160571073.44903138</v>
      </c>
      <c r="BI79" s="61">
        <f t="shared" si="106"/>
        <v>347338211.88264585</v>
      </c>
      <c r="BK79" s="55">
        <f t="shared" si="107"/>
        <v>507909285.3316772</v>
      </c>
      <c r="BL79" s="55">
        <v>0</v>
      </c>
      <c r="BM79" s="56">
        <v>0</v>
      </c>
      <c r="BN79" s="57">
        <f t="shared" si="122"/>
        <v>507909285.3316772</v>
      </c>
      <c r="BO79" s="58">
        <f t="shared" si="108"/>
        <v>160571073.44903138</v>
      </c>
      <c r="BP79" s="14"/>
      <c r="BQ79" s="55">
        <f t="shared" si="136"/>
        <v>25395464.266583864</v>
      </c>
      <c r="BR79" s="55">
        <f t="shared" si="133"/>
        <v>482513821.06509334</v>
      </c>
      <c r="BS79" s="59">
        <v>30</v>
      </c>
      <c r="BT79" s="59">
        <f t="shared" si="123"/>
        <v>10410</v>
      </c>
      <c r="BU79" s="59">
        <f t="shared" si="124"/>
        <v>275</v>
      </c>
      <c r="BV79" s="14">
        <f t="shared" si="109"/>
        <v>321942747.61606193</v>
      </c>
      <c r="BW79" s="55">
        <f t="shared" si="72"/>
        <v>8504731.5652658045</v>
      </c>
      <c r="BX79" s="60">
        <f t="shared" si="110"/>
        <v>169075805.01429719</v>
      </c>
      <c r="BY79" s="61">
        <f t="shared" si="111"/>
        <v>338833480.31738001</v>
      </c>
      <c r="CA79" s="55">
        <f t="shared" si="125"/>
        <v>507909285.3316772</v>
      </c>
      <c r="CB79" s="55">
        <v>0</v>
      </c>
      <c r="CC79" s="56">
        <v>0</v>
      </c>
      <c r="CD79" s="57">
        <f t="shared" si="126"/>
        <v>507909285.3316772</v>
      </c>
      <c r="CE79" s="58">
        <f t="shared" si="112"/>
        <v>169075805.01429719</v>
      </c>
      <c r="CF79" s="14"/>
      <c r="CG79" s="55">
        <f t="shared" si="137"/>
        <v>25395464.266583864</v>
      </c>
      <c r="CH79" s="55">
        <f t="shared" si="134"/>
        <v>482513821.06509334</v>
      </c>
      <c r="CI79" s="59">
        <v>30</v>
      </c>
      <c r="CJ79" s="59">
        <f t="shared" si="127"/>
        <v>10135</v>
      </c>
      <c r="CK79" s="59">
        <f t="shared" si="132"/>
        <v>91</v>
      </c>
      <c r="CL79" s="14">
        <f t="shared" si="113"/>
        <v>313438016.05079615</v>
      </c>
      <c r="CM79" s="55">
        <v>2807157.6187329269</v>
      </c>
      <c r="CN79" s="60">
        <f t="shared" si="114"/>
        <v>171882962.63303012</v>
      </c>
      <c r="CO79" s="61">
        <f t="shared" si="115"/>
        <v>336026322.69864708</v>
      </c>
      <c r="CQ79" s="55">
        <f t="shared" si="128"/>
        <v>507909285.3316772</v>
      </c>
      <c r="CR79" s="55">
        <v>0</v>
      </c>
      <c r="CS79" s="56">
        <v>0</v>
      </c>
      <c r="CT79" s="57">
        <f t="shared" si="129"/>
        <v>507909285.3316772</v>
      </c>
      <c r="CU79" s="58">
        <f t="shared" si="116"/>
        <v>171882962.63303012</v>
      </c>
      <c r="CV79" s="14"/>
      <c r="CW79" s="55">
        <f t="shared" si="138"/>
        <v>25395464.266583864</v>
      </c>
      <c r="CX79" s="55">
        <f t="shared" si="135"/>
        <v>482513821.06509334</v>
      </c>
      <c r="CY79" s="59">
        <v>30</v>
      </c>
      <c r="CZ79" s="59">
        <f t="shared" si="130"/>
        <v>10135</v>
      </c>
      <c r="DA79" s="59">
        <v>365</v>
      </c>
      <c r="DB79" s="14">
        <f t="shared" si="117"/>
        <v>310630858.43206322</v>
      </c>
      <c r="DC79" s="108">
        <v>11290606</v>
      </c>
      <c r="DD79" s="60">
        <f t="shared" si="118"/>
        <v>183173568.63303012</v>
      </c>
      <c r="DE79" s="61">
        <f t="shared" si="139"/>
        <v>324735716.69864708</v>
      </c>
      <c r="DG79" s="70">
        <v>200066</v>
      </c>
    </row>
    <row r="80" spans="1:111" ht="15.75">
      <c r="A80" s="34" t="s">
        <v>256</v>
      </c>
      <c r="C80" s="15">
        <v>43014</v>
      </c>
      <c r="D80" s="64">
        <v>23</v>
      </c>
      <c r="E80" s="65" t="s">
        <v>257</v>
      </c>
      <c r="F80" s="65" t="s">
        <v>258</v>
      </c>
      <c r="G80" s="71" t="s">
        <v>137</v>
      </c>
      <c r="H80" s="66" t="s">
        <v>263</v>
      </c>
      <c r="I80" s="66">
        <v>1</v>
      </c>
      <c r="J80" s="65"/>
      <c r="K80" s="66">
        <v>60</v>
      </c>
      <c r="L80" s="67">
        <v>1189969.9387137094</v>
      </c>
      <c r="M80" s="68"/>
      <c r="N80" s="55">
        <v>0</v>
      </c>
      <c r="O80" s="55">
        <f t="shared" si="83"/>
        <v>1189969.9387137094</v>
      </c>
      <c r="P80" s="56">
        <v>0</v>
      </c>
      <c r="Q80" s="57">
        <f t="shared" si="84"/>
        <v>1189969.9387137094</v>
      </c>
      <c r="R80" s="58">
        <v>0</v>
      </c>
      <c r="S80" s="14"/>
      <c r="T80" s="69">
        <f t="shared" si="85"/>
        <v>59498.496935685464</v>
      </c>
      <c r="U80" s="55">
        <f t="shared" si="86"/>
        <v>1130471.4417780237</v>
      </c>
      <c r="V80" s="59">
        <f t="shared" si="74"/>
        <v>60</v>
      </c>
      <c r="W80" s="59">
        <f t="shared" si="75"/>
        <v>21901</v>
      </c>
      <c r="X80" s="59">
        <f t="shared" si="76"/>
        <v>177</v>
      </c>
      <c r="Y80" s="14">
        <f t="shared" si="87"/>
        <v>1130471.4417780237</v>
      </c>
      <c r="Z80" s="55">
        <f t="shared" si="88"/>
        <v>9136.2698139222048</v>
      </c>
      <c r="AA80" s="60">
        <f t="shared" si="89"/>
        <v>9136.2698139222048</v>
      </c>
      <c r="AB80" s="61">
        <f t="shared" si="90"/>
        <v>1180833.6688997871</v>
      </c>
      <c r="AD80" s="55">
        <f t="shared" si="91"/>
        <v>1189969.9387137094</v>
      </c>
      <c r="AE80" s="55">
        <v>0</v>
      </c>
      <c r="AF80" s="56">
        <v>0</v>
      </c>
      <c r="AG80" s="57">
        <f t="shared" si="92"/>
        <v>1189969.9387137094</v>
      </c>
      <c r="AH80" s="58">
        <f t="shared" si="93"/>
        <v>9136.2698139222048</v>
      </c>
      <c r="AI80" s="14"/>
      <c r="AJ80" s="69">
        <f t="shared" si="94"/>
        <v>59498.496935685464</v>
      </c>
      <c r="AK80" s="55">
        <f t="shared" si="95"/>
        <v>1130471.4417780237</v>
      </c>
      <c r="AL80" s="59">
        <v>60</v>
      </c>
      <c r="AM80" s="59">
        <f t="shared" si="77"/>
        <v>21725</v>
      </c>
      <c r="AN80" s="59">
        <f t="shared" si="78"/>
        <v>183</v>
      </c>
      <c r="AO80" s="14">
        <f t="shared" si="96"/>
        <v>1121335.1719641015</v>
      </c>
      <c r="AP80" s="55">
        <f t="shared" si="97"/>
        <v>9445.5390779945028</v>
      </c>
      <c r="AQ80" s="60">
        <f t="shared" si="98"/>
        <v>18581.808891916706</v>
      </c>
      <c r="AR80" s="61">
        <f t="shared" si="99"/>
        <v>1171388.1298217927</v>
      </c>
      <c r="AT80" s="55">
        <f t="shared" si="100"/>
        <v>1189969.9387137094</v>
      </c>
      <c r="AU80" s="55">
        <v>0</v>
      </c>
      <c r="AV80" s="56">
        <v>0</v>
      </c>
      <c r="AW80" s="57">
        <f t="shared" si="119"/>
        <v>1189969.9387137094</v>
      </c>
      <c r="AX80" s="58">
        <f t="shared" si="101"/>
        <v>18581.808891916706</v>
      </c>
      <c r="AY80" s="14"/>
      <c r="AZ80" s="69">
        <f t="shared" si="102"/>
        <v>59498.496935685464</v>
      </c>
      <c r="BA80" s="55">
        <f t="shared" si="120"/>
        <v>1130471.4417780237</v>
      </c>
      <c r="BB80" s="59">
        <v>60</v>
      </c>
      <c r="BC80" s="59">
        <f t="shared" si="79"/>
        <v>21542</v>
      </c>
      <c r="BD80" s="59">
        <f t="shared" si="103"/>
        <v>182</v>
      </c>
      <c r="BE80" s="14">
        <f t="shared" si="104"/>
        <v>1111889.6328861071</v>
      </c>
      <c r="BF80" s="55">
        <f t="shared" si="131"/>
        <v>9393.9241103551904</v>
      </c>
      <c r="BG80" s="62">
        <f t="shared" si="105"/>
        <v>320251.42823801015</v>
      </c>
      <c r="BH80" s="60">
        <f t="shared" si="121"/>
        <v>348227.16124028206</v>
      </c>
      <c r="BI80" s="61">
        <f t="shared" si="106"/>
        <v>841742.77747342736</v>
      </c>
      <c r="BK80" s="55">
        <f t="shared" si="107"/>
        <v>1189969.9387137094</v>
      </c>
      <c r="BL80" s="55">
        <v>0</v>
      </c>
      <c r="BM80" s="56">
        <v>0</v>
      </c>
      <c r="BN80" s="57">
        <f t="shared" si="122"/>
        <v>1189969.9387137094</v>
      </c>
      <c r="BO80" s="58">
        <f t="shared" si="108"/>
        <v>348227.16124028206</v>
      </c>
      <c r="BP80" s="14"/>
      <c r="BQ80" s="55">
        <f t="shared" si="136"/>
        <v>59498.496935685464</v>
      </c>
      <c r="BR80" s="55">
        <f t="shared" si="133"/>
        <v>1130471.4417780237</v>
      </c>
      <c r="BS80" s="59">
        <v>60</v>
      </c>
      <c r="BT80" s="59">
        <f t="shared" si="123"/>
        <v>21360</v>
      </c>
      <c r="BU80" s="59">
        <f t="shared" si="124"/>
        <v>275</v>
      </c>
      <c r="BV80" s="14">
        <f t="shared" si="109"/>
        <v>782244.28053774172</v>
      </c>
      <c r="BW80" s="55">
        <f t="shared" si="72"/>
        <v>10071.028892690963</v>
      </c>
      <c r="BX80" s="60">
        <f t="shared" si="110"/>
        <v>358298.19013297302</v>
      </c>
      <c r="BY80" s="61">
        <f t="shared" si="111"/>
        <v>831671.74858073634</v>
      </c>
      <c r="CA80" s="55">
        <f t="shared" si="125"/>
        <v>1189969.9387137094</v>
      </c>
      <c r="CB80" s="55">
        <v>0</v>
      </c>
      <c r="CC80" s="56">
        <v>0</v>
      </c>
      <c r="CD80" s="57">
        <f t="shared" si="126"/>
        <v>1189969.9387137094</v>
      </c>
      <c r="CE80" s="58">
        <f t="shared" si="112"/>
        <v>358298.19013297302</v>
      </c>
      <c r="CF80" s="14"/>
      <c r="CG80" s="55">
        <f t="shared" si="137"/>
        <v>59498.496935685464</v>
      </c>
      <c r="CH80" s="55">
        <f t="shared" si="134"/>
        <v>1130471.4417780237</v>
      </c>
      <c r="CI80" s="59">
        <v>60</v>
      </c>
      <c r="CJ80" s="59">
        <f t="shared" si="127"/>
        <v>21085</v>
      </c>
      <c r="CK80" s="59">
        <f t="shared" si="132"/>
        <v>91</v>
      </c>
      <c r="CL80" s="14">
        <f t="shared" si="113"/>
        <v>772173.25164505071</v>
      </c>
      <c r="CM80" s="55">
        <v>3323.8048412597673</v>
      </c>
      <c r="CN80" s="60">
        <f t="shared" si="114"/>
        <v>361621.9949742328</v>
      </c>
      <c r="CO80" s="61">
        <f t="shared" si="115"/>
        <v>828347.94373947661</v>
      </c>
      <c r="CQ80" s="55">
        <f t="shared" si="128"/>
        <v>1189969.9387137094</v>
      </c>
      <c r="CR80" s="55">
        <v>0</v>
      </c>
      <c r="CS80" s="56">
        <v>0</v>
      </c>
      <c r="CT80" s="57">
        <f t="shared" si="129"/>
        <v>1189969.9387137094</v>
      </c>
      <c r="CU80" s="58">
        <f t="shared" si="116"/>
        <v>361621.9949742328</v>
      </c>
      <c r="CV80" s="14"/>
      <c r="CW80" s="55">
        <f t="shared" si="138"/>
        <v>59498.496935685464</v>
      </c>
      <c r="CX80" s="55">
        <f t="shared" si="135"/>
        <v>1130471.4417780237</v>
      </c>
      <c r="CY80" s="59">
        <v>60</v>
      </c>
      <c r="CZ80" s="59">
        <f t="shared" si="130"/>
        <v>21085</v>
      </c>
      <c r="DA80" s="59">
        <v>365</v>
      </c>
      <c r="DB80" s="14">
        <f t="shared" si="117"/>
        <v>768849.44680379098</v>
      </c>
      <c r="DC80" s="108">
        <v>13368</v>
      </c>
      <c r="DD80" s="60">
        <f t="shared" si="118"/>
        <v>374989.9949742328</v>
      </c>
      <c r="DE80" s="61">
        <f t="shared" si="139"/>
        <v>814979.94373947661</v>
      </c>
      <c r="DG80" s="70">
        <v>200067</v>
      </c>
    </row>
    <row r="81" spans="1:111" ht="15.75">
      <c r="A81" s="34" t="s">
        <v>256</v>
      </c>
      <c r="C81" s="15">
        <v>43014</v>
      </c>
      <c r="D81" s="64">
        <v>24</v>
      </c>
      <c r="E81" s="65" t="s">
        <v>257</v>
      </c>
      <c r="F81" s="65" t="s">
        <v>258</v>
      </c>
      <c r="G81" s="71" t="s">
        <v>139</v>
      </c>
      <c r="H81" s="66" t="s">
        <v>263</v>
      </c>
      <c r="I81" s="66">
        <v>1</v>
      </c>
      <c r="J81" s="65"/>
      <c r="K81" s="66">
        <v>5</v>
      </c>
      <c r="L81" s="67">
        <v>223094.11070800392</v>
      </c>
      <c r="M81" s="68"/>
      <c r="N81" s="55">
        <v>0</v>
      </c>
      <c r="O81" s="55">
        <f t="shared" si="83"/>
        <v>223094.11070800392</v>
      </c>
      <c r="P81" s="56">
        <v>0</v>
      </c>
      <c r="Q81" s="57">
        <f t="shared" si="84"/>
        <v>223094.11070800392</v>
      </c>
      <c r="R81" s="58">
        <v>0</v>
      </c>
      <c r="S81" s="14"/>
      <c r="T81" s="69">
        <f t="shared" si="85"/>
        <v>11154.705535400195</v>
      </c>
      <c r="U81" s="55">
        <f t="shared" si="86"/>
        <v>211939.40517260373</v>
      </c>
      <c r="V81" s="59">
        <f t="shared" si="74"/>
        <v>5</v>
      </c>
      <c r="W81" s="59">
        <f t="shared" si="75"/>
        <v>1826</v>
      </c>
      <c r="X81" s="59">
        <f t="shared" si="76"/>
        <v>177</v>
      </c>
      <c r="Y81" s="14">
        <f t="shared" si="87"/>
        <v>211939.40517260373</v>
      </c>
      <c r="Z81" s="55">
        <f t="shared" si="88"/>
        <v>20543.962056709126</v>
      </c>
      <c r="AA81" s="60">
        <f t="shared" si="89"/>
        <v>20543.962056709126</v>
      </c>
      <c r="AB81" s="61">
        <f t="shared" si="90"/>
        <v>202550.14865129479</v>
      </c>
      <c r="AD81" s="55">
        <f t="shared" si="91"/>
        <v>223094.11070800392</v>
      </c>
      <c r="AE81" s="55">
        <v>0</v>
      </c>
      <c r="AF81" s="56">
        <v>0</v>
      </c>
      <c r="AG81" s="57">
        <f t="shared" si="92"/>
        <v>223094.11070800392</v>
      </c>
      <c r="AH81" s="58">
        <f t="shared" si="93"/>
        <v>20543.962056709126</v>
      </c>
      <c r="AI81" s="14"/>
      <c r="AJ81" s="69">
        <f t="shared" si="94"/>
        <v>11154.705535400195</v>
      </c>
      <c r="AK81" s="55">
        <f t="shared" si="95"/>
        <v>211939.40517260373</v>
      </c>
      <c r="AL81" s="59">
        <v>5</v>
      </c>
      <c r="AM81" s="59">
        <f t="shared" si="77"/>
        <v>1650</v>
      </c>
      <c r="AN81" s="59">
        <f t="shared" si="78"/>
        <v>183</v>
      </c>
      <c r="AO81" s="14">
        <f t="shared" si="96"/>
        <v>191395.4431158946</v>
      </c>
      <c r="AP81" s="55">
        <f t="shared" si="97"/>
        <v>21227.494600126491</v>
      </c>
      <c r="AQ81" s="60">
        <f t="shared" si="98"/>
        <v>41771.456656835617</v>
      </c>
      <c r="AR81" s="61">
        <f t="shared" si="99"/>
        <v>181322.6540511683</v>
      </c>
      <c r="AT81" s="55">
        <f t="shared" si="100"/>
        <v>223094.11070800392</v>
      </c>
      <c r="AU81" s="55">
        <v>0</v>
      </c>
      <c r="AV81" s="56">
        <v>0</v>
      </c>
      <c r="AW81" s="57">
        <f t="shared" si="119"/>
        <v>223094.11070800392</v>
      </c>
      <c r="AX81" s="58">
        <f t="shared" si="101"/>
        <v>41771.456656835617</v>
      </c>
      <c r="AY81" s="14"/>
      <c r="AZ81" s="69">
        <f t="shared" si="102"/>
        <v>11154.705535400195</v>
      </c>
      <c r="BA81" s="55">
        <f t="shared" si="120"/>
        <v>211939.40517260373</v>
      </c>
      <c r="BB81" s="59">
        <v>5</v>
      </c>
      <c r="BC81" s="59">
        <f t="shared" si="79"/>
        <v>1467</v>
      </c>
      <c r="BD81" s="59">
        <f t="shared" si="103"/>
        <v>182</v>
      </c>
      <c r="BE81" s="14">
        <f t="shared" si="104"/>
        <v>170167.9485157681</v>
      </c>
      <c r="BF81" s="55">
        <f t="shared" si="131"/>
        <v>21111.497361874433</v>
      </c>
      <c r="BG81" s="62">
        <f t="shared" si="105"/>
        <v>60040.346618298892</v>
      </c>
      <c r="BH81" s="60">
        <f t="shared" si="121"/>
        <v>122923.30063700894</v>
      </c>
      <c r="BI81" s="61">
        <f t="shared" si="106"/>
        <v>100170.81007099498</v>
      </c>
      <c r="BK81" s="55">
        <f t="shared" si="107"/>
        <v>223094.11070800392</v>
      </c>
      <c r="BL81" s="55">
        <v>0</v>
      </c>
      <c r="BM81" s="56">
        <v>0</v>
      </c>
      <c r="BN81" s="57">
        <f t="shared" si="122"/>
        <v>223094.11070800392</v>
      </c>
      <c r="BO81" s="58">
        <f t="shared" si="108"/>
        <v>122923.30063700894</v>
      </c>
      <c r="BP81" s="14"/>
      <c r="BQ81" s="55">
        <f t="shared" si="136"/>
        <v>11154.705535400195</v>
      </c>
      <c r="BR81" s="55">
        <f t="shared" si="133"/>
        <v>211939.40517260373</v>
      </c>
      <c r="BS81" s="59">
        <v>5</v>
      </c>
      <c r="BT81" s="59">
        <f t="shared" si="123"/>
        <v>1285</v>
      </c>
      <c r="BU81" s="59">
        <f t="shared" si="124"/>
        <v>275</v>
      </c>
      <c r="BV81" s="14">
        <f t="shared" si="109"/>
        <v>89016.104535594786</v>
      </c>
      <c r="BW81" s="55">
        <f t="shared" si="72"/>
        <v>19050.139102948302</v>
      </c>
      <c r="BX81" s="60">
        <f t="shared" si="110"/>
        <v>141973.43973995725</v>
      </c>
      <c r="BY81" s="61">
        <f t="shared" si="111"/>
        <v>81120.670968046674</v>
      </c>
      <c r="CA81" s="55">
        <f t="shared" si="125"/>
        <v>223094.11070800392</v>
      </c>
      <c r="CB81" s="55">
        <v>0</v>
      </c>
      <c r="CC81" s="56">
        <v>0</v>
      </c>
      <c r="CD81" s="57">
        <f t="shared" si="126"/>
        <v>223094.11070800392</v>
      </c>
      <c r="CE81" s="58">
        <f t="shared" si="112"/>
        <v>141973.43973995725</v>
      </c>
      <c r="CF81" s="14"/>
      <c r="CG81" s="55">
        <f t="shared" si="137"/>
        <v>11154.705535400195</v>
      </c>
      <c r="CH81" s="55">
        <f t="shared" si="134"/>
        <v>211939.40517260373</v>
      </c>
      <c r="CI81" s="59">
        <v>5</v>
      </c>
      <c r="CJ81" s="59">
        <f t="shared" si="127"/>
        <v>1010</v>
      </c>
      <c r="CK81" s="59">
        <f t="shared" si="132"/>
        <v>91</v>
      </c>
      <c r="CL81" s="14">
        <f t="shared" si="113"/>
        <v>69965.965432646481</v>
      </c>
      <c r="CM81" s="55">
        <v>6299.1140326712875</v>
      </c>
      <c r="CN81" s="60">
        <f t="shared" si="114"/>
        <v>148272.55377262854</v>
      </c>
      <c r="CO81" s="61">
        <f t="shared" si="115"/>
        <v>74821.556935375382</v>
      </c>
      <c r="CQ81" s="55">
        <f t="shared" si="128"/>
        <v>223094.11070800392</v>
      </c>
      <c r="CR81" s="55">
        <v>0</v>
      </c>
      <c r="CS81" s="56">
        <v>0</v>
      </c>
      <c r="CT81" s="57">
        <f t="shared" si="129"/>
        <v>223094.11070800392</v>
      </c>
      <c r="CU81" s="58">
        <f t="shared" si="116"/>
        <v>148272.55377262854</v>
      </c>
      <c r="CV81" s="14"/>
      <c r="CW81" s="55">
        <f t="shared" si="138"/>
        <v>11154.705535400195</v>
      </c>
      <c r="CX81" s="55">
        <f t="shared" si="135"/>
        <v>211939.40517260373</v>
      </c>
      <c r="CY81" s="59">
        <v>5</v>
      </c>
      <c r="CZ81" s="59">
        <f t="shared" si="130"/>
        <v>1010</v>
      </c>
      <c r="DA81" s="59">
        <v>365</v>
      </c>
      <c r="DB81" s="14">
        <f t="shared" si="117"/>
        <v>63666.851399975189</v>
      </c>
      <c r="DC81" s="108">
        <v>25342</v>
      </c>
      <c r="DD81" s="60">
        <f t="shared" si="118"/>
        <v>173614.55377262854</v>
      </c>
      <c r="DE81" s="61">
        <f t="shared" si="139"/>
        <v>49479.556935375382</v>
      </c>
      <c r="DG81" s="70">
        <v>200068</v>
      </c>
    </row>
    <row r="82" spans="1:111" ht="15.75">
      <c r="A82" s="34" t="s">
        <v>256</v>
      </c>
      <c r="C82" s="15">
        <v>43014</v>
      </c>
      <c r="D82" s="64">
        <v>25</v>
      </c>
      <c r="E82" s="65" t="s">
        <v>257</v>
      </c>
      <c r="F82" s="65" t="s">
        <v>258</v>
      </c>
      <c r="G82" s="71" t="s">
        <v>141</v>
      </c>
      <c r="H82" s="66" t="s">
        <v>263</v>
      </c>
      <c r="I82" s="66">
        <v>1</v>
      </c>
      <c r="J82" s="65"/>
      <c r="K82" s="66">
        <v>60</v>
      </c>
      <c r="L82" s="67">
        <v>12254036.459213234</v>
      </c>
      <c r="M82" s="68"/>
      <c r="N82" s="55">
        <v>0</v>
      </c>
      <c r="O82" s="55">
        <f t="shared" si="83"/>
        <v>12254036.459213234</v>
      </c>
      <c r="P82" s="56">
        <v>0</v>
      </c>
      <c r="Q82" s="57">
        <f t="shared" si="84"/>
        <v>12254036.459213234</v>
      </c>
      <c r="R82" s="58">
        <v>0</v>
      </c>
      <c r="S82" s="14"/>
      <c r="T82" s="69">
        <f t="shared" si="85"/>
        <v>612701.82296066172</v>
      </c>
      <c r="U82" s="55">
        <f t="shared" si="86"/>
        <v>11641334.636252573</v>
      </c>
      <c r="V82" s="59">
        <f t="shared" si="74"/>
        <v>60</v>
      </c>
      <c r="W82" s="59">
        <f t="shared" si="75"/>
        <v>21901</v>
      </c>
      <c r="X82" s="59">
        <f t="shared" si="76"/>
        <v>177</v>
      </c>
      <c r="Y82" s="14">
        <f t="shared" si="87"/>
        <v>11641334.636252573</v>
      </c>
      <c r="Z82" s="55">
        <f t="shared" si="88"/>
        <v>94083.20307824781</v>
      </c>
      <c r="AA82" s="60">
        <f t="shared" si="89"/>
        <v>94083.20307824781</v>
      </c>
      <c r="AB82" s="61">
        <f t="shared" si="90"/>
        <v>12159953.256134987</v>
      </c>
      <c r="AD82" s="55">
        <f t="shared" si="91"/>
        <v>12254036.459213234</v>
      </c>
      <c r="AE82" s="55">
        <v>0</v>
      </c>
      <c r="AF82" s="56">
        <v>0</v>
      </c>
      <c r="AG82" s="57">
        <f t="shared" si="92"/>
        <v>12254036.459213234</v>
      </c>
      <c r="AH82" s="58">
        <f t="shared" si="93"/>
        <v>94083.20307824781</v>
      </c>
      <c r="AI82" s="14"/>
      <c r="AJ82" s="69">
        <f t="shared" si="94"/>
        <v>612701.82296066172</v>
      </c>
      <c r="AK82" s="55">
        <f t="shared" si="95"/>
        <v>11641334.636252573</v>
      </c>
      <c r="AL82" s="59">
        <v>60</v>
      </c>
      <c r="AM82" s="59">
        <f t="shared" si="77"/>
        <v>21725</v>
      </c>
      <c r="AN82" s="59">
        <f t="shared" si="78"/>
        <v>183</v>
      </c>
      <c r="AO82" s="14">
        <f t="shared" si="96"/>
        <v>11547251.433174325</v>
      </c>
      <c r="AP82" s="55">
        <f t="shared" si="97"/>
        <v>97267.986755852777</v>
      </c>
      <c r="AQ82" s="60">
        <f t="shared" si="98"/>
        <v>191351.1898341006</v>
      </c>
      <c r="AR82" s="61">
        <f t="shared" si="99"/>
        <v>12062685.269379133</v>
      </c>
      <c r="AT82" s="55">
        <f t="shared" si="100"/>
        <v>12254036.459213234</v>
      </c>
      <c r="AU82" s="55">
        <v>0</v>
      </c>
      <c r="AV82" s="56">
        <v>0</v>
      </c>
      <c r="AW82" s="57">
        <f t="shared" si="119"/>
        <v>12254036.459213234</v>
      </c>
      <c r="AX82" s="58">
        <f t="shared" si="101"/>
        <v>191351.1898341006</v>
      </c>
      <c r="AY82" s="14"/>
      <c r="AZ82" s="69">
        <f t="shared" si="102"/>
        <v>612701.82296066172</v>
      </c>
      <c r="BA82" s="55">
        <f t="shared" si="120"/>
        <v>11641334.636252573</v>
      </c>
      <c r="BB82" s="59">
        <v>60</v>
      </c>
      <c r="BC82" s="59">
        <f t="shared" si="79"/>
        <v>21542</v>
      </c>
      <c r="BD82" s="59">
        <f t="shared" si="103"/>
        <v>182</v>
      </c>
      <c r="BE82" s="14">
        <f t="shared" si="104"/>
        <v>11449983.446418472</v>
      </c>
      <c r="BF82" s="55">
        <f t="shared" si="131"/>
        <v>96736.467702542097</v>
      </c>
      <c r="BG82" s="62">
        <f t="shared" si="105"/>
        <v>3297875.4757332047</v>
      </c>
      <c r="BH82" s="60">
        <f t="shared" si="121"/>
        <v>3585963.1332698474</v>
      </c>
      <c r="BI82" s="61">
        <f t="shared" si="106"/>
        <v>8668073.325943388</v>
      </c>
      <c r="BK82" s="55">
        <f t="shared" si="107"/>
        <v>12254036.459213234</v>
      </c>
      <c r="BL82" s="55">
        <v>0</v>
      </c>
      <c r="BM82" s="56">
        <v>0</v>
      </c>
      <c r="BN82" s="57">
        <f t="shared" si="122"/>
        <v>12254036.459213234</v>
      </c>
      <c r="BO82" s="58">
        <f t="shared" si="108"/>
        <v>3585963.1332698474</v>
      </c>
      <c r="BP82" s="14"/>
      <c r="BQ82" s="55">
        <f t="shared" si="136"/>
        <v>612701.82296066172</v>
      </c>
      <c r="BR82" s="55">
        <f t="shared" si="133"/>
        <v>11641334.636252573</v>
      </c>
      <c r="BS82" s="59">
        <v>60</v>
      </c>
      <c r="BT82" s="59">
        <f t="shared" si="123"/>
        <v>21360</v>
      </c>
      <c r="BU82" s="59">
        <f t="shared" si="124"/>
        <v>275</v>
      </c>
      <c r="BV82" s="14">
        <f t="shared" si="109"/>
        <v>8055371.5029827254</v>
      </c>
      <c r="BW82" s="55">
        <f t="shared" si="72"/>
        <v>103709.13685956225</v>
      </c>
      <c r="BX82" s="60">
        <f t="shared" si="110"/>
        <v>3689672.2701294096</v>
      </c>
      <c r="BY82" s="61">
        <f t="shared" si="111"/>
        <v>8564364.1890838258</v>
      </c>
      <c r="CA82" s="55">
        <f t="shared" si="125"/>
        <v>12254036.459213234</v>
      </c>
      <c r="CB82" s="55">
        <v>0</v>
      </c>
      <c r="CC82" s="56">
        <v>0</v>
      </c>
      <c r="CD82" s="57">
        <f t="shared" si="126"/>
        <v>12254036.459213234</v>
      </c>
      <c r="CE82" s="58">
        <f t="shared" si="112"/>
        <v>3689672.2701294096</v>
      </c>
      <c r="CF82" s="14"/>
      <c r="CG82" s="55">
        <f t="shared" si="137"/>
        <v>612701.82296066172</v>
      </c>
      <c r="CH82" s="55">
        <f t="shared" si="134"/>
        <v>11641334.636252573</v>
      </c>
      <c r="CI82" s="59">
        <v>60</v>
      </c>
      <c r="CJ82" s="59">
        <f t="shared" si="127"/>
        <v>21085</v>
      </c>
      <c r="CK82" s="59">
        <f t="shared" si="132"/>
        <v>91</v>
      </c>
      <c r="CL82" s="14">
        <f t="shared" si="113"/>
        <v>7951662.3661231631</v>
      </c>
      <c r="CM82" s="55">
        <v>34227.777007655772</v>
      </c>
      <c r="CN82" s="60">
        <f t="shared" si="114"/>
        <v>3723900.0471370653</v>
      </c>
      <c r="CO82" s="61">
        <f t="shared" si="115"/>
        <v>8530136.4120761696</v>
      </c>
      <c r="CQ82" s="55">
        <f t="shared" si="128"/>
        <v>12254036.459213234</v>
      </c>
      <c r="CR82" s="55">
        <v>0</v>
      </c>
      <c r="CS82" s="56">
        <v>0</v>
      </c>
      <c r="CT82" s="57">
        <f t="shared" si="129"/>
        <v>12254036.459213234</v>
      </c>
      <c r="CU82" s="58">
        <f t="shared" si="116"/>
        <v>3723900.0471370653</v>
      </c>
      <c r="CV82" s="14"/>
      <c r="CW82" s="55">
        <f t="shared" si="138"/>
        <v>612701.82296066172</v>
      </c>
      <c r="CX82" s="55">
        <f t="shared" si="135"/>
        <v>11641334.636252573</v>
      </c>
      <c r="CY82" s="59">
        <v>60</v>
      </c>
      <c r="CZ82" s="59">
        <f t="shared" si="130"/>
        <v>21085</v>
      </c>
      <c r="DA82" s="59">
        <v>365</v>
      </c>
      <c r="DB82" s="14">
        <f t="shared" si="117"/>
        <v>7917434.5891155079</v>
      </c>
      <c r="DC82" s="108">
        <v>137665</v>
      </c>
      <c r="DD82" s="60">
        <f t="shared" si="118"/>
        <v>3861565.0471370653</v>
      </c>
      <c r="DE82" s="61">
        <f t="shared" si="139"/>
        <v>8392471.4120761696</v>
      </c>
      <c r="DG82" s="70">
        <v>200069</v>
      </c>
    </row>
    <row r="83" spans="1:111" ht="15.75">
      <c r="A83" s="34" t="s">
        <v>256</v>
      </c>
      <c r="C83" s="15">
        <v>43014</v>
      </c>
      <c r="D83" s="72" t="s">
        <v>294</v>
      </c>
      <c r="E83" s="73" t="s">
        <v>257</v>
      </c>
      <c r="F83" s="73" t="s">
        <v>258</v>
      </c>
      <c r="G83" s="73" t="s">
        <v>295</v>
      </c>
      <c r="H83" s="74"/>
      <c r="I83" s="74"/>
      <c r="J83" s="73"/>
      <c r="K83" s="74"/>
      <c r="L83" s="75">
        <v>0</v>
      </c>
      <c r="M83" s="76"/>
      <c r="N83" s="55">
        <v>0</v>
      </c>
      <c r="O83" s="55">
        <f t="shared" si="83"/>
        <v>0</v>
      </c>
      <c r="P83" s="56">
        <v>0</v>
      </c>
      <c r="Q83" s="57">
        <f t="shared" si="84"/>
        <v>0</v>
      </c>
      <c r="R83" s="58">
        <v>0</v>
      </c>
      <c r="S83" s="14"/>
      <c r="T83" s="69">
        <f t="shared" si="85"/>
        <v>0</v>
      </c>
      <c r="U83" s="55">
        <f t="shared" si="86"/>
        <v>0</v>
      </c>
      <c r="V83" s="59">
        <v>0</v>
      </c>
      <c r="W83" s="59">
        <v>0</v>
      </c>
      <c r="X83" s="59">
        <v>0</v>
      </c>
      <c r="Y83" s="14">
        <f t="shared" si="87"/>
        <v>0</v>
      </c>
      <c r="Z83" s="55">
        <f t="shared" si="88"/>
        <v>0</v>
      </c>
      <c r="AA83" s="60">
        <f t="shared" si="89"/>
        <v>0</v>
      </c>
      <c r="AB83" s="61">
        <f t="shared" si="90"/>
        <v>0</v>
      </c>
      <c r="AD83" s="55">
        <f t="shared" si="91"/>
        <v>0</v>
      </c>
      <c r="AE83" s="55">
        <v>0</v>
      </c>
      <c r="AF83" s="56">
        <v>0</v>
      </c>
      <c r="AG83" s="57">
        <f t="shared" si="92"/>
        <v>0</v>
      </c>
      <c r="AH83" s="58">
        <f t="shared" si="93"/>
        <v>0</v>
      </c>
      <c r="AI83" s="14"/>
      <c r="AJ83" s="69">
        <f t="shared" si="94"/>
        <v>0</v>
      </c>
      <c r="AK83" s="55">
        <f t="shared" si="95"/>
        <v>0</v>
      </c>
      <c r="AL83" s="59">
        <v>0</v>
      </c>
      <c r="AM83" s="59">
        <v>0</v>
      </c>
      <c r="AN83" s="59">
        <v>0</v>
      </c>
      <c r="AO83" s="14">
        <f t="shared" si="96"/>
        <v>0</v>
      </c>
      <c r="AP83" s="55">
        <f t="shared" si="97"/>
        <v>0</v>
      </c>
      <c r="AQ83" s="60">
        <f t="shared" si="98"/>
        <v>0</v>
      </c>
      <c r="AR83" s="61">
        <f t="shared" si="99"/>
        <v>0</v>
      </c>
      <c r="AT83" s="55">
        <f t="shared" si="100"/>
        <v>0</v>
      </c>
      <c r="AU83" s="55">
        <v>0</v>
      </c>
      <c r="AV83" s="56">
        <v>0</v>
      </c>
      <c r="AW83" s="57">
        <f t="shared" si="119"/>
        <v>0</v>
      </c>
      <c r="AX83" s="58">
        <f t="shared" si="101"/>
        <v>0</v>
      </c>
      <c r="AY83" s="14"/>
      <c r="AZ83" s="69">
        <f t="shared" si="102"/>
        <v>0</v>
      </c>
      <c r="BA83" s="55">
        <f t="shared" si="120"/>
        <v>0</v>
      </c>
      <c r="BB83" s="59">
        <v>0</v>
      </c>
      <c r="BC83" s="59">
        <v>0</v>
      </c>
      <c r="BD83" s="59">
        <f t="shared" si="103"/>
        <v>0</v>
      </c>
      <c r="BE83" s="14">
        <f t="shared" si="104"/>
        <v>0</v>
      </c>
      <c r="BF83" s="55">
        <f t="shared" si="131"/>
        <v>0</v>
      </c>
      <c r="BG83" s="62">
        <f t="shared" si="105"/>
        <v>0</v>
      </c>
      <c r="BH83" s="60">
        <f t="shared" si="121"/>
        <v>0</v>
      </c>
      <c r="BI83" s="61">
        <f t="shared" si="106"/>
        <v>0</v>
      </c>
      <c r="BK83" s="55">
        <f t="shared" si="107"/>
        <v>0</v>
      </c>
      <c r="BL83" s="55">
        <v>0</v>
      </c>
      <c r="BM83" s="56">
        <v>0</v>
      </c>
      <c r="BN83" s="57">
        <f t="shared" si="122"/>
        <v>0</v>
      </c>
      <c r="BO83" s="58">
        <f t="shared" si="108"/>
        <v>0</v>
      </c>
      <c r="BP83" s="14"/>
      <c r="BQ83" s="55">
        <f t="shared" si="136"/>
        <v>0</v>
      </c>
      <c r="BR83" s="55">
        <f t="shared" si="133"/>
        <v>0</v>
      </c>
      <c r="BS83" s="59">
        <v>0</v>
      </c>
      <c r="BT83" s="59">
        <f t="shared" si="123"/>
        <v>-540</v>
      </c>
      <c r="BU83" s="59">
        <f t="shared" si="124"/>
        <v>0</v>
      </c>
      <c r="BV83" s="14">
        <f t="shared" si="109"/>
        <v>0</v>
      </c>
      <c r="BW83" s="55">
        <f t="shared" si="72"/>
        <v>0</v>
      </c>
      <c r="BX83" s="60">
        <f t="shared" si="110"/>
        <v>0</v>
      </c>
      <c r="BY83" s="61">
        <f t="shared" si="111"/>
        <v>0</v>
      </c>
      <c r="CA83" s="55">
        <f t="shared" si="125"/>
        <v>0</v>
      </c>
      <c r="CB83" s="55">
        <v>0</v>
      </c>
      <c r="CC83" s="56">
        <v>0</v>
      </c>
      <c r="CD83" s="57">
        <f t="shared" si="126"/>
        <v>0</v>
      </c>
      <c r="CE83" s="58">
        <f t="shared" si="112"/>
        <v>0</v>
      </c>
      <c r="CF83" s="14"/>
      <c r="CG83" s="55">
        <f t="shared" si="137"/>
        <v>0</v>
      </c>
      <c r="CH83" s="55">
        <f t="shared" si="134"/>
        <v>0</v>
      </c>
      <c r="CI83" s="59">
        <v>0</v>
      </c>
      <c r="CJ83" s="59">
        <f t="shared" si="127"/>
        <v>-815</v>
      </c>
      <c r="CK83" s="59">
        <f t="shared" si="132"/>
        <v>0</v>
      </c>
      <c r="CL83" s="14">
        <f t="shared" si="113"/>
        <v>0</v>
      </c>
      <c r="CM83" s="55">
        <v>0</v>
      </c>
      <c r="CN83" s="60">
        <f t="shared" si="114"/>
        <v>0</v>
      </c>
      <c r="CO83" s="61">
        <f t="shared" si="115"/>
        <v>0</v>
      </c>
      <c r="CQ83" s="55">
        <f t="shared" si="128"/>
        <v>0</v>
      </c>
      <c r="CR83" s="55">
        <v>0</v>
      </c>
      <c r="CS83" s="56">
        <v>0</v>
      </c>
      <c r="CT83" s="57">
        <f t="shared" si="129"/>
        <v>0</v>
      </c>
      <c r="CU83" s="58">
        <f t="shared" si="116"/>
        <v>0</v>
      </c>
      <c r="CV83" s="14"/>
      <c r="CW83" s="55">
        <f t="shared" si="138"/>
        <v>0</v>
      </c>
      <c r="CX83" s="55">
        <f t="shared" si="135"/>
        <v>0</v>
      </c>
      <c r="CY83" s="59">
        <v>0</v>
      </c>
      <c r="CZ83" s="59"/>
      <c r="DA83" s="59"/>
      <c r="DB83" s="14">
        <f t="shared" si="117"/>
        <v>0</v>
      </c>
      <c r="DC83" s="108">
        <v>0</v>
      </c>
      <c r="DD83" s="60">
        <f t="shared" si="118"/>
        <v>0</v>
      </c>
      <c r="DE83" s="61">
        <f t="shared" si="139"/>
        <v>0</v>
      </c>
      <c r="DG83" s="70"/>
    </row>
    <row r="84" spans="1:111" ht="15.75">
      <c r="A84" s="34" t="s">
        <v>256</v>
      </c>
      <c r="C84" s="15">
        <v>43014</v>
      </c>
      <c r="D84" s="64">
        <v>1</v>
      </c>
      <c r="E84" s="65" t="s">
        <v>257</v>
      </c>
      <c r="F84" s="65" t="s">
        <v>258</v>
      </c>
      <c r="G84" s="71" t="s">
        <v>143</v>
      </c>
      <c r="H84" s="66" t="s">
        <v>259</v>
      </c>
      <c r="I84" s="66">
        <v>431.2</v>
      </c>
      <c r="J84" s="65"/>
      <c r="K84" s="66">
        <v>60</v>
      </c>
      <c r="L84" s="67">
        <v>29175193.855435506</v>
      </c>
      <c r="M84" s="68"/>
      <c r="N84" s="55">
        <v>0</v>
      </c>
      <c r="O84" s="55">
        <f t="shared" si="83"/>
        <v>29175193.855435506</v>
      </c>
      <c r="P84" s="56">
        <v>0</v>
      </c>
      <c r="Q84" s="57">
        <f t="shared" si="84"/>
        <v>29175193.855435506</v>
      </c>
      <c r="R84" s="58">
        <v>0</v>
      </c>
      <c r="S84" s="14"/>
      <c r="T84" s="69">
        <f t="shared" si="85"/>
        <v>1458759.6927717752</v>
      </c>
      <c r="U84" s="55">
        <f t="shared" si="86"/>
        <v>27716434.162663728</v>
      </c>
      <c r="V84" s="59">
        <f t="shared" ref="V84:V91" si="140">K84</f>
        <v>60</v>
      </c>
      <c r="W84" s="59">
        <f t="shared" ref="W84:W91" si="141">IF($C84&lt;$N$1,(V84*365-(DATEDIF($C84,$N$1,"D"))),(V84*365))+1</f>
        <v>21901</v>
      </c>
      <c r="X84" s="59">
        <f t="shared" ref="X84:X91" si="142">IF($C84&gt;$N$1,$AA$1-$C84+1,IF(W84&lt;=0,W84*0,IF(W84&lt;=182,W84,IF(W84&gt;182,182))))</f>
        <v>177</v>
      </c>
      <c r="Y84" s="14">
        <f t="shared" si="87"/>
        <v>27716434.162663728</v>
      </c>
      <c r="Z84" s="55">
        <f t="shared" si="88"/>
        <v>223999.30810426374</v>
      </c>
      <c r="AA84" s="60">
        <f t="shared" si="89"/>
        <v>223999.30810426374</v>
      </c>
      <c r="AB84" s="61">
        <f t="shared" si="90"/>
        <v>28951194.54733124</v>
      </c>
      <c r="AD84" s="55">
        <f t="shared" si="91"/>
        <v>29175193.855435506</v>
      </c>
      <c r="AE84" s="55">
        <v>0</v>
      </c>
      <c r="AF84" s="56">
        <v>0</v>
      </c>
      <c r="AG84" s="57">
        <f t="shared" si="92"/>
        <v>29175193.855435506</v>
      </c>
      <c r="AH84" s="58">
        <f t="shared" si="93"/>
        <v>223999.30810426374</v>
      </c>
      <c r="AI84" s="14"/>
      <c r="AJ84" s="69">
        <f t="shared" si="94"/>
        <v>1458759.6927717752</v>
      </c>
      <c r="AK84" s="55">
        <f t="shared" si="95"/>
        <v>27716434.162663728</v>
      </c>
      <c r="AL84" s="59">
        <v>60</v>
      </c>
      <c r="AM84" s="59">
        <f t="shared" ref="AM84:AM91" si="143">IF($C84&lt;$AD$1,(AL84*365-(DATEDIF($C84,$AD$1,"D"))),(AL84*365))+1</f>
        <v>21725</v>
      </c>
      <c r="AN84" s="59">
        <f t="shared" ref="AN84:AN91" si="144">IF($C84&gt;$AD$1,$AQ$1-$C84+1,IF(AM84&lt;=0,AM84*0,IF(AM84&lt;=183,AM84,IF(AM84&gt;183,183))))</f>
        <v>183</v>
      </c>
      <c r="AO84" s="14">
        <f t="shared" si="96"/>
        <v>27492434.854559463</v>
      </c>
      <c r="AP84" s="55">
        <f t="shared" si="97"/>
        <v>231581.84480480466</v>
      </c>
      <c r="AQ84" s="60">
        <f t="shared" si="98"/>
        <v>455581.15290906839</v>
      </c>
      <c r="AR84" s="61">
        <f t="shared" si="99"/>
        <v>28719612.702526435</v>
      </c>
      <c r="AT84" s="55">
        <f t="shared" si="100"/>
        <v>29175193.855435506</v>
      </c>
      <c r="AU84" s="55">
        <v>0</v>
      </c>
      <c r="AV84" s="56">
        <v>0</v>
      </c>
      <c r="AW84" s="57">
        <f t="shared" si="119"/>
        <v>29175193.855435506</v>
      </c>
      <c r="AX84" s="58">
        <f t="shared" si="101"/>
        <v>455581.15290906839</v>
      </c>
      <c r="AY84" s="14"/>
      <c r="AZ84" s="69">
        <f t="shared" si="102"/>
        <v>1458759.6927717752</v>
      </c>
      <c r="BA84" s="55">
        <f t="shared" si="120"/>
        <v>27716434.162663728</v>
      </c>
      <c r="BB84" s="59">
        <v>60</v>
      </c>
      <c r="BC84" s="59">
        <f t="shared" ref="BC84:BC91" si="145">IF($C84&lt;$AT$1,(BB84*365-(DATEDIF($C84,$AT$1,"D"))),(BB84*365))+1</f>
        <v>21542</v>
      </c>
      <c r="BD84" s="59">
        <f t="shared" si="103"/>
        <v>182</v>
      </c>
      <c r="BE84" s="14">
        <f t="shared" si="104"/>
        <v>27260853.009754658</v>
      </c>
      <c r="BF84" s="55">
        <f t="shared" si="131"/>
        <v>230316.37024302979</v>
      </c>
      <c r="BG84" s="62">
        <f t="shared" si="105"/>
        <v>7851792.8876621239</v>
      </c>
      <c r="BH84" s="60">
        <f t="shared" si="121"/>
        <v>8537690.4108142219</v>
      </c>
      <c r="BI84" s="61">
        <f t="shared" si="106"/>
        <v>20637503.444621284</v>
      </c>
      <c r="BK84" s="55">
        <f t="shared" si="107"/>
        <v>29175193.855435506</v>
      </c>
      <c r="BL84" s="55">
        <v>0</v>
      </c>
      <c r="BM84" s="56">
        <v>0</v>
      </c>
      <c r="BN84" s="57">
        <f t="shared" si="122"/>
        <v>29175193.855435506</v>
      </c>
      <c r="BO84" s="58">
        <f t="shared" si="108"/>
        <v>8537690.4108142219</v>
      </c>
      <c r="BP84" s="14"/>
      <c r="BQ84" s="55">
        <f t="shared" si="136"/>
        <v>1458759.6927717752</v>
      </c>
      <c r="BR84" s="55">
        <f t="shared" si="133"/>
        <v>27716434.162663728</v>
      </c>
      <c r="BS84" s="59">
        <v>60</v>
      </c>
      <c r="BT84" s="59">
        <f t="shared" si="123"/>
        <v>21360</v>
      </c>
      <c r="BU84" s="59">
        <f t="shared" si="124"/>
        <v>275</v>
      </c>
      <c r="BV84" s="14">
        <f t="shared" si="109"/>
        <v>19178743.751849506</v>
      </c>
      <c r="BW84" s="55">
        <f t="shared" si="72"/>
        <v>246917.34699244451</v>
      </c>
      <c r="BX84" s="60">
        <f t="shared" si="110"/>
        <v>8784607.7578066662</v>
      </c>
      <c r="BY84" s="61">
        <f t="shared" si="111"/>
        <v>20390586.097628839</v>
      </c>
      <c r="CA84" s="55">
        <f t="shared" si="125"/>
        <v>29175193.855435506</v>
      </c>
      <c r="CB84" s="55">
        <v>0</v>
      </c>
      <c r="CC84" s="56">
        <v>0</v>
      </c>
      <c r="CD84" s="57">
        <f t="shared" si="126"/>
        <v>29175193.855435506</v>
      </c>
      <c r="CE84" s="58">
        <f t="shared" si="112"/>
        <v>8784607.7578066662</v>
      </c>
      <c r="CF84" s="14"/>
      <c r="CG84" s="55">
        <f t="shared" si="137"/>
        <v>1458759.6927717752</v>
      </c>
      <c r="CH84" s="55">
        <f t="shared" si="134"/>
        <v>27716434.162663728</v>
      </c>
      <c r="CI84" s="59">
        <v>60</v>
      </c>
      <c r="CJ84" s="59">
        <f t="shared" si="127"/>
        <v>21085</v>
      </c>
      <c r="CK84" s="59">
        <f t="shared" si="132"/>
        <v>91</v>
      </c>
      <c r="CL84" s="14">
        <f t="shared" si="113"/>
        <v>18931826.404857062</v>
      </c>
      <c r="CM84" s="55">
        <v>81491.680946336128</v>
      </c>
      <c r="CN84" s="60">
        <f t="shared" si="114"/>
        <v>8866099.4387530014</v>
      </c>
      <c r="CO84" s="61">
        <f t="shared" si="115"/>
        <v>20309094.416682504</v>
      </c>
      <c r="CQ84" s="55">
        <f t="shared" si="128"/>
        <v>29175193.855435506</v>
      </c>
      <c r="CR84" s="55">
        <v>0</v>
      </c>
      <c r="CS84" s="56">
        <v>0</v>
      </c>
      <c r="CT84" s="57">
        <f t="shared" si="129"/>
        <v>29175193.855435506</v>
      </c>
      <c r="CU84" s="58">
        <f t="shared" si="116"/>
        <v>8866099.4387530014</v>
      </c>
      <c r="CV84" s="14"/>
      <c r="CW84" s="55">
        <f t="shared" si="138"/>
        <v>1458759.6927717752</v>
      </c>
      <c r="CX84" s="55">
        <f t="shared" si="135"/>
        <v>27716434.162663728</v>
      </c>
      <c r="CY84" s="59">
        <v>60</v>
      </c>
      <c r="CZ84" s="59">
        <f t="shared" si="130"/>
        <v>21085</v>
      </c>
      <c r="DA84" s="59">
        <v>365</v>
      </c>
      <c r="DB84" s="14">
        <f t="shared" si="117"/>
        <v>18850334.723910727</v>
      </c>
      <c r="DC84" s="108">
        <v>327762</v>
      </c>
      <c r="DD84" s="60">
        <f t="shared" si="118"/>
        <v>9193861.4387530014</v>
      </c>
      <c r="DE84" s="61">
        <f t="shared" si="139"/>
        <v>19981332.416682504</v>
      </c>
      <c r="DG84" s="70">
        <v>200070</v>
      </c>
    </row>
    <row r="85" spans="1:111" ht="15.75">
      <c r="A85" s="34" t="s">
        <v>256</v>
      </c>
      <c r="C85" s="15">
        <v>43014</v>
      </c>
      <c r="D85" s="64">
        <v>2</v>
      </c>
      <c r="E85" s="65" t="s">
        <v>257</v>
      </c>
      <c r="F85" s="65" t="s">
        <v>258</v>
      </c>
      <c r="G85" s="71" t="s">
        <v>82</v>
      </c>
      <c r="H85" s="66" t="s">
        <v>259</v>
      </c>
      <c r="I85" s="66">
        <v>338.55999999999995</v>
      </c>
      <c r="J85" s="65"/>
      <c r="K85" s="66">
        <v>60</v>
      </c>
      <c r="L85" s="67">
        <v>22823993.486471903</v>
      </c>
      <c r="M85" s="68"/>
      <c r="N85" s="55">
        <v>0</v>
      </c>
      <c r="O85" s="55">
        <f t="shared" si="83"/>
        <v>22823993.486471903</v>
      </c>
      <c r="P85" s="56">
        <v>0</v>
      </c>
      <c r="Q85" s="57">
        <f t="shared" si="84"/>
        <v>22823993.486471903</v>
      </c>
      <c r="R85" s="58">
        <v>0</v>
      </c>
      <c r="S85" s="14"/>
      <c r="T85" s="69">
        <f t="shared" si="85"/>
        <v>1141199.6743235951</v>
      </c>
      <c r="U85" s="55">
        <f t="shared" si="86"/>
        <v>21682793.812148307</v>
      </c>
      <c r="V85" s="59">
        <f t="shared" si="140"/>
        <v>60</v>
      </c>
      <c r="W85" s="59">
        <f t="shared" si="141"/>
        <v>21901</v>
      </c>
      <c r="X85" s="59">
        <f t="shared" si="142"/>
        <v>177</v>
      </c>
      <c r="Y85" s="14">
        <f t="shared" si="87"/>
        <v>21682793.812148307</v>
      </c>
      <c r="Z85" s="55">
        <f t="shared" si="88"/>
        <v>175236.49626730516</v>
      </c>
      <c r="AA85" s="60">
        <f t="shared" si="89"/>
        <v>175236.49626730516</v>
      </c>
      <c r="AB85" s="61">
        <f t="shared" si="90"/>
        <v>22648756.990204599</v>
      </c>
      <c r="AD85" s="55">
        <f t="shared" si="91"/>
        <v>22823993.486471903</v>
      </c>
      <c r="AE85" s="55">
        <v>0</v>
      </c>
      <c r="AF85" s="56">
        <v>0</v>
      </c>
      <c r="AG85" s="57">
        <f t="shared" si="92"/>
        <v>22823993.486471903</v>
      </c>
      <c r="AH85" s="58">
        <f t="shared" si="93"/>
        <v>175236.49626730516</v>
      </c>
      <c r="AI85" s="14"/>
      <c r="AJ85" s="69">
        <f t="shared" si="94"/>
        <v>1141199.6743235951</v>
      </c>
      <c r="AK85" s="55">
        <f t="shared" si="95"/>
        <v>21682793.812148307</v>
      </c>
      <c r="AL85" s="59">
        <v>60</v>
      </c>
      <c r="AM85" s="59">
        <f t="shared" si="143"/>
        <v>21725</v>
      </c>
      <c r="AN85" s="59">
        <f t="shared" si="144"/>
        <v>183</v>
      </c>
      <c r="AO85" s="14">
        <f t="shared" si="96"/>
        <v>21507557.315881003</v>
      </c>
      <c r="AP85" s="55">
        <f t="shared" si="97"/>
        <v>181168.37693009083</v>
      </c>
      <c r="AQ85" s="60">
        <f t="shared" si="98"/>
        <v>356404.87319739599</v>
      </c>
      <c r="AR85" s="61">
        <f t="shared" si="99"/>
        <v>22467588.613274507</v>
      </c>
      <c r="AT85" s="55">
        <f t="shared" si="100"/>
        <v>22823993.486471903</v>
      </c>
      <c r="AU85" s="55">
        <v>0</v>
      </c>
      <c r="AV85" s="56">
        <v>0</v>
      </c>
      <c r="AW85" s="57">
        <f t="shared" si="119"/>
        <v>22823993.486471903</v>
      </c>
      <c r="AX85" s="58">
        <f t="shared" si="101"/>
        <v>356404.87319739599</v>
      </c>
      <c r="AY85" s="14"/>
      <c r="AZ85" s="69">
        <f t="shared" si="102"/>
        <v>1141199.6743235951</v>
      </c>
      <c r="BA85" s="55">
        <f t="shared" si="120"/>
        <v>21682793.812148307</v>
      </c>
      <c r="BB85" s="59">
        <v>60</v>
      </c>
      <c r="BC85" s="59">
        <f t="shared" si="145"/>
        <v>21542</v>
      </c>
      <c r="BD85" s="59">
        <f t="shared" si="103"/>
        <v>182</v>
      </c>
      <c r="BE85" s="14">
        <f t="shared" si="104"/>
        <v>21326388.938950911</v>
      </c>
      <c r="BF85" s="55">
        <f t="shared" si="131"/>
        <v>180178.3857993253</v>
      </c>
      <c r="BG85" s="62">
        <f t="shared" si="105"/>
        <v>6142521.986764418</v>
      </c>
      <c r="BH85" s="60">
        <f t="shared" si="121"/>
        <v>6679105.2457611393</v>
      </c>
      <c r="BI85" s="61">
        <f t="shared" si="106"/>
        <v>16144888.240710763</v>
      </c>
      <c r="BK85" s="55">
        <f t="shared" si="107"/>
        <v>22823993.486471903</v>
      </c>
      <c r="BL85" s="55">
        <v>0</v>
      </c>
      <c r="BM85" s="56">
        <v>0</v>
      </c>
      <c r="BN85" s="57">
        <f t="shared" si="122"/>
        <v>22823993.486471903</v>
      </c>
      <c r="BO85" s="58">
        <f t="shared" si="108"/>
        <v>6679105.2457611393</v>
      </c>
      <c r="BP85" s="14"/>
      <c r="BQ85" s="55">
        <f t="shared" si="136"/>
        <v>1141199.6743235951</v>
      </c>
      <c r="BR85" s="55">
        <f t="shared" si="133"/>
        <v>21682793.812148307</v>
      </c>
      <c r="BS85" s="59">
        <v>60</v>
      </c>
      <c r="BT85" s="59">
        <f t="shared" si="123"/>
        <v>21360</v>
      </c>
      <c r="BU85" s="59">
        <f t="shared" si="124"/>
        <v>275</v>
      </c>
      <c r="BV85" s="14">
        <f t="shared" si="109"/>
        <v>15003688.566387167</v>
      </c>
      <c r="BW85" s="55">
        <f t="shared" si="72"/>
        <v>193165.46609346775</v>
      </c>
      <c r="BX85" s="60">
        <f t="shared" si="110"/>
        <v>6872270.7118546069</v>
      </c>
      <c r="BY85" s="61">
        <f t="shared" si="111"/>
        <v>15951722.774617296</v>
      </c>
      <c r="CA85" s="55">
        <f t="shared" si="125"/>
        <v>22823993.486471903</v>
      </c>
      <c r="CB85" s="55">
        <v>0</v>
      </c>
      <c r="CC85" s="56">
        <v>0</v>
      </c>
      <c r="CD85" s="57">
        <f t="shared" si="126"/>
        <v>22823993.486471903</v>
      </c>
      <c r="CE85" s="58">
        <f t="shared" si="112"/>
        <v>6872270.7118546069</v>
      </c>
      <c r="CF85" s="14"/>
      <c r="CG85" s="55">
        <f t="shared" si="137"/>
        <v>1141199.6743235951</v>
      </c>
      <c r="CH85" s="55">
        <f t="shared" si="134"/>
        <v>21682793.812148307</v>
      </c>
      <c r="CI85" s="59">
        <v>60</v>
      </c>
      <c r="CJ85" s="59">
        <f t="shared" si="127"/>
        <v>21085</v>
      </c>
      <c r="CK85" s="59">
        <f t="shared" si="132"/>
        <v>91</v>
      </c>
      <c r="CL85" s="14">
        <f t="shared" si="113"/>
        <v>14810523.1002937</v>
      </c>
      <c r="CM85" s="55">
        <v>63751.610506413141</v>
      </c>
      <c r="CN85" s="60">
        <f t="shared" si="114"/>
        <v>6936022.3223610204</v>
      </c>
      <c r="CO85" s="61">
        <f t="shared" si="115"/>
        <v>15887971.164110882</v>
      </c>
      <c r="CQ85" s="55">
        <f t="shared" si="128"/>
        <v>22823993.486471903</v>
      </c>
      <c r="CR85" s="55">
        <v>0</v>
      </c>
      <c r="CS85" s="56">
        <v>0</v>
      </c>
      <c r="CT85" s="57">
        <f t="shared" si="129"/>
        <v>22823993.486471903</v>
      </c>
      <c r="CU85" s="58">
        <f t="shared" si="116"/>
        <v>6936022.3223610204</v>
      </c>
      <c r="CV85" s="14"/>
      <c r="CW85" s="55">
        <f t="shared" si="138"/>
        <v>1141199.6743235951</v>
      </c>
      <c r="CX85" s="55">
        <f t="shared" si="135"/>
        <v>21682793.812148307</v>
      </c>
      <c r="CY85" s="59">
        <v>60</v>
      </c>
      <c r="CZ85" s="59">
        <f t="shared" si="130"/>
        <v>21085</v>
      </c>
      <c r="DA85" s="59">
        <v>365</v>
      </c>
      <c r="DB85" s="14">
        <f t="shared" si="117"/>
        <v>14746771.489787286</v>
      </c>
      <c r="DC85" s="108">
        <v>256411</v>
      </c>
      <c r="DD85" s="60">
        <f t="shared" si="118"/>
        <v>7192433.3223610204</v>
      </c>
      <c r="DE85" s="61">
        <f t="shared" si="139"/>
        <v>15631560.164110882</v>
      </c>
      <c r="DG85" s="70">
        <v>200071</v>
      </c>
    </row>
    <row r="86" spans="1:111" ht="15.75">
      <c r="A86" s="34" t="s">
        <v>256</v>
      </c>
      <c r="C86" s="15">
        <v>43014</v>
      </c>
      <c r="D86" s="64">
        <v>3</v>
      </c>
      <c r="E86" s="65" t="s">
        <v>257</v>
      </c>
      <c r="F86" s="65" t="s">
        <v>258</v>
      </c>
      <c r="G86" s="71" t="s">
        <v>146</v>
      </c>
      <c r="H86" s="66" t="s">
        <v>259</v>
      </c>
      <c r="I86" s="66">
        <v>207</v>
      </c>
      <c r="J86" s="65"/>
      <c r="K86" s="66">
        <v>60</v>
      </c>
      <c r="L86" s="67">
        <v>19969777.145012222</v>
      </c>
      <c r="M86" s="68"/>
      <c r="N86" s="55">
        <v>0</v>
      </c>
      <c r="O86" s="55">
        <f t="shared" si="83"/>
        <v>19969777.145012222</v>
      </c>
      <c r="P86" s="56">
        <v>0</v>
      </c>
      <c r="Q86" s="57">
        <f t="shared" si="84"/>
        <v>19969777.145012222</v>
      </c>
      <c r="R86" s="58">
        <v>0</v>
      </c>
      <c r="S86" s="14"/>
      <c r="T86" s="69">
        <f t="shared" si="85"/>
        <v>998488.85725061118</v>
      </c>
      <c r="U86" s="55">
        <f t="shared" si="86"/>
        <v>18971288.28776161</v>
      </c>
      <c r="V86" s="59">
        <f t="shared" si="140"/>
        <v>60</v>
      </c>
      <c r="W86" s="59">
        <f t="shared" si="141"/>
        <v>21901</v>
      </c>
      <c r="X86" s="59">
        <f t="shared" si="142"/>
        <v>177</v>
      </c>
      <c r="Y86" s="14">
        <f t="shared" si="87"/>
        <v>18971288.28776161</v>
      </c>
      <c r="Z86" s="55">
        <f t="shared" si="88"/>
        <v>153322.58923947788</v>
      </c>
      <c r="AA86" s="60">
        <f t="shared" si="89"/>
        <v>153322.58923947788</v>
      </c>
      <c r="AB86" s="61">
        <f t="shared" si="90"/>
        <v>19816454.555772744</v>
      </c>
      <c r="AD86" s="55">
        <f t="shared" si="91"/>
        <v>19969777.145012222</v>
      </c>
      <c r="AE86" s="55">
        <v>0</v>
      </c>
      <c r="AF86" s="56">
        <v>0</v>
      </c>
      <c r="AG86" s="57">
        <f t="shared" si="92"/>
        <v>19969777.145012222</v>
      </c>
      <c r="AH86" s="58">
        <f t="shared" si="93"/>
        <v>153322.58923947788</v>
      </c>
      <c r="AI86" s="14"/>
      <c r="AJ86" s="69">
        <f t="shared" si="94"/>
        <v>998488.85725061118</v>
      </c>
      <c r="AK86" s="55">
        <f t="shared" si="95"/>
        <v>18971288.28776161</v>
      </c>
      <c r="AL86" s="59">
        <v>60</v>
      </c>
      <c r="AM86" s="59">
        <f t="shared" si="143"/>
        <v>21725</v>
      </c>
      <c r="AN86" s="59">
        <f t="shared" si="144"/>
        <v>183</v>
      </c>
      <c r="AO86" s="14">
        <f t="shared" si="96"/>
        <v>18817965.698522132</v>
      </c>
      <c r="AP86" s="55">
        <f t="shared" si="97"/>
        <v>158512.66848467436</v>
      </c>
      <c r="AQ86" s="60">
        <f t="shared" si="98"/>
        <v>311835.25772415224</v>
      </c>
      <c r="AR86" s="61">
        <f t="shared" si="99"/>
        <v>19657941.887288071</v>
      </c>
      <c r="AT86" s="55">
        <f t="shared" si="100"/>
        <v>19969777.145012222</v>
      </c>
      <c r="AU86" s="55">
        <v>0</v>
      </c>
      <c r="AV86" s="56">
        <v>0</v>
      </c>
      <c r="AW86" s="57">
        <f t="shared" si="119"/>
        <v>19969777.145012222</v>
      </c>
      <c r="AX86" s="58">
        <f t="shared" si="101"/>
        <v>311835.25772415224</v>
      </c>
      <c r="AY86" s="14"/>
      <c r="AZ86" s="69">
        <f t="shared" si="102"/>
        <v>998488.85725061118</v>
      </c>
      <c r="BA86" s="55">
        <f t="shared" si="120"/>
        <v>18971288.28776161</v>
      </c>
      <c r="BB86" s="59">
        <v>60</v>
      </c>
      <c r="BC86" s="59">
        <f t="shared" si="145"/>
        <v>21542</v>
      </c>
      <c r="BD86" s="59">
        <f t="shared" si="103"/>
        <v>182</v>
      </c>
      <c r="BE86" s="14">
        <f t="shared" si="104"/>
        <v>18659453.030037459</v>
      </c>
      <c r="BF86" s="55">
        <f t="shared" si="131"/>
        <v>157646.47903940291</v>
      </c>
      <c r="BG86" s="62">
        <f t="shared" si="105"/>
        <v>5374379.1706183357</v>
      </c>
      <c r="BH86" s="60">
        <f t="shared" si="121"/>
        <v>5843860.9073818913</v>
      </c>
      <c r="BI86" s="61">
        <f t="shared" si="106"/>
        <v>14125916.23763033</v>
      </c>
      <c r="BK86" s="55">
        <f t="shared" si="107"/>
        <v>19969777.145012222</v>
      </c>
      <c r="BL86" s="55">
        <v>0</v>
      </c>
      <c r="BM86" s="56">
        <v>0</v>
      </c>
      <c r="BN86" s="57">
        <f t="shared" si="122"/>
        <v>19969777.145012222</v>
      </c>
      <c r="BO86" s="58">
        <f t="shared" si="108"/>
        <v>5843860.9073818913</v>
      </c>
      <c r="BP86" s="14"/>
      <c r="BQ86" s="55">
        <f t="shared" si="136"/>
        <v>998488.85725061118</v>
      </c>
      <c r="BR86" s="55">
        <f t="shared" si="133"/>
        <v>18971288.28776161</v>
      </c>
      <c r="BS86" s="59">
        <v>60</v>
      </c>
      <c r="BT86" s="59">
        <f t="shared" si="123"/>
        <v>21360</v>
      </c>
      <c r="BU86" s="59">
        <f t="shared" si="124"/>
        <v>275</v>
      </c>
      <c r="BV86" s="14">
        <f t="shared" si="109"/>
        <v>13127427.380379718</v>
      </c>
      <c r="BW86" s="55">
        <f t="shared" si="72"/>
        <v>169009.4817230535</v>
      </c>
      <c r="BX86" s="60">
        <f t="shared" si="110"/>
        <v>6012870.3891049447</v>
      </c>
      <c r="BY86" s="61">
        <f t="shared" si="111"/>
        <v>13956906.755907279</v>
      </c>
      <c r="CA86" s="55">
        <f t="shared" si="125"/>
        <v>19969777.145012222</v>
      </c>
      <c r="CB86" s="55">
        <v>0</v>
      </c>
      <c r="CC86" s="56">
        <v>0</v>
      </c>
      <c r="CD86" s="57">
        <f t="shared" si="126"/>
        <v>19969777.145012222</v>
      </c>
      <c r="CE86" s="58">
        <f t="shared" si="112"/>
        <v>6012870.3891049447</v>
      </c>
      <c r="CF86" s="14"/>
      <c r="CG86" s="55">
        <f t="shared" si="137"/>
        <v>998488.85725061118</v>
      </c>
      <c r="CH86" s="55">
        <f t="shared" si="134"/>
        <v>18971288.28776161</v>
      </c>
      <c r="CI86" s="59">
        <v>60</v>
      </c>
      <c r="CJ86" s="59">
        <f t="shared" si="127"/>
        <v>21085</v>
      </c>
      <c r="CK86" s="59">
        <f t="shared" si="132"/>
        <v>91</v>
      </c>
      <c r="CL86" s="14">
        <f t="shared" si="113"/>
        <v>12958417.898656666</v>
      </c>
      <c r="CM86" s="55">
        <v>55779.259453577979</v>
      </c>
      <c r="CN86" s="60">
        <f t="shared" si="114"/>
        <v>6068649.6485585226</v>
      </c>
      <c r="CO86" s="61">
        <f t="shared" si="115"/>
        <v>13901127.496453699</v>
      </c>
      <c r="CQ86" s="55">
        <f t="shared" si="128"/>
        <v>19969777.145012222</v>
      </c>
      <c r="CR86" s="55">
        <v>0</v>
      </c>
      <c r="CS86" s="56">
        <v>0</v>
      </c>
      <c r="CT86" s="57">
        <f t="shared" si="129"/>
        <v>19969777.145012222</v>
      </c>
      <c r="CU86" s="58">
        <f t="shared" si="116"/>
        <v>6068649.6485585226</v>
      </c>
      <c r="CV86" s="14"/>
      <c r="CW86" s="55">
        <f t="shared" si="138"/>
        <v>998488.85725061118</v>
      </c>
      <c r="CX86" s="55">
        <f t="shared" si="135"/>
        <v>18971288.28776161</v>
      </c>
      <c r="CY86" s="59">
        <v>60</v>
      </c>
      <c r="CZ86" s="59">
        <f t="shared" si="130"/>
        <v>21085</v>
      </c>
      <c r="DA86" s="59">
        <v>365</v>
      </c>
      <c r="DB86" s="14">
        <f t="shared" si="117"/>
        <v>12902638.639203086</v>
      </c>
      <c r="DC86" s="108">
        <v>224346</v>
      </c>
      <c r="DD86" s="60">
        <f t="shared" si="118"/>
        <v>6292995.6485585226</v>
      </c>
      <c r="DE86" s="61">
        <f t="shared" si="139"/>
        <v>13676781.496453699</v>
      </c>
      <c r="DG86" s="70">
        <v>200072</v>
      </c>
    </row>
    <row r="87" spans="1:111" ht="15.75">
      <c r="A87" s="34" t="s">
        <v>256</v>
      </c>
      <c r="C87" s="15">
        <v>43014</v>
      </c>
      <c r="D87" s="64">
        <v>4</v>
      </c>
      <c r="E87" s="65" t="s">
        <v>257</v>
      </c>
      <c r="F87" s="65" t="s">
        <v>258</v>
      </c>
      <c r="G87" s="71" t="s">
        <v>148</v>
      </c>
      <c r="H87" s="66" t="s">
        <v>259</v>
      </c>
      <c r="I87" s="66">
        <v>207</v>
      </c>
      <c r="J87" s="65"/>
      <c r="K87" s="66">
        <v>60</v>
      </c>
      <c r="L87" s="67">
        <v>19969777.145012222</v>
      </c>
      <c r="M87" s="68"/>
      <c r="N87" s="55">
        <v>0</v>
      </c>
      <c r="O87" s="55">
        <f t="shared" si="83"/>
        <v>19969777.145012222</v>
      </c>
      <c r="P87" s="56">
        <v>0</v>
      </c>
      <c r="Q87" s="57">
        <f t="shared" si="84"/>
        <v>19969777.145012222</v>
      </c>
      <c r="R87" s="58">
        <v>0</v>
      </c>
      <c r="S87" s="14"/>
      <c r="T87" s="69">
        <f t="shared" si="85"/>
        <v>998488.85725061118</v>
      </c>
      <c r="U87" s="55">
        <f t="shared" si="86"/>
        <v>18971288.28776161</v>
      </c>
      <c r="V87" s="59">
        <f t="shared" si="140"/>
        <v>60</v>
      </c>
      <c r="W87" s="59">
        <f t="shared" si="141"/>
        <v>21901</v>
      </c>
      <c r="X87" s="59">
        <f t="shared" si="142"/>
        <v>177</v>
      </c>
      <c r="Y87" s="14">
        <f t="shared" si="87"/>
        <v>18971288.28776161</v>
      </c>
      <c r="Z87" s="55">
        <f t="shared" si="88"/>
        <v>153322.58923947788</v>
      </c>
      <c r="AA87" s="60">
        <f t="shared" si="89"/>
        <v>153322.58923947788</v>
      </c>
      <c r="AB87" s="61">
        <f t="shared" si="90"/>
        <v>19816454.555772744</v>
      </c>
      <c r="AD87" s="55">
        <f t="shared" si="91"/>
        <v>19969777.145012222</v>
      </c>
      <c r="AE87" s="55">
        <v>0</v>
      </c>
      <c r="AF87" s="56">
        <v>0</v>
      </c>
      <c r="AG87" s="57">
        <f t="shared" si="92"/>
        <v>19969777.145012222</v>
      </c>
      <c r="AH87" s="58">
        <f t="shared" si="93"/>
        <v>153322.58923947788</v>
      </c>
      <c r="AI87" s="14"/>
      <c r="AJ87" s="69">
        <f t="shared" si="94"/>
        <v>998488.85725061118</v>
      </c>
      <c r="AK87" s="55">
        <f t="shared" si="95"/>
        <v>18971288.28776161</v>
      </c>
      <c r="AL87" s="59">
        <v>60</v>
      </c>
      <c r="AM87" s="59">
        <f t="shared" si="143"/>
        <v>21725</v>
      </c>
      <c r="AN87" s="59">
        <f t="shared" si="144"/>
        <v>183</v>
      </c>
      <c r="AO87" s="14">
        <f t="shared" si="96"/>
        <v>18817965.698522132</v>
      </c>
      <c r="AP87" s="55">
        <f t="shared" si="97"/>
        <v>158512.66848467436</v>
      </c>
      <c r="AQ87" s="60">
        <f t="shared" si="98"/>
        <v>311835.25772415224</v>
      </c>
      <c r="AR87" s="61">
        <f t="shared" si="99"/>
        <v>19657941.887288071</v>
      </c>
      <c r="AT87" s="55">
        <f t="shared" si="100"/>
        <v>19969777.145012222</v>
      </c>
      <c r="AU87" s="55">
        <v>0</v>
      </c>
      <c r="AV87" s="56">
        <v>0</v>
      </c>
      <c r="AW87" s="57">
        <f t="shared" si="119"/>
        <v>19969777.145012222</v>
      </c>
      <c r="AX87" s="58">
        <f t="shared" si="101"/>
        <v>311835.25772415224</v>
      </c>
      <c r="AY87" s="14"/>
      <c r="AZ87" s="69">
        <f t="shared" si="102"/>
        <v>998488.85725061118</v>
      </c>
      <c r="BA87" s="55">
        <f t="shared" si="120"/>
        <v>18971288.28776161</v>
      </c>
      <c r="BB87" s="59">
        <v>60</v>
      </c>
      <c r="BC87" s="59">
        <f t="shared" si="145"/>
        <v>21542</v>
      </c>
      <c r="BD87" s="59">
        <f t="shared" si="103"/>
        <v>182</v>
      </c>
      <c r="BE87" s="14">
        <f t="shared" si="104"/>
        <v>18659453.030037459</v>
      </c>
      <c r="BF87" s="55">
        <f t="shared" si="131"/>
        <v>157646.47903940291</v>
      </c>
      <c r="BG87" s="62">
        <f t="shared" si="105"/>
        <v>5374379.1706183357</v>
      </c>
      <c r="BH87" s="60">
        <f t="shared" si="121"/>
        <v>5843860.9073818913</v>
      </c>
      <c r="BI87" s="61">
        <f t="shared" si="106"/>
        <v>14125916.23763033</v>
      </c>
      <c r="BK87" s="55">
        <f t="shared" si="107"/>
        <v>19969777.145012222</v>
      </c>
      <c r="BL87" s="55">
        <v>0</v>
      </c>
      <c r="BM87" s="56">
        <v>0</v>
      </c>
      <c r="BN87" s="57">
        <f t="shared" si="122"/>
        <v>19969777.145012222</v>
      </c>
      <c r="BO87" s="58">
        <f t="shared" si="108"/>
        <v>5843860.9073818913</v>
      </c>
      <c r="BP87" s="14"/>
      <c r="BQ87" s="55">
        <f t="shared" si="136"/>
        <v>998488.85725061118</v>
      </c>
      <c r="BR87" s="55">
        <f t="shared" si="133"/>
        <v>18971288.28776161</v>
      </c>
      <c r="BS87" s="59">
        <v>60</v>
      </c>
      <c r="BT87" s="59">
        <f t="shared" si="123"/>
        <v>21360</v>
      </c>
      <c r="BU87" s="59">
        <f t="shared" si="124"/>
        <v>275</v>
      </c>
      <c r="BV87" s="14">
        <f t="shared" si="109"/>
        <v>13127427.380379718</v>
      </c>
      <c r="BW87" s="55">
        <f t="shared" si="72"/>
        <v>169009.4817230535</v>
      </c>
      <c r="BX87" s="60">
        <f t="shared" si="110"/>
        <v>6012870.3891049447</v>
      </c>
      <c r="BY87" s="61">
        <f t="shared" si="111"/>
        <v>13956906.755907279</v>
      </c>
      <c r="CA87" s="55">
        <f t="shared" si="125"/>
        <v>19969777.145012222</v>
      </c>
      <c r="CB87" s="55">
        <v>0</v>
      </c>
      <c r="CC87" s="56">
        <v>0</v>
      </c>
      <c r="CD87" s="57">
        <f t="shared" si="126"/>
        <v>19969777.145012222</v>
      </c>
      <c r="CE87" s="58">
        <f t="shared" si="112"/>
        <v>6012870.3891049447</v>
      </c>
      <c r="CF87" s="14"/>
      <c r="CG87" s="55">
        <f t="shared" si="137"/>
        <v>998488.85725061118</v>
      </c>
      <c r="CH87" s="55">
        <f t="shared" si="134"/>
        <v>18971288.28776161</v>
      </c>
      <c r="CI87" s="59">
        <v>60</v>
      </c>
      <c r="CJ87" s="59">
        <f t="shared" si="127"/>
        <v>21085</v>
      </c>
      <c r="CK87" s="59">
        <f t="shared" si="132"/>
        <v>91</v>
      </c>
      <c r="CL87" s="14">
        <f t="shared" si="113"/>
        <v>12958417.898656666</v>
      </c>
      <c r="CM87" s="55">
        <v>55779.259453577979</v>
      </c>
      <c r="CN87" s="60">
        <f t="shared" si="114"/>
        <v>6068649.6485585226</v>
      </c>
      <c r="CO87" s="61">
        <f t="shared" si="115"/>
        <v>13901127.496453699</v>
      </c>
      <c r="CQ87" s="55">
        <f t="shared" si="128"/>
        <v>19969777.145012222</v>
      </c>
      <c r="CR87" s="55">
        <v>0</v>
      </c>
      <c r="CS87" s="56">
        <v>0</v>
      </c>
      <c r="CT87" s="57">
        <f t="shared" si="129"/>
        <v>19969777.145012222</v>
      </c>
      <c r="CU87" s="58">
        <f t="shared" si="116"/>
        <v>6068649.6485585226</v>
      </c>
      <c r="CV87" s="14"/>
      <c r="CW87" s="55">
        <f t="shared" si="138"/>
        <v>998488.85725061118</v>
      </c>
      <c r="CX87" s="55">
        <f t="shared" si="135"/>
        <v>18971288.28776161</v>
      </c>
      <c r="CY87" s="59">
        <v>60</v>
      </c>
      <c r="CZ87" s="59">
        <f t="shared" si="130"/>
        <v>21085</v>
      </c>
      <c r="DA87" s="59">
        <v>365</v>
      </c>
      <c r="DB87" s="14">
        <f t="shared" si="117"/>
        <v>12902638.639203086</v>
      </c>
      <c r="DC87" s="108">
        <v>224346</v>
      </c>
      <c r="DD87" s="60">
        <f t="shared" si="118"/>
        <v>6292995.6485585226</v>
      </c>
      <c r="DE87" s="61">
        <f t="shared" si="139"/>
        <v>13676781.496453699</v>
      </c>
      <c r="DG87" s="70">
        <v>200073</v>
      </c>
    </row>
    <row r="88" spans="1:111" ht="15.75">
      <c r="A88" s="34" t="s">
        <v>256</v>
      </c>
      <c r="C88" s="15">
        <v>43014</v>
      </c>
      <c r="D88" s="64">
        <v>5</v>
      </c>
      <c r="E88" s="65" t="s">
        <v>257</v>
      </c>
      <c r="F88" s="65" t="s">
        <v>258</v>
      </c>
      <c r="G88" s="71" t="s">
        <v>150</v>
      </c>
      <c r="H88" s="66" t="s">
        <v>259</v>
      </c>
      <c r="I88" s="66">
        <v>532.125</v>
      </c>
      <c r="J88" s="65" t="s">
        <v>296</v>
      </c>
      <c r="K88" s="66">
        <v>60</v>
      </c>
      <c r="L88" s="67">
        <v>19099874.582754195</v>
      </c>
      <c r="M88" s="68"/>
      <c r="N88" s="55">
        <v>0</v>
      </c>
      <c r="O88" s="55">
        <f t="shared" si="83"/>
        <v>19099874.582754195</v>
      </c>
      <c r="P88" s="56">
        <v>0</v>
      </c>
      <c r="Q88" s="57">
        <f t="shared" si="84"/>
        <v>19099874.582754195</v>
      </c>
      <c r="R88" s="58">
        <v>0</v>
      </c>
      <c r="S88" s="14"/>
      <c r="T88" s="69">
        <f t="shared" si="85"/>
        <v>954993.72913770971</v>
      </c>
      <c r="U88" s="55">
        <f t="shared" si="86"/>
        <v>18144880.853616484</v>
      </c>
      <c r="V88" s="59">
        <f t="shared" si="140"/>
        <v>60</v>
      </c>
      <c r="W88" s="59">
        <f t="shared" si="141"/>
        <v>21901</v>
      </c>
      <c r="X88" s="59">
        <f t="shared" si="142"/>
        <v>177</v>
      </c>
      <c r="Y88" s="14">
        <f t="shared" si="87"/>
        <v>18144880.853616484</v>
      </c>
      <c r="Z88" s="55">
        <f t="shared" si="88"/>
        <v>146643.71083923645</v>
      </c>
      <c r="AA88" s="60">
        <f t="shared" si="89"/>
        <v>146643.71083923645</v>
      </c>
      <c r="AB88" s="61">
        <f t="shared" si="90"/>
        <v>18953230.871914957</v>
      </c>
      <c r="AD88" s="55">
        <f t="shared" si="91"/>
        <v>19099874.582754195</v>
      </c>
      <c r="AE88" s="55">
        <v>0</v>
      </c>
      <c r="AF88" s="56">
        <v>0</v>
      </c>
      <c r="AG88" s="57">
        <f t="shared" si="92"/>
        <v>19099874.582754195</v>
      </c>
      <c r="AH88" s="58">
        <f t="shared" si="93"/>
        <v>146643.71083923645</v>
      </c>
      <c r="AI88" s="14"/>
      <c r="AJ88" s="69">
        <f t="shared" si="94"/>
        <v>954993.72913770971</v>
      </c>
      <c r="AK88" s="55">
        <f t="shared" si="95"/>
        <v>18144880.853616484</v>
      </c>
      <c r="AL88" s="59">
        <v>60</v>
      </c>
      <c r="AM88" s="59">
        <f t="shared" si="143"/>
        <v>21725</v>
      </c>
      <c r="AN88" s="59">
        <f t="shared" si="144"/>
        <v>183</v>
      </c>
      <c r="AO88" s="14">
        <f t="shared" si="96"/>
        <v>17998237.142777245</v>
      </c>
      <c r="AP88" s="55">
        <f t="shared" si="97"/>
        <v>151607.70527632846</v>
      </c>
      <c r="AQ88" s="60">
        <f t="shared" si="98"/>
        <v>298251.41611556488</v>
      </c>
      <c r="AR88" s="61">
        <f t="shared" si="99"/>
        <v>18801623.166638631</v>
      </c>
      <c r="AT88" s="55">
        <f t="shared" si="100"/>
        <v>19099874.582754195</v>
      </c>
      <c r="AU88" s="55">
        <v>0</v>
      </c>
      <c r="AV88" s="56">
        <v>0</v>
      </c>
      <c r="AW88" s="57">
        <f t="shared" si="119"/>
        <v>19099874.582754195</v>
      </c>
      <c r="AX88" s="58">
        <f t="shared" si="101"/>
        <v>298251.41611556488</v>
      </c>
      <c r="AY88" s="14"/>
      <c r="AZ88" s="69">
        <f t="shared" si="102"/>
        <v>954993.72913770971</v>
      </c>
      <c r="BA88" s="55">
        <f t="shared" si="120"/>
        <v>18144880.853616484</v>
      </c>
      <c r="BB88" s="59">
        <v>60</v>
      </c>
      <c r="BC88" s="59">
        <f t="shared" si="145"/>
        <v>21542</v>
      </c>
      <c r="BD88" s="59">
        <f t="shared" si="103"/>
        <v>182</v>
      </c>
      <c r="BE88" s="14">
        <f t="shared" si="104"/>
        <v>17846629.43750092</v>
      </c>
      <c r="BF88" s="55">
        <f t="shared" si="131"/>
        <v>150779.24787044691</v>
      </c>
      <c r="BG88" s="62">
        <f t="shared" si="105"/>
        <v>5140266.0817682287</v>
      </c>
      <c r="BH88" s="60">
        <f t="shared" si="121"/>
        <v>5589296.7457542401</v>
      </c>
      <c r="BI88" s="61">
        <f t="shared" si="106"/>
        <v>13510577.836999955</v>
      </c>
      <c r="BK88" s="55">
        <f t="shared" si="107"/>
        <v>19099874.582754195</v>
      </c>
      <c r="BL88" s="55">
        <v>0</v>
      </c>
      <c r="BM88" s="56">
        <v>0</v>
      </c>
      <c r="BN88" s="57">
        <f t="shared" si="122"/>
        <v>19099874.582754195</v>
      </c>
      <c r="BO88" s="58">
        <f t="shared" si="108"/>
        <v>5589296.7457542401</v>
      </c>
      <c r="BP88" s="14"/>
      <c r="BQ88" s="55">
        <f t="shared" si="136"/>
        <v>954993.72913770971</v>
      </c>
      <c r="BR88" s="55">
        <f t="shared" si="133"/>
        <v>18144880.853616484</v>
      </c>
      <c r="BS88" s="59">
        <v>60</v>
      </c>
      <c r="BT88" s="59">
        <f t="shared" si="123"/>
        <v>21360</v>
      </c>
      <c r="BU88" s="59">
        <f t="shared" si="124"/>
        <v>275</v>
      </c>
      <c r="BV88" s="14">
        <f t="shared" si="109"/>
        <v>12555584.107862243</v>
      </c>
      <c r="BW88" s="55">
        <f t="shared" si="72"/>
        <v>161647.2673062789</v>
      </c>
      <c r="BX88" s="60">
        <f t="shared" si="110"/>
        <v>5750944.0130605185</v>
      </c>
      <c r="BY88" s="61">
        <f t="shared" si="111"/>
        <v>13348930.569693677</v>
      </c>
      <c r="CA88" s="55">
        <f t="shared" si="125"/>
        <v>19099874.582754195</v>
      </c>
      <c r="CB88" s="55">
        <v>0</v>
      </c>
      <c r="CC88" s="56">
        <v>0</v>
      </c>
      <c r="CD88" s="57">
        <f t="shared" si="126"/>
        <v>19099874.582754195</v>
      </c>
      <c r="CE88" s="58">
        <f t="shared" si="112"/>
        <v>5750944.0130605185</v>
      </c>
      <c r="CF88" s="14"/>
      <c r="CG88" s="55">
        <f t="shared" si="137"/>
        <v>954993.72913770971</v>
      </c>
      <c r="CH88" s="55">
        <f t="shared" si="134"/>
        <v>18144880.853616484</v>
      </c>
      <c r="CI88" s="59">
        <v>60</v>
      </c>
      <c r="CJ88" s="59">
        <f t="shared" si="127"/>
        <v>21085</v>
      </c>
      <c r="CK88" s="59">
        <f t="shared" si="132"/>
        <v>91</v>
      </c>
      <c r="CL88" s="14">
        <f t="shared" si="113"/>
        <v>12393936.840555966</v>
      </c>
      <c r="CM88" s="55">
        <v>53349.46164626284</v>
      </c>
      <c r="CN88" s="60">
        <f t="shared" si="114"/>
        <v>5804293.4747067811</v>
      </c>
      <c r="CO88" s="61">
        <f t="shared" si="115"/>
        <v>13295581.108047415</v>
      </c>
      <c r="CQ88" s="55">
        <f t="shared" si="128"/>
        <v>19099874.582754195</v>
      </c>
      <c r="CR88" s="55">
        <v>0</v>
      </c>
      <c r="CS88" s="56">
        <v>0</v>
      </c>
      <c r="CT88" s="57">
        <f t="shared" si="129"/>
        <v>19099874.582754195</v>
      </c>
      <c r="CU88" s="58">
        <f t="shared" si="116"/>
        <v>5804293.4747067811</v>
      </c>
      <c r="CV88" s="14"/>
      <c r="CW88" s="55">
        <f t="shared" si="138"/>
        <v>954993.72913770971</v>
      </c>
      <c r="CX88" s="55">
        <f t="shared" si="135"/>
        <v>18144880.853616484</v>
      </c>
      <c r="CY88" s="59">
        <v>60</v>
      </c>
      <c r="CZ88" s="59">
        <f t="shared" si="130"/>
        <v>21085</v>
      </c>
      <c r="DA88" s="59">
        <v>365</v>
      </c>
      <c r="DB88" s="14">
        <f t="shared" si="117"/>
        <v>12340587.378909703</v>
      </c>
      <c r="DC88" s="108">
        <v>214573</v>
      </c>
      <c r="DD88" s="60">
        <f t="shared" si="118"/>
        <v>6018866.4747067811</v>
      </c>
      <c r="DE88" s="61">
        <f t="shared" si="139"/>
        <v>13081008.108047415</v>
      </c>
      <c r="DG88" s="70">
        <v>200074</v>
      </c>
    </row>
    <row r="89" spans="1:111" ht="15.75">
      <c r="A89" s="34" t="s">
        <v>256</v>
      </c>
      <c r="C89" s="15">
        <v>43014</v>
      </c>
      <c r="D89" s="64">
        <v>6</v>
      </c>
      <c r="E89" s="65" t="s">
        <v>257</v>
      </c>
      <c r="F89" s="65" t="s">
        <v>258</v>
      </c>
      <c r="G89" s="71" t="s">
        <v>152</v>
      </c>
      <c r="H89" s="66" t="s">
        <v>267</v>
      </c>
      <c r="I89" s="66">
        <v>1</v>
      </c>
      <c r="J89" s="65">
        <v>0</v>
      </c>
      <c r="K89" s="66">
        <v>30</v>
      </c>
      <c r="L89" s="67">
        <v>18536381.236987337</v>
      </c>
      <c r="M89" s="68"/>
      <c r="N89" s="55">
        <v>0</v>
      </c>
      <c r="O89" s="55">
        <f t="shared" si="83"/>
        <v>18536381.236987337</v>
      </c>
      <c r="P89" s="56">
        <v>0</v>
      </c>
      <c r="Q89" s="57">
        <f t="shared" si="84"/>
        <v>18536381.236987337</v>
      </c>
      <c r="R89" s="58">
        <v>0</v>
      </c>
      <c r="S89" s="14"/>
      <c r="T89" s="69">
        <f t="shared" si="85"/>
        <v>926819.06184936687</v>
      </c>
      <c r="U89" s="55">
        <f t="shared" si="86"/>
        <v>17609562.175137971</v>
      </c>
      <c r="V89" s="59">
        <f t="shared" si="140"/>
        <v>30</v>
      </c>
      <c r="W89" s="59">
        <f t="shared" si="141"/>
        <v>10951</v>
      </c>
      <c r="X89" s="59">
        <f t="shared" si="142"/>
        <v>177</v>
      </c>
      <c r="Y89" s="14">
        <f t="shared" si="87"/>
        <v>17609562.175137971</v>
      </c>
      <c r="Z89" s="55">
        <f t="shared" si="88"/>
        <v>284621.72449999274</v>
      </c>
      <c r="AA89" s="60">
        <f t="shared" si="89"/>
        <v>284621.72449999274</v>
      </c>
      <c r="AB89" s="61">
        <f t="shared" si="90"/>
        <v>18251759.512487344</v>
      </c>
      <c r="AD89" s="55">
        <f t="shared" si="91"/>
        <v>18536381.236987337</v>
      </c>
      <c r="AE89" s="55">
        <v>0</v>
      </c>
      <c r="AF89" s="56">
        <v>0</v>
      </c>
      <c r="AG89" s="57">
        <f t="shared" si="92"/>
        <v>18536381.236987337</v>
      </c>
      <c r="AH89" s="58">
        <f t="shared" si="93"/>
        <v>284621.72449999274</v>
      </c>
      <c r="AI89" s="14"/>
      <c r="AJ89" s="69">
        <f t="shared" si="94"/>
        <v>926819.06184936687</v>
      </c>
      <c r="AK89" s="55">
        <f t="shared" si="95"/>
        <v>17609562.175137971</v>
      </c>
      <c r="AL89" s="59">
        <v>30</v>
      </c>
      <c r="AM89" s="59">
        <f t="shared" si="143"/>
        <v>10775</v>
      </c>
      <c r="AN89" s="59">
        <f t="shared" si="144"/>
        <v>183</v>
      </c>
      <c r="AO89" s="14">
        <f t="shared" si="96"/>
        <v>17324940.450637978</v>
      </c>
      <c r="AP89" s="55">
        <f t="shared" si="97"/>
        <v>294242.60811756377</v>
      </c>
      <c r="AQ89" s="60">
        <f t="shared" si="98"/>
        <v>578864.33261755644</v>
      </c>
      <c r="AR89" s="61">
        <f t="shared" si="99"/>
        <v>17957516.904369783</v>
      </c>
      <c r="AT89" s="55">
        <f t="shared" si="100"/>
        <v>18536381.236987337</v>
      </c>
      <c r="AU89" s="55">
        <v>0</v>
      </c>
      <c r="AV89" s="56">
        <v>0</v>
      </c>
      <c r="AW89" s="57">
        <f t="shared" si="119"/>
        <v>18536381.236987337</v>
      </c>
      <c r="AX89" s="58">
        <f t="shared" si="101"/>
        <v>578864.33261755644</v>
      </c>
      <c r="AY89" s="14"/>
      <c r="AZ89" s="69">
        <f t="shared" si="102"/>
        <v>926819.06184936687</v>
      </c>
      <c r="BA89" s="55">
        <f t="shared" si="120"/>
        <v>17609562.175137971</v>
      </c>
      <c r="BB89" s="59">
        <v>30</v>
      </c>
      <c r="BC89" s="59">
        <f t="shared" si="145"/>
        <v>10592</v>
      </c>
      <c r="BD89" s="59">
        <f t="shared" si="103"/>
        <v>182</v>
      </c>
      <c r="BE89" s="14">
        <f t="shared" si="104"/>
        <v>17030697.842520416</v>
      </c>
      <c r="BF89" s="55">
        <f t="shared" si="131"/>
        <v>292634.72501309623</v>
      </c>
      <c r="BG89" s="62">
        <f t="shared" si="105"/>
        <v>4988615.5711851493</v>
      </c>
      <c r="BH89" s="60">
        <f t="shared" si="121"/>
        <v>5860114.6288158018</v>
      </c>
      <c r="BI89" s="61">
        <f t="shared" si="106"/>
        <v>12676266.608171536</v>
      </c>
      <c r="BK89" s="55">
        <f t="shared" si="107"/>
        <v>18536381.236987337</v>
      </c>
      <c r="BL89" s="55">
        <v>0</v>
      </c>
      <c r="BM89" s="56">
        <v>0</v>
      </c>
      <c r="BN89" s="57">
        <f t="shared" si="122"/>
        <v>18536381.236987337</v>
      </c>
      <c r="BO89" s="58">
        <f t="shared" si="108"/>
        <v>5860114.6288158018</v>
      </c>
      <c r="BP89" s="14"/>
      <c r="BQ89" s="55">
        <f t="shared" si="136"/>
        <v>926819.06184936687</v>
      </c>
      <c r="BR89" s="55">
        <f t="shared" si="133"/>
        <v>17609562.175137971</v>
      </c>
      <c r="BS89" s="59">
        <v>30</v>
      </c>
      <c r="BT89" s="59">
        <f t="shared" si="123"/>
        <v>10410</v>
      </c>
      <c r="BU89" s="59">
        <f t="shared" si="124"/>
        <v>275</v>
      </c>
      <c r="BV89" s="14">
        <f t="shared" si="109"/>
        <v>11749447.546322169</v>
      </c>
      <c r="BW89" s="55">
        <f t="shared" si="72"/>
        <v>310384.06102195929</v>
      </c>
      <c r="BX89" s="60">
        <f t="shared" si="110"/>
        <v>6170498.6898377612</v>
      </c>
      <c r="BY89" s="61">
        <f t="shared" si="111"/>
        <v>12365882.547149576</v>
      </c>
      <c r="CA89" s="55">
        <f t="shared" si="125"/>
        <v>18536381.236987337</v>
      </c>
      <c r="CB89" s="55">
        <v>0</v>
      </c>
      <c r="CC89" s="56">
        <v>0</v>
      </c>
      <c r="CD89" s="57">
        <f t="shared" si="126"/>
        <v>18536381.236987337</v>
      </c>
      <c r="CE89" s="58">
        <f t="shared" si="112"/>
        <v>6170498.6898377612</v>
      </c>
      <c r="CF89" s="14"/>
      <c r="CG89" s="55">
        <f t="shared" si="137"/>
        <v>926819.06184936687</v>
      </c>
      <c r="CH89" s="55">
        <f t="shared" si="134"/>
        <v>17609562.175137971</v>
      </c>
      <c r="CI89" s="59">
        <v>30</v>
      </c>
      <c r="CJ89" s="59">
        <f t="shared" si="127"/>
        <v>10135</v>
      </c>
      <c r="CK89" s="59">
        <f t="shared" si="132"/>
        <v>91</v>
      </c>
      <c r="CL89" s="14">
        <f t="shared" si="113"/>
        <v>11439063.485300209</v>
      </c>
      <c r="CM89" s="55">
        <v>102448.49880853675</v>
      </c>
      <c r="CN89" s="60">
        <f t="shared" si="114"/>
        <v>6272947.1886462979</v>
      </c>
      <c r="CO89" s="61">
        <f t="shared" si="115"/>
        <v>12263434.04834104</v>
      </c>
      <c r="CQ89" s="55">
        <f t="shared" si="128"/>
        <v>18536381.236987337</v>
      </c>
      <c r="CR89" s="55">
        <v>0</v>
      </c>
      <c r="CS89" s="56">
        <v>0</v>
      </c>
      <c r="CT89" s="57">
        <f t="shared" si="129"/>
        <v>18536381.236987337</v>
      </c>
      <c r="CU89" s="58">
        <f t="shared" si="116"/>
        <v>6272947.1886462979</v>
      </c>
      <c r="CV89" s="14"/>
      <c r="CW89" s="55">
        <f t="shared" si="138"/>
        <v>926819.06184936687</v>
      </c>
      <c r="CX89" s="55">
        <f t="shared" si="135"/>
        <v>17609562.175137971</v>
      </c>
      <c r="CY89" s="59">
        <v>30</v>
      </c>
      <c r="CZ89" s="59">
        <f t="shared" si="130"/>
        <v>10135</v>
      </c>
      <c r="DA89" s="59">
        <v>365</v>
      </c>
      <c r="DB89" s="14">
        <f t="shared" si="117"/>
        <v>11336614.986491673</v>
      </c>
      <c r="DC89" s="108">
        <v>412056</v>
      </c>
      <c r="DD89" s="60">
        <f t="shared" si="118"/>
        <v>6685003.1886462979</v>
      </c>
      <c r="DE89" s="61">
        <f t="shared" si="139"/>
        <v>11851378.04834104</v>
      </c>
      <c r="DG89" s="70">
        <v>200075</v>
      </c>
    </row>
    <row r="90" spans="1:111" ht="15.75">
      <c r="A90" s="34" t="s">
        <v>256</v>
      </c>
      <c r="C90" s="15">
        <v>43014</v>
      </c>
      <c r="D90" s="64">
        <v>7</v>
      </c>
      <c r="E90" s="65" t="s">
        <v>257</v>
      </c>
      <c r="F90" s="65" t="s">
        <v>258</v>
      </c>
      <c r="G90" s="71" t="s">
        <v>154</v>
      </c>
      <c r="H90" s="66" t="s">
        <v>292</v>
      </c>
      <c r="I90" s="66">
        <v>1</v>
      </c>
      <c r="J90" s="65">
        <v>0</v>
      </c>
      <c r="K90" s="66">
        <v>60</v>
      </c>
      <c r="L90" s="67">
        <v>25350245.954351954</v>
      </c>
      <c r="M90" s="68"/>
      <c r="N90" s="55">
        <v>0</v>
      </c>
      <c r="O90" s="55">
        <f t="shared" si="83"/>
        <v>25350245.954351954</v>
      </c>
      <c r="P90" s="56">
        <v>0</v>
      </c>
      <c r="Q90" s="57">
        <f t="shared" si="84"/>
        <v>25350245.954351954</v>
      </c>
      <c r="R90" s="58">
        <v>0</v>
      </c>
      <c r="S90" s="14"/>
      <c r="T90" s="69">
        <f t="shared" si="85"/>
        <v>1267512.2977175978</v>
      </c>
      <c r="U90" s="55">
        <f t="shared" si="86"/>
        <v>24082733.656634357</v>
      </c>
      <c r="V90" s="59">
        <f t="shared" si="140"/>
        <v>60</v>
      </c>
      <c r="W90" s="59">
        <f t="shared" si="141"/>
        <v>21901</v>
      </c>
      <c r="X90" s="59">
        <f t="shared" si="142"/>
        <v>177</v>
      </c>
      <c r="Y90" s="14">
        <f t="shared" si="87"/>
        <v>24082733.656634357</v>
      </c>
      <c r="Z90" s="55">
        <f t="shared" si="88"/>
        <v>194632.38469587147</v>
      </c>
      <c r="AA90" s="60">
        <f t="shared" si="89"/>
        <v>194632.38469587147</v>
      </c>
      <c r="AB90" s="61">
        <f t="shared" si="90"/>
        <v>25155613.569656081</v>
      </c>
      <c r="AD90" s="55">
        <f t="shared" si="91"/>
        <v>25350245.954351954</v>
      </c>
      <c r="AE90" s="55">
        <v>0</v>
      </c>
      <c r="AF90" s="56">
        <v>0</v>
      </c>
      <c r="AG90" s="57">
        <f>+AD90+AE90-AF90</f>
        <v>25350245.954351954</v>
      </c>
      <c r="AH90" s="58">
        <f t="shared" si="93"/>
        <v>194632.38469587147</v>
      </c>
      <c r="AI90" s="14"/>
      <c r="AJ90" s="69">
        <f t="shared" si="94"/>
        <v>1267512.2977175978</v>
      </c>
      <c r="AK90" s="55">
        <f t="shared" si="95"/>
        <v>24082733.656634357</v>
      </c>
      <c r="AL90" s="59">
        <v>60</v>
      </c>
      <c r="AM90" s="59">
        <f t="shared" si="143"/>
        <v>21725</v>
      </c>
      <c r="AN90" s="59">
        <f t="shared" si="144"/>
        <v>183</v>
      </c>
      <c r="AO90" s="14">
        <f t="shared" si="96"/>
        <v>23888101.271938484</v>
      </c>
      <c r="AP90" s="55">
        <f t="shared" si="97"/>
        <v>201220.83004670852</v>
      </c>
      <c r="AQ90" s="60">
        <f t="shared" si="98"/>
        <v>395853.21474257996</v>
      </c>
      <c r="AR90" s="61">
        <f t="shared" si="99"/>
        <v>24954392.739609376</v>
      </c>
      <c r="AT90" s="55">
        <f t="shared" si="100"/>
        <v>25350245.954351954</v>
      </c>
      <c r="AU90" s="55">
        <v>0</v>
      </c>
      <c r="AV90" s="56">
        <v>0</v>
      </c>
      <c r="AW90" s="57">
        <f>+AT90+AU90-AV90</f>
        <v>25350245.954351954</v>
      </c>
      <c r="AX90" s="58">
        <f t="shared" si="101"/>
        <v>395853.21474257996</v>
      </c>
      <c r="AY90" s="14"/>
      <c r="AZ90" s="69">
        <f t="shared" si="102"/>
        <v>1267512.2977175978</v>
      </c>
      <c r="BA90" s="55">
        <f t="shared" si="120"/>
        <v>24082733.656634357</v>
      </c>
      <c r="BB90" s="59">
        <v>60</v>
      </c>
      <c r="BC90" s="59">
        <f t="shared" si="145"/>
        <v>21542</v>
      </c>
      <c r="BD90" s="59">
        <f t="shared" si="103"/>
        <v>182</v>
      </c>
      <c r="BE90" s="14">
        <f t="shared" si="104"/>
        <v>23686880.441891778</v>
      </c>
      <c r="BF90" s="55">
        <f t="shared" si="131"/>
        <v>200121.26266940415</v>
      </c>
      <c r="BG90" s="62">
        <f t="shared" si="105"/>
        <v>6822401.3136345632</v>
      </c>
      <c r="BH90" s="60">
        <f t="shared" si="121"/>
        <v>7418375.7910465477</v>
      </c>
      <c r="BI90" s="61">
        <f t="shared" si="106"/>
        <v>17931870.163305406</v>
      </c>
      <c r="BK90" s="55">
        <f t="shared" si="107"/>
        <v>25350245.954351954</v>
      </c>
      <c r="BL90" s="55">
        <v>0</v>
      </c>
      <c r="BM90" s="56">
        <v>0</v>
      </c>
      <c r="BN90" s="57">
        <f>+BK90+BL90-BM90</f>
        <v>25350245.954351954</v>
      </c>
      <c r="BO90" s="58">
        <f t="shared" si="108"/>
        <v>7418375.7910465477</v>
      </c>
      <c r="BP90" s="14"/>
      <c r="BQ90" s="55">
        <f t="shared" si="136"/>
        <v>1267512.2977175978</v>
      </c>
      <c r="BR90" s="55">
        <f t="shared" si="133"/>
        <v>24082733.656634357</v>
      </c>
      <c r="BS90" s="59">
        <v>60</v>
      </c>
      <c r="BT90" s="59">
        <f t="shared" si="123"/>
        <v>21360</v>
      </c>
      <c r="BU90" s="59">
        <f t="shared" si="124"/>
        <v>275</v>
      </c>
      <c r="BV90" s="14">
        <f t="shared" si="109"/>
        <v>16664357.865587808</v>
      </c>
      <c r="BW90" s="55">
        <f t="shared" si="72"/>
        <v>214545.80585377562</v>
      </c>
      <c r="BX90" s="60">
        <f t="shared" si="110"/>
        <v>7632921.5969003234</v>
      </c>
      <c r="BY90" s="61">
        <f t="shared" si="111"/>
        <v>17717324.357451633</v>
      </c>
      <c r="CA90" s="55">
        <f t="shared" si="125"/>
        <v>25350245.954351954</v>
      </c>
      <c r="CB90" s="55">
        <v>0</v>
      </c>
      <c r="CC90" s="56">
        <v>0</v>
      </c>
      <c r="CD90" s="57">
        <f>+CA90+CB90-CC90</f>
        <v>25350245.954351954</v>
      </c>
      <c r="CE90" s="58">
        <f t="shared" si="112"/>
        <v>7632921.5969003234</v>
      </c>
      <c r="CF90" s="14"/>
      <c r="CG90" s="55">
        <f t="shared" si="137"/>
        <v>1267512.2977175978</v>
      </c>
      <c r="CH90" s="55">
        <f t="shared" si="134"/>
        <v>24082733.656634357</v>
      </c>
      <c r="CI90" s="59">
        <v>60</v>
      </c>
      <c r="CJ90" s="59">
        <f t="shared" si="127"/>
        <v>21085</v>
      </c>
      <c r="CK90" s="59">
        <f t="shared" si="132"/>
        <v>91</v>
      </c>
      <c r="CL90" s="14">
        <f t="shared" si="113"/>
        <v>16449812.059734033</v>
      </c>
      <c r="CM90" s="55">
        <v>70807.898156889918</v>
      </c>
      <c r="CN90" s="60">
        <f t="shared" si="114"/>
        <v>7703729.4950572131</v>
      </c>
      <c r="CO90" s="61">
        <f t="shared" si="115"/>
        <v>17646516.45929474</v>
      </c>
      <c r="CQ90" s="55">
        <f t="shared" si="128"/>
        <v>25350245.954351954</v>
      </c>
      <c r="CR90" s="55">
        <v>0</v>
      </c>
      <c r="CS90" s="56">
        <v>0</v>
      </c>
      <c r="CT90" s="57">
        <f>+CQ90+CR90-CS90</f>
        <v>25350245.954351954</v>
      </c>
      <c r="CU90" s="58">
        <f t="shared" si="116"/>
        <v>7703729.4950572131</v>
      </c>
      <c r="CV90" s="14"/>
      <c r="CW90" s="55">
        <f t="shared" si="138"/>
        <v>1267512.2977175978</v>
      </c>
      <c r="CX90" s="55">
        <f t="shared" si="135"/>
        <v>24082733.656634357</v>
      </c>
      <c r="CY90" s="59">
        <v>60</v>
      </c>
      <c r="CZ90" s="59">
        <f t="shared" si="130"/>
        <v>21085</v>
      </c>
      <c r="DA90" s="59">
        <v>365</v>
      </c>
      <c r="DB90" s="14">
        <f t="shared" si="117"/>
        <v>16379004.161577143</v>
      </c>
      <c r="DC90" s="108">
        <v>284791</v>
      </c>
      <c r="DD90" s="60">
        <f t="shared" si="118"/>
        <v>7988520.4950572131</v>
      </c>
      <c r="DE90" s="61">
        <f t="shared" si="139"/>
        <v>17361725.45929474</v>
      </c>
      <c r="DG90" s="70">
        <v>200076</v>
      </c>
    </row>
    <row r="91" spans="1:111" ht="15.75">
      <c r="A91" s="34" t="s">
        <v>256</v>
      </c>
      <c r="C91" s="15">
        <v>43014</v>
      </c>
      <c r="D91" s="64">
        <v>8</v>
      </c>
      <c r="E91" s="65" t="s">
        <v>257</v>
      </c>
      <c r="F91" s="65" t="s">
        <v>258</v>
      </c>
      <c r="G91" s="71" t="s">
        <v>156</v>
      </c>
      <c r="H91" s="66" t="s">
        <v>259</v>
      </c>
      <c r="I91" s="66">
        <v>361.28399999999999</v>
      </c>
      <c r="J91" s="65"/>
      <c r="K91" s="66">
        <v>60</v>
      </c>
      <c r="L91" s="67">
        <v>59396853.240327671</v>
      </c>
      <c r="M91" s="68"/>
      <c r="N91" s="55">
        <v>0</v>
      </c>
      <c r="O91" s="55">
        <f t="shared" si="83"/>
        <v>59396853.240327671</v>
      </c>
      <c r="P91" s="56">
        <v>0</v>
      </c>
      <c r="Q91" s="57">
        <f t="shared" si="84"/>
        <v>59396853.240327671</v>
      </c>
      <c r="R91" s="58">
        <v>0</v>
      </c>
      <c r="S91" s="14"/>
      <c r="T91" s="69">
        <f t="shared" si="85"/>
        <v>2969842.6620163834</v>
      </c>
      <c r="U91" s="55">
        <f t="shared" si="86"/>
        <v>56427010.578311287</v>
      </c>
      <c r="V91" s="59">
        <f t="shared" si="140"/>
        <v>60</v>
      </c>
      <c r="W91" s="59">
        <f t="shared" si="141"/>
        <v>21901</v>
      </c>
      <c r="X91" s="59">
        <f t="shared" si="142"/>
        <v>177</v>
      </c>
      <c r="Y91" s="14">
        <f t="shared" si="87"/>
        <v>56427010.578311287</v>
      </c>
      <c r="Z91" s="55">
        <f t="shared" si="88"/>
        <v>456033.09768326092</v>
      </c>
      <c r="AA91" s="60">
        <f t="shared" si="89"/>
        <v>456033.09768326092</v>
      </c>
      <c r="AB91" s="61">
        <f t="shared" si="90"/>
        <v>58940820.142644413</v>
      </c>
      <c r="AD91" s="55">
        <f t="shared" si="91"/>
        <v>59396853.240327671</v>
      </c>
      <c r="AE91" s="55">
        <v>0</v>
      </c>
      <c r="AF91" s="56">
        <v>0</v>
      </c>
      <c r="AG91" s="57">
        <f>+AD91+AE91-AF91</f>
        <v>59396853.240327671</v>
      </c>
      <c r="AH91" s="58">
        <f t="shared" si="93"/>
        <v>456033.09768326092</v>
      </c>
      <c r="AI91" s="14"/>
      <c r="AJ91" s="69">
        <f t="shared" si="94"/>
        <v>2969842.6620163834</v>
      </c>
      <c r="AK91" s="55">
        <f t="shared" si="95"/>
        <v>56427010.578311287</v>
      </c>
      <c r="AL91" s="59">
        <v>60</v>
      </c>
      <c r="AM91" s="59">
        <f t="shared" si="143"/>
        <v>21725</v>
      </c>
      <c r="AN91" s="59">
        <f t="shared" si="144"/>
        <v>183</v>
      </c>
      <c r="AO91" s="14">
        <f t="shared" si="96"/>
        <v>55970977.480628029</v>
      </c>
      <c r="AP91" s="55">
        <f t="shared" si="97"/>
        <v>471470.14402554336</v>
      </c>
      <c r="AQ91" s="60">
        <f t="shared" si="98"/>
        <v>927503.24170880427</v>
      </c>
      <c r="AR91" s="61">
        <f t="shared" si="99"/>
        <v>58469349.998618864</v>
      </c>
      <c r="AT91" s="55">
        <f t="shared" si="100"/>
        <v>59396853.240327671</v>
      </c>
      <c r="AU91" s="55">
        <v>0</v>
      </c>
      <c r="AV91" s="56">
        <v>0</v>
      </c>
      <c r="AW91" s="57">
        <f>+AT91+AU91-AV91</f>
        <v>59396853.240327671</v>
      </c>
      <c r="AX91" s="58">
        <f t="shared" si="101"/>
        <v>927503.24170880427</v>
      </c>
      <c r="AY91" s="14"/>
      <c r="AZ91" s="69">
        <f t="shared" si="102"/>
        <v>2969842.6620163834</v>
      </c>
      <c r="BA91" s="55">
        <f t="shared" si="120"/>
        <v>56427010.578311287</v>
      </c>
      <c r="BB91" s="59">
        <v>60</v>
      </c>
      <c r="BC91" s="59">
        <f t="shared" si="145"/>
        <v>21542</v>
      </c>
      <c r="BD91" s="59">
        <f t="shared" si="103"/>
        <v>182</v>
      </c>
      <c r="BE91" s="14">
        <f t="shared" si="104"/>
        <v>55499507.336602479</v>
      </c>
      <c r="BF91" s="55">
        <f t="shared" si="131"/>
        <v>468893.80444070429</v>
      </c>
      <c r="BG91" s="62">
        <f t="shared" si="105"/>
        <v>15985216.486745916</v>
      </c>
      <c r="BH91" s="60">
        <f t="shared" si="121"/>
        <v>17381613.532895423</v>
      </c>
      <c r="BI91" s="61">
        <f t="shared" si="106"/>
        <v>42015239.707432248</v>
      </c>
      <c r="BK91" s="55">
        <f t="shared" si="107"/>
        <v>59396853.240327671</v>
      </c>
      <c r="BL91" s="55">
        <v>0</v>
      </c>
      <c r="BM91" s="56">
        <v>0</v>
      </c>
      <c r="BN91" s="57">
        <f>+BK91+BL91-BM91</f>
        <v>59396853.240327671</v>
      </c>
      <c r="BO91" s="58">
        <f t="shared" si="108"/>
        <v>17381613.532895423</v>
      </c>
      <c r="BP91" s="14"/>
      <c r="BQ91" s="55">
        <f t="shared" si="136"/>
        <v>2969842.6620163834</v>
      </c>
      <c r="BR91" s="55">
        <f t="shared" si="133"/>
        <v>56427010.578311287</v>
      </c>
      <c r="BS91" s="59">
        <v>60</v>
      </c>
      <c r="BT91" s="59">
        <f t="shared" si="123"/>
        <v>21360</v>
      </c>
      <c r="BU91" s="59">
        <f t="shared" si="124"/>
        <v>275</v>
      </c>
      <c r="BV91" s="14">
        <f t="shared" si="109"/>
        <v>39045397.045415863</v>
      </c>
      <c r="BW91" s="55">
        <f t="shared" si="72"/>
        <v>502691.20727946452</v>
      </c>
      <c r="BX91" s="60">
        <f t="shared" si="110"/>
        <v>17884304.74017489</v>
      </c>
      <c r="BY91" s="61">
        <f t="shared" si="111"/>
        <v>41512548.500152782</v>
      </c>
      <c r="CA91" s="55">
        <f t="shared" si="125"/>
        <v>59396853.240327671</v>
      </c>
      <c r="CB91" s="55">
        <v>0</v>
      </c>
      <c r="CC91" s="56">
        <v>0</v>
      </c>
      <c r="CD91" s="57">
        <f>+CA91+CB91-CC91</f>
        <v>59396853.240327671</v>
      </c>
      <c r="CE91" s="58">
        <f t="shared" si="112"/>
        <v>17884304.74017489</v>
      </c>
      <c r="CF91" s="14"/>
      <c r="CG91" s="55">
        <f t="shared" si="137"/>
        <v>2969842.6620163834</v>
      </c>
      <c r="CH91" s="55">
        <f t="shared" si="134"/>
        <v>56427010.578311287</v>
      </c>
      <c r="CI91" s="59">
        <v>60</v>
      </c>
      <c r="CJ91" s="59">
        <f t="shared" si="127"/>
        <v>21085</v>
      </c>
      <c r="CK91" s="59">
        <f t="shared" si="132"/>
        <v>91</v>
      </c>
      <c r="CL91" s="14">
        <f t="shared" si="113"/>
        <v>38542705.838136397</v>
      </c>
      <c r="CM91" s="55">
        <v>165906.33253240061</v>
      </c>
      <c r="CN91" s="60">
        <f t="shared" si="114"/>
        <v>18050211.072707292</v>
      </c>
      <c r="CO91" s="61">
        <f t="shared" si="115"/>
        <v>41346642.167620376</v>
      </c>
      <c r="CQ91" s="55">
        <f t="shared" si="128"/>
        <v>59396853.240327671</v>
      </c>
      <c r="CR91" s="55">
        <v>0</v>
      </c>
      <c r="CS91" s="56">
        <v>0</v>
      </c>
      <c r="CT91" s="57">
        <f>+CQ91+CR91-CS91</f>
        <v>59396853.240327671</v>
      </c>
      <c r="CU91" s="58">
        <f t="shared" si="116"/>
        <v>18050211.072707292</v>
      </c>
      <c r="CV91" s="14"/>
      <c r="CW91" s="55">
        <f t="shared" si="138"/>
        <v>2969842.6620163834</v>
      </c>
      <c r="CX91" s="55">
        <f t="shared" si="135"/>
        <v>56427010.578311287</v>
      </c>
      <c r="CY91" s="59">
        <v>60</v>
      </c>
      <c r="CZ91" s="59">
        <f t="shared" si="130"/>
        <v>21085</v>
      </c>
      <c r="DA91" s="59">
        <v>365</v>
      </c>
      <c r="DB91" s="14">
        <f t="shared" si="117"/>
        <v>38376799.505603999</v>
      </c>
      <c r="DC91" s="108">
        <v>667280</v>
      </c>
      <c r="DD91" s="60">
        <f t="shared" si="118"/>
        <v>18717491.072707292</v>
      </c>
      <c r="DE91" s="61">
        <f t="shared" si="139"/>
        <v>40679362.167620376</v>
      </c>
      <c r="DG91" s="70">
        <v>200077</v>
      </c>
    </row>
    <row r="92" spans="1:111" ht="15.75">
      <c r="A92" s="34" t="s">
        <v>297</v>
      </c>
      <c r="C92" s="77">
        <v>43191</v>
      </c>
      <c r="D92" s="72" t="s">
        <v>298</v>
      </c>
      <c r="E92" s="73" t="s">
        <v>257</v>
      </c>
      <c r="F92" s="73" t="s">
        <v>258</v>
      </c>
      <c r="G92" s="71" t="s">
        <v>258</v>
      </c>
      <c r="H92" s="74"/>
      <c r="I92" s="74"/>
      <c r="J92" s="73"/>
      <c r="K92" s="74"/>
      <c r="L92" s="75">
        <v>0</v>
      </c>
      <c r="M92" s="78"/>
      <c r="N92" s="55"/>
      <c r="O92" s="55"/>
      <c r="P92" s="56"/>
      <c r="Q92" s="57"/>
      <c r="R92" s="58"/>
      <c r="S92" s="14"/>
      <c r="T92" s="69"/>
      <c r="U92" s="55"/>
      <c r="V92" s="59"/>
      <c r="W92" s="59"/>
      <c r="X92" s="59"/>
      <c r="Y92" s="14"/>
      <c r="Z92" s="55"/>
      <c r="AA92" s="60"/>
      <c r="AB92" s="61"/>
      <c r="AD92" s="55">
        <v>0</v>
      </c>
      <c r="AE92" s="55">
        <f>L92</f>
        <v>0</v>
      </c>
      <c r="AF92" s="56">
        <v>0</v>
      </c>
      <c r="AG92" s="57">
        <f>+AD92+AE92-AF92</f>
        <v>0</v>
      </c>
      <c r="AH92" s="58">
        <v>0</v>
      </c>
      <c r="AI92" s="14"/>
      <c r="AJ92" s="69">
        <f>AG92*5/100</f>
        <v>0</v>
      </c>
      <c r="AK92" s="55">
        <f>+AG92*0.95</f>
        <v>0</v>
      </c>
      <c r="AL92" s="59">
        <v>0</v>
      </c>
      <c r="AM92" s="59">
        <v>0</v>
      </c>
      <c r="AN92" s="59">
        <v>0</v>
      </c>
      <c r="AO92" s="14">
        <f>IF(AH92&gt;=AK92,0,AK92-AH92)</f>
        <v>0</v>
      </c>
      <c r="AP92" s="55">
        <f>+IF(AN92&lt;=0,AO92,AO92*AN92/AM92)</f>
        <v>0</v>
      </c>
      <c r="AQ92" s="60">
        <f>+AH92+AP92</f>
        <v>0</v>
      </c>
      <c r="AR92" s="61">
        <f>+AG92-AQ92</f>
        <v>0</v>
      </c>
      <c r="AT92" s="55">
        <f t="shared" si="100"/>
        <v>0</v>
      </c>
      <c r="AU92" s="55">
        <f t="shared" ref="AU92:AU103" si="146">AD92</f>
        <v>0</v>
      </c>
      <c r="AV92" s="56">
        <v>0</v>
      </c>
      <c r="AW92" s="57">
        <f t="shared" ref="AW92:AW103" si="147">+AT92+AU92-AV92</f>
        <v>0</v>
      </c>
      <c r="AX92" s="58">
        <f t="shared" si="101"/>
        <v>0</v>
      </c>
      <c r="AY92" s="14"/>
      <c r="AZ92" s="69">
        <f t="shared" si="102"/>
        <v>0</v>
      </c>
      <c r="BA92" s="55">
        <f>+AW92*0.95</f>
        <v>0</v>
      </c>
      <c r="BB92" s="59">
        <v>0</v>
      </c>
      <c r="BC92" s="59">
        <v>0</v>
      </c>
      <c r="BD92" s="59">
        <f t="shared" si="103"/>
        <v>0</v>
      </c>
      <c r="BE92" s="14">
        <f t="shared" si="104"/>
        <v>0</v>
      </c>
      <c r="BF92" s="55">
        <f t="shared" si="131"/>
        <v>0</v>
      </c>
      <c r="BG92" s="62">
        <f t="shared" si="105"/>
        <v>0</v>
      </c>
      <c r="BH92" s="60">
        <f t="shared" si="121"/>
        <v>0</v>
      </c>
      <c r="BI92" s="61">
        <f t="shared" si="106"/>
        <v>0</v>
      </c>
      <c r="BK92" s="55">
        <f t="shared" si="107"/>
        <v>0</v>
      </c>
      <c r="BL92" s="55">
        <v>0</v>
      </c>
      <c r="BM92" s="56">
        <v>0</v>
      </c>
      <c r="BN92" s="57">
        <f t="shared" ref="BN92:BN103" si="148">+BK92+BL92-BM92</f>
        <v>0</v>
      </c>
      <c r="BO92" s="58">
        <f t="shared" si="108"/>
        <v>0</v>
      </c>
      <c r="BP92" s="14"/>
      <c r="BQ92" s="55">
        <f t="shared" si="136"/>
        <v>0</v>
      </c>
      <c r="BR92" s="55">
        <f>+BN92*0.95</f>
        <v>0</v>
      </c>
      <c r="BS92" s="59">
        <v>0</v>
      </c>
      <c r="BT92" s="59">
        <f t="shared" si="123"/>
        <v>-363</v>
      </c>
      <c r="BU92" s="59">
        <f t="shared" si="124"/>
        <v>0</v>
      </c>
      <c r="BV92" s="14">
        <f t="shared" si="109"/>
        <v>0</v>
      </c>
      <c r="BW92" s="55">
        <f t="shared" si="72"/>
        <v>0</v>
      </c>
      <c r="BX92" s="60">
        <f t="shared" si="110"/>
        <v>0</v>
      </c>
      <c r="BY92" s="61">
        <f t="shared" si="111"/>
        <v>0</v>
      </c>
      <c r="CA92" s="55">
        <f t="shared" si="125"/>
        <v>0</v>
      </c>
      <c r="CB92" s="55">
        <v>0</v>
      </c>
      <c r="CC92" s="56">
        <v>0</v>
      </c>
      <c r="CD92" s="57">
        <f t="shared" ref="CD92:CD111" si="149">+CA92+CB92-CC92</f>
        <v>0</v>
      </c>
      <c r="CE92" s="58">
        <f t="shared" si="112"/>
        <v>0</v>
      </c>
      <c r="CF92" s="14"/>
      <c r="CG92" s="55">
        <f t="shared" si="137"/>
        <v>0</v>
      </c>
      <c r="CH92" s="55">
        <f>+CD92*0.95</f>
        <v>0</v>
      </c>
      <c r="CI92" s="59">
        <v>0</v>
      </c>
      <c r="CJ92" s="59">
        <f t="shared" si="127"/>
        <v>-638</v>
      </c>
      <c r="CK92" s="59">
        <f t="shared" si="132"/>
        <v>0</v>
      </c>
      <c r="CL92" s="14">
        <f t="shared" si="113"/>
        <v>0</v>
      </c>
      <c r="CM92" s="55">
        <v>0</v>
      </c>
      <c r="CN92" s="60">
        <f t="shared" si="114"/>
        <v>0</v>
      </c>
      <c r="CO92" s="61">
        <f t="shared" si="115"/>
        <v>0</v>
      </c>
      <c r="CQ92" s="55">
        <f t="shared" si="128"/>
        <v>0</v>
      </c>
      <c r="CR92" s="55">
        <v>0</v>
      </c>
      <c r="CS92" s="56">
        <v>0</v>
      </c>
      <c r="CT92" s="57">
        <f t="shared" ref="CT92:CT99" si="150">+CQ92+CR92-CS92</f>
        <v>0</v>
      </c>
      <c r="CU92" s="58">
        <f t="shared" si="116"/>
        <v>0</v>
      </c>
      <c r="CV92" s="14"/>
      <c r="CW92" s="55">
        <f t="shared" si="138"/>
        <v>0</v>
      </c>
      <c r="CX92" s="55">
        <f>+CT92*0.95</f>
        <v>0</v>
      </c>
      <c r="CY92" s="59">
        <v>0</v>
      </c>
      <c r="CZ92" s="59"/>
      <c r="DA92" s="59"/>
      <c r="DB92" s="14">
        <f t="shared" si="117"/>
        <v>0</v>
      </c>
      <c r="DC92" s="108">
        <v>0</v>
      </c>
      <c r="DD92" s="60">
        <f t="shared" si="118"/>
        <v>0</v>
      </c>
      <c r="DE92" s="61">
        <f t="shared" si="139"/>
        <v>0</v>
      </c>
      <c r="DG92" s="70"/>
    </row>
    <row r="93" spans="1:111" ht="15.75">
      <c r="A93" s="34" t="s">
        <v>297</v>
      </c>
      <c r="C93" s="77">
        <v>43191</v>
      </c>
      <c r="D93" s="72" t="s">
        <v>299</v>
      </c>
      <c r="E93" s="73" t="s">
        <v>257</v>
      </c>
      <c r="F93" s="73" t="s">
        <v>258</v>
      </c>
      <c r="G93" s="71" t="s">
        <v>300</v>
      </c>
      <c r="H93" s="74"/>
      <c r="I93" s="74"/>
      <c r="J93" s="73"/>
      <c r="K93" s="74"/>
      <c r="L93" s="75">
        <v>0</v>
      </c>
      <c r="M93" s="78"/>
      <c r="N93" s="55"/>
      <c r="O93" s="55"/>
      <c r="P93" s="56"/>
      <c r="Q93" s="57"/>
      <c r="R93" s="58"/>
      <c r="S93" s="14"/>
      <c r="T93" s="69"/>
      <c r="U93" s="55"/>
      <c r="V93" s="59"/>
      <c r="W93" s="59"/>
      <c r="X93" s="59"/>
      <c r="Y93" s="14"/>
      <c r="Z93" s="55"/>
      <c r="AA93" s="60"/>
      <c r="AB93" s="61"/>
      <c r="AD93" s="55">
        <v>0</v>
      </c>
      <c r="AE93" s="55">
        <f>L93</f>
        <v>0</v>
      </c>
      <c r="AF93" s="56">
        <v>0</v>
      </c>
      <c r="AG93" s="57">
        <f>+AD93+AE93-AF93</f>
        <v>0</v>
      </c>
      <c r="AH93" s="58">
        <v>0</v>
      </c>
      <c r="AI93" s="14"/>
      <c r="AJ93" s="69">
        <f>AG93*5/100</f>
        <v>0</v>
      </c>
      <c r="AK93" s="55">
        <f>+AG93*0.95</f>
        <v>0</v>
      </c>
      <c r="AL93" s="59">
        <v>0</v>
      </c>
      <c r="AM93" s="59">
        <v>0</v>
      </c>
      <c r="AN93" s="59">
        <v>0</v>
      </c>
      <c r="AO93" s="14">
        <f>IF(AH93&gt;=AK93,0,AK93-AH93)</f>
        <v>0</v>
      </c>
      <c r="AP93" s="55">
        <f>+IF(AN93&lt;=0,AO93,AO93*AN93/AM93)</f>
        <v>0</v>
      </c>
      <c r="AQ93" s="60">
        <f>+AH93+AP93</f>
        <v>0</v>
      </c>
      <c r="AR93" s="61">
        <f>+AG93-AQ93</f>
        <v>0</v>
      </c>
      <c r="AT93" s="55">
        <f t="shared" si="100"/>
        <v>0</v>
      </c>
      <c r="AU93" s="55">
        <f t="shared" si="146"/>
        <v>0</v>
      </c>
      <c r="AV93" s="56">
        <v>0</v>
      </c>
      <c r="AW93" s="57">
        <f t="shared" si="147"/>
        <v>0</v>
      </c>
      <c r="AX93" s="58">
        <f t="shared" si="101"/>
        <v>0</v>
      </c>
      <c r="AY93" s="14"/>
      <c r="AZ93" s="69">
        <f t="shared" si="102"/>
        <v>0</v>
      </c>
      <c r="BA93" s="55">
        <f>+AW93*0.95</f>
        <v>0</v>
      </c>
      <c r="BB93" s="59">
        <v>0</v>
      </c>
      <c r="BC93" s="59">
        <v>0</v>
      </c>
      <c r="BD93" s="59">
        <f t="shared" si="103"/>
        <v>0</v>
      </c>
      <c r="BE93" s="14">
        <f t="shared" si="104"/>
        <v>0</v>
      </c>
      <c r="BF93" s="55">
        <f t="shared" si="131"/>
        <v>0</v>
      </c>
      <c r="BG93" s="62">
        <f t="shared" si="105"/>
        <v>0</v>
      </c>
      <c r="BH93" s="60">
        <f t="shared" si="121"/>
        <v>0</v>
      </c>
      <c r="BI93" s="61">
        <f t="shared" si="106"/>
        <v>0</v>
      </c>
      <c r="BK93" s="55">
        <f t="shared" si="107"/>
        <v>0</v>
      </c>
      <c r="BL93" s="55">
        <v>0</v>
      </c>
      <c r="BM93" s="56">
        <v>0</v>
      </c>
      <c r="BN93" s="57">
        <f t="shared" si="148"/>
        <v>0</v>
      </c>
      <c r="BO93" s="58">
        <f t="shared" si="108"/>
        <v>0</v>
      </c>
      <c r="BP93" s="14"/>
      <c r="BQ93" s="55">
        <f t="shared" si="136"/>
        <v>0</v>
      </c>
      <c r="BR93" s="55">
        <f>+BN93*0.95</f>
        <v>0</v>
      </c>
      <c r="BS93" s="59">
        <v>0</v>
      </c>
      <c r="BT93" s="59">
        <f t="shared" si="123"/>
        <v>-363</v>
      </c>
      <c r="BU93" s="59">
        <f t="shared" si="124"/>
        <v>0</v>
      </c>
      <c r="BV93" s="14">
        <f t="shared" si="109"/>
        <v>0</v>
      </c>
      <c r="BW93" s="55">
        <f t="shared" si="72"/>
        <v>0</v>
      </c>
      <c r="BX93" s="60">
        <f t="shared" si="110"/>
        <v>0</v>
      </c>
      <c r="BY93" s="61">
        <f t="shared" si="111"/>
        <v>0</v>
      </c>
      <c r="CA93" s="55">
        <f t="shared" si="125"/>
        <v>0</v>
      </c>
      <c r="CB93" s="55">
        <v>0</v>
      </c>
      <c r="CC93" s="56">
        <v>0</v>
      </c>
      <c r="CD93" s="57">
        <f t="shared" si="149"/>
        <v>0</v>
      </c>
      <c r="CE93" s="58">
        <f t="shared" si="112"/>
        <v>0</v>
      </c>
      <c r="CF93" s="14"/>
      <c r="CG93" s="55">
        <f t="shared" si="137"/>
        <v>0</v>
      </c>
      <c r="CH93" s="55">
        <f>+CD93*0.95</f>
        <v>0</v>
      </c>
      <c r="CI93" s="59">
        <v>0</v>
      </c>
      <c r="CJ93" s="59">
        <f t="shared" si="127"/>
        <v>-638</v>
      </c>
      <c r="CK93" s="59">
        <f t="shared" si="132"/>
        <v>0</v>
      </c>
      <c r="CL93" s="14">
        <f t="shared" si="113"/>
        <v>0</v>
      </c>
      <c r="CM93" s="55">
        <v>0</v>
      </c>
      <c r="CN93" s="60">
        <f t="shared" si="114"/>
        <v>0</v>
      </c>
      <c r="CO93" s="61">
        <f t="shared" si="115"/>
        <v>0</v>
      </c>
      <c r="CQ93" s="55">
        <f t="shared" si="128"/>
        <v>0</v>
      </c>
      <c r="CR93" s="55">
        <v>0</v>
      </c>
      <c r="CS93" s="56">
        <v>0</v>
      </c>
      <c r="CT93" s="57">
        <f t="shared" si="150"/>
        <v>0</v>
      </c>
      <c r="CU93" s="58">
        <f t="shared" si="116"/>
        <v>0</v>
      </c>
      <c r="CV93" s="14"/>
      <c r="CW93" s="55">
        <f t="shared" si="138"/>
        <v>0</v>
      </c>
      <c r="CX93" s="55">
        <f>+CT93*0.95</f>
        <v>0</v>
      </c>
      <c r="CY93" s="59">
        <v>0</v>
      </c>
      <c r="CZ93" s="59"/>
      <c r="DA93" s="59"/>
      <c r="DB93" s="14">
        <f t="shared" si="117"/>
        <v>0</v>
      </c>
      <c r="DC93" s="108">
        <v>0</v>
      </c>
      <c r="DD93" s="60">
        <f t="shared" si="118"/>
        <v>0</v>
      </c>
      <c r="DE93" s="61">
        <f t="shared" si="139"/>
        <v>0</v>
      </c>
      <c r="DG93" s="70"/>
    </row>
    <row r="94" spans="1:111" ht="15.75">
      <c r="A94" s="34" t="s">
        <v>297</v>
      </c>
      <c r="C94" s="77">
        <v>43191</v>
      </c>
      <c r="D94" s="72" t="s">
        <v>268</v>
      </c>
      <c r="E94" s="73" t="s">
        <v>257</v>
      </c>
      <c r="F94" s="73" t="s">
        <v>258</v>
      </c>
      <c r="G94" s="71" t="s">
        <v>269</v>
      </c>
      <c r="H94" s="74"/>
      <c r="I94" s="74"/>
      <c r="J94" s="73"/>
      <c r="K94" s="74"/>
      <c r="L94" s="75">
        <v>0</v>
      </c>
      <c r="M94" s="78"/>
      <c r="N94" s="55"/>
      <c r="O94" s="55"/>
      <c r="P94" s="56"/>
      <c r="Q94" s="57"/>
      <c r="R94" s="58"/>
      <c r="S94" s="14"/>
      <c r="T94" s="69"/>
      <c r="U94" s="55"/>
      <c r="V94" s="59"/>
      <c r="W94" s="59"/>
      <c r="X94" s="59"/>
      <c r="Y94" s="14"/>
      <c r="Z94" s="55"/>
      <c r="AA94" s="60"/>
      <c r="AB94" s="61"/>
      <c r="AD94" s="55">
        <v>0</v>
      </c>
      <c r="AE94" s="55">
        <f>L94</f>
        <v>0</v>
      </c>
      <c r="AF94" s="56">
        <v>0</v>
      </c>
      <c r="AG94" s="57">
        <f t="shared" ref="AG94:AG102" si="151">+AD94+AE94-AF94</f>
        <v>0</v>
      </c>
      <c r="AH94" s="58">
        <v>0</v>
      </c>
      <c r="AI94" s="14"/>
      <c r="AJ94" s="69">
        <f t="shared" ref="AJ94:AJ102" si="152">AG94*5/100</f>
        <v>0</v>
      </c>
      <c r="AK94" s="55">
        <f t="shared" ref="AK94:AK102" si="153">+AG94*0.95</f>
        <v>0</v>
      </c>
      <c r="AL94" s="59">
        <v>0</v>
      </c>
      <c r="AM94" s="59">
        <v>0</v>
      </c>
      <c r="AN94" s="59">
        <v>0</v>
      </c>
      <c r="AO94" s="14">
        <f t="shared" ref="AO94:AO102" si="154">IF(AH94&gt;=AK94,0,AK94-AH94)</f>
        <v>0</v>
      </c>
      <c r="AP94" s="55">
        <f t="shared" ref="AP94:AP102" si="155">+IF(AN94&lt;=0,AO94,AO94*AN94/AM94)</f>
        <v>0</v>
      </c>
      <c r="AQ94" s="60">
        <f t="shared" ref="AQ94:AQ102" si="156">+AH94+AP94</f>
        <v>0</v>
      </c>
      <c r="AR94" s="61">
        <f t="shared" ref="AR94:AR102" si="157">+AG94-AQ94</f>
        <v>0</v>
      </c>
      <c r="AT94" s="55">
        <f t="shared" si="100"/>
        <v>0</v>
      </c>
      <c r="AU94" s="55">
        <f t="shared" si="146"/>
        <v>0</v>
      </c>
      <c r="AV94" s="56">
        <v>0</v>
      </c>
      <c r="AW94" s="57">
        <f t="shared" si="147"/>
        <v>0</v>
      </c>
      <c r="AX94" s="58">
        <f t="shared" si="101"/>
        <v>0</v>
      </c>
      <c r="AY94" s="14"/>
      <c r="AZ94" s="69">
        <f t="shared" si="102"/>
        <v>0</v>
      </c>
      <c r="BA94" s="55">
        <f t="shared" ref="BA94:BA102" si="158">+AW94*0.95</f>
        <v>0</v>
      </c>
      <c r="BB94" s="59">
        <v>0</v>
      </c>
      <c r="BC94" s="59">
        <v>0</v>
      </c>
      <c r="BD94" s="59">
        <f t="shared" si="103"/>
        <v>0</v>
      </c>
      <c r="BE94" s="14">
        <f t="shared" si="104"/>
        <v>0</v>
      </c>
      <c r="BF94" s="55">
        <f t="shared" si="131"/>
        <v>0</v>
      </c>
      <c r="BG94" s="62">
        <f t="shared" si="105"/>
        <v>0</v>
      </c>
      <c r="BH94" s="60">
        <f t="shared" si="121"/>
        <v>0</v>
      </c>
      <c r="BI94" s="61">
        <f t="shared" si="106"/>
        <v>0</v>
      </c>
      <c r="BK94" s="55">
        <f t="shared" si="107"/>
        <v>0</v>
      </c>
      <c r="BL94" s="55">
        <v>0</v>
      </c>
      <c r="BM94" s="56">
        <v>0</v>
      </c>
      <c r="BN94" s="57">
        <f t="shared" si="148"/>
        <v>0</v>
      </c>
      <c r="BO94" s="58">
        <f t="shared" si="108"/>
        <v>0</v>
      </c>
      <c r="BP94" s="14"/>
      <c r="BQ94" s="55">
        <f t="shared" si="136"/>
        <v>0</v>
      </c>
      <c r="BR94" s="55">
        <f t="shared" ref="BR94:BR100" si="159">+BN94*0.95</f>
        <v>0</v>
      </c>
      <c r="BS94" s="59">
        <v>0</v>
      </c>
      <c r="BT94" s="59">
        <f t="shared" si="123"/>
        <v>-363</v>
      </c>
      <c r="BU94" s="59">
        <f t="shared" si="124"/>
        <v>0</v>
      </c>
      <c r="BV94" s="14">
        <f t="shared" si="109"/>
        <v>0</v>
      </c>
      <c r="BW94" s="55">
        <f t="shared" si="72"/>
        <v>0</v>
      </c>
      <c r="BX94" s="60">
        <f t="shared" si="110"/>
        <v>0</v>
      </c>
      <c r="BY94" s="61">
        <f t="shared" si="111"/>
        <v>0</v>
      </c>
      <c r="CA94" s="55">
        <f t="shared" si="125"/>
        <v>0</v>
      </c>
      <c r="CB94" s="55">
        <v>0</v>
      </c>
      <c r="CC94" s="56">
        <v>0</v>
      </c>
      <c r="CD94" s="57">
        <f t="shared" si="149"/>
        <v>0</v>
      </c>
      <c r="CE94" s="58">
        <f t="shared" si="112"/>
        <v>0</v>
      </c>
      <c r="CF94" s="14"/>
      <c r="CG94" s="55">
        <f t="shared" si="137"/>
        <v>0</v>
      </c>
      <c r="CH94" s="55">
        <f t="shared" ref="CH94:CH100" si="160">+CD94*0.95</f>
        <v>0</v>
      </c>
      <c r="CI94" s="59">
        <v>0</v>
      </c>
      <c r="CJ94" s="59">
        <f t="shared" si="127"/>
        <v>-638</v>
      </c>
      <c r="CK94" s="59">
        <f t="shared" si="132"/>
        <v>0</v>
      </c>
      <c r="CL94" s="14">
        <f t="shared" si="113"/>
        <v>0</v>
      </c>
      <c r="CM94" s="55">
        <v>0</v>
      </c>
      <c r="CN94" s="60">
        <f t="shared" si="114"/>
        <v>0</v>
      </c>
      <c r="CO94" s="61">
        <f t="shared" si="115"/>
        <v>0</v>
      </c>
      <c r="CQ94" s="55">
        <f t="shared" si="128"/>
        <v>0</v>
      </c>
      <c r="CR94" s="55">
        <v>0</v>
      </c>
      <c r="CS94" s="56">
        <v>0</v>
      </c>
      <c r="CT94" s="57">
        <f t="shared" si="150"/>
        <v>0</v>
      </c>
      <c r="CU94" s="58">
        <f t="shared" si="116"/>
        <v>0</v>
      </c>
      <c r="CV94" s="14"/>
      <c r="CW94" s="55">
        <f t="shared" si="138"/>
        <v>0</v>
      </c>
      <c r="CX94" s="55">
        <f t="shared" ref="CX94:CX100" si="161">+CT94*0.95</f>
        <v>0</v>
      </c>
      <c r="CY94" s="59">
        <v>0</v>
      </c>
      <c r="CZ94" s="59"/>
      <c r="DA94" s="59"/>
      <c r="DB94" s="14">
        <f t="shared" si="117"/>
        <v>0</v>
      </c>
      <c r="DC94" s="108">
        <v>0</v>
      </c>
      <c r="DD94" s="60">
        <f t="shared" si="118"/>
        <v>0</v>
      </c>
      <c r="DE94" s="61">
        <f t="shared" si="139"/>
        <v>0</v>
      </c>
      <c r="DG94" s="70"/>
    </row>
    <row r="95" spans="1:111" ht="15.75">
      <c r="A95" s="34" t="s">
        <v>297</v>
      </c>
      <c r="C95" s="77">
        <v>43215</v>
      </c>
      <c r="D95" s="64">
        <v>3</v>
      </c>
      <c r="E95" s="65" t="s">
        <v>257</v>
      </c>
      <c r="F95" s="65" t="s">
        <v>258</v>
      </c>
      <c r="G95" s="65" t="s">
        <v>158</v>
      </c>
      <c r="H95" s="66" t="s">
        <v>259</v>
      </c>
      <c r="I95" s="66">
        <v>418.4</v>
      </c>
      <c r="J95" s="65"/>
      <c r="K95" s="66">
        <v>30</v>
      </c>
      <c r="L95" s="79">
        <v>8457917.1574118044</v>
      </c>
      <c r="M95" s="80"/>
      <c r="N95" s="55"/>
      <c r="O95" s="55"/>
      <c r="P95" s="56"/>
      <c r="Q95" s="57"/>
      <c r="R95" s="58"/>
      <c r="S95" s="14"/>
      <c r="T95" s="69"/>
      <c r="U95" s="55"/>
      <c r="V95" s="59"/>
      <c r="W95" s="59"/>
      <c r="X95" s="59"/>
      <c r="Y95" s="14"/>
      <c r="Z95" s="55"/>
      <c r="AA95" s="60"/>
      <c r="AB95" s="61"/>
      <c r="AD95" s="55">
        <v>0</v>
      </c>
      <c r="AE95" s="55">
        <f t="shared" ref="AE95:AE102" si="162">L95</f>
        <v>8457917.1574118044</v>
      </c>
      <c r="AF95" s="56">
        <v>0</v>
      </c>
      <c r="AG95" s="57">
        <f t="shared" si="151"/>
        <v>8457917.1574118044</v>
      </c>
      <c r="AH95" s="58">
        <v>0</v>
      </c>
      <c r="AI95" s="14"/>
      <c r="AJ95" s="69">
        <f t="shared" si="152"/>
        <v>422895.85787059023</v>
      </c>
      <c r="AK95" s="55">
        <f t="shared" si="153"/>
        <v>8035021.2995412135</v>
      </c>
      <c r="AL95" s="59">
        <v>30</v>
      </c>
      <c r="AM95" s="59">
        <f>IF($C95&lt;$AD$1,(AL95*365-(DATEDIF($C95,$AD$1,"D"))),(AL95*365))+1</f>
        <v>10951</v>
      </c>
      <c r="AN95" s="59">
        <f>IF($C95&gt;$AD$1,$AQ$1-$C95+1,IF(AM95&lt;=0,AM95*0,IF(AM95&lt;=183,AM95,IF(AM95&gt;183,183))))</f>
        <v>159</v>
      </c>
      <c r="AO95" s="14">
        <f t="shared" si="154"/>
        <v>8035021.2995412135</v>
      </c>
      <c r="AP95" s="55">
        <f t="shared" si="155"/>
        <v>116662.25793325294</v>
      </c>
      <c r="AQ95" s="60">
        <f t="shared" si="156"/>
        <v>116662.25793325294</v>
      </c>
      <c r="AR95" s="61">
        <f t="shared" si="157"/>
        <v>8341254.8994785519</v>
      </c>
      <c r="AT95" s="55">
        <f t="shared" si="100"/>
        <v>8457917.1574118044</v>
      </c>
      <c r="AU95" s="55">
        <f t="shared" si="146"/>
        <v>0</v>
      </c>
      <c r="AV95" s="56">
        <v>0</v>
      </c>
      <c r="AW95" s="57">
        <f t="shared" si="147"/>
        <v>8457917.1574118044</v>
      </c>
      <c r="AX95" s="58">
        <f t="shared" si="101"/>
        <v>116662.25793325294</v>
      </c>
      <c r="AY95" s="14"/>
      <c r="AZ95" s="69">
        <f t="shared" si="102"/>
        <v>422895.85787059023</v>
      </c>
      <c r="BA95" s="55">
        <f t="shared" si="158"/>
        <v>8035021.2995412135</v>
      </c>
      <c r="BB95" s="59">
        <v>30</v>
      </c>
      <c r="BC95" s="59">
        <f>IF($C95&lt;$AT$1,(BB95*365-(DATEDIF($C95,$AT$1,"D"))),(BB95*365))+1</f>
        <v>10793</v>
      </c>
      <c r="BD95" s="59">
        <f t="shared" si="103"/>
        <v>182</v>
      </c>
      <c r="BE95" s="14">
        <f t="shared" si="104"/>
        <v>7918359.0416079611</v>
      </c>
      <c r="BF95" s="55">
        <f t="shared" si="131"/>
        <v>133525.55782198175</v>
      </c>
      <c r="BG95" s="62">
        <f t="shared" si="105"/>
        <v>2276242.4171049315</v>
      </c>
      <c r="BH95" s="60">
        <f t="shared" si="121"/>
        <v>2526430.2328601661</v>
      </c>
      <c r="BI95" s="61">
        <f t="shared" si="106"/>
        <v>5931486.9245516378</v>
      </c>
      <c r="BK95" s="55">
        <f t="shared" si="107"/>
        <v>8457917.1574118044</v>
      </c>
      <c r="BL95" s="55">
        <v>0</v>
      </c>
      <c r="BM95" s="56">
        <v>0</v>
      </c>
      <c r="BN95" s="57">
        <f t="shared" si="148"/>
        <v>8457917.1574118044</v>
      </c>
      <c r="BO95" s="58">
        <f t="shared" si="108"/>
        <v>2526430.2328601661</v>
      </c>
      <c r="BP95" s="14"/>
      <c r="BQ95" s="55">
        <f t="shared" si="136"/>
        <v>422895.85787059023</v>
      </c>
      <c r="BR95" s="55">
        <f t="shared" si="159"/>
        <v>8035021.2995412135</v>
      </c>
      <c r="BS95" s="59">
        <v>30</v>
      </c>
      <c r="BT95" s="59">
        <f t="shared" si="123"/>
        <v>10611</v>
      </c>
      <c r="BU95" s="59">
        <f t="shared" si="124"/>
        <v>275</v>
      </c>
      <c r="BV95" s="14">
        <f t="shared" si="109"/>
        <v>5508591.0666810479</v>
      </c>
      <c r="BW95" s="55">
        <f t="shared" si="72"/>
        <v>142763.40998372331</v>
      </c>
      <c r="BX95" s="60">
        <f t="shared" si="110"/>
        <v>2669193.6428438895</v>
      </c>
      <c r="BY95" s="61">
        <f t="shared" si="111"/>
        <v>5788723.5145679154</v>
      </c>
      <c r="CA95" s="55">
        <f t="shared" si="125"/>
        <v>8457917.1574118044</v>
      </c>
      <c r="CB95" s="55">
        <v>0</v>
      </c>
      <c r="CC95" s="56">
        <v>0</v>
      </c>
      <c r="CD95" s="57">
        <f t="shared" si="149"/>
        <v>8457917.1574118044</v>
      </c>
      <c r="CE95" s="58">
        <f t="shared" si="112"/>
        <v>2669193.6428438895</v>
      </c>
      <c r="CF95" s="14"/>
      <c r="CG95" s="55">
        <f t="shared" si="137"/>
        <v>422895.85787059023</v>
      </c>
      <c r="CH95" s="55">
        <f t="shared" si="160"/>
        <v>8035021.2995412135</v>
      </c>
      <c r="CI95" s="59">
        <v>30</v>
      </c>
      <c r="CJ95" s="59">
        <f t="shared" si="127"/>
        <v>10336</v>
      </c>
      <c r="CK95" s="59">
        <f t="shared" si="132"/>
        <v>91</v>
      </c>
      <c r="CL95" s="14">
        <f t="shared" si="113"/>
        <v>5365827.6566973235</v>
      </c>
      <c r="CM95" s="55">
        <v>47121.752487994323</v>
      </c>
      <c r="CN95" s="60">
        <f t="shared" si="114"/>
        <v>2716315.3953318838</v>
      </c>
      <c r="CO95" s="61">
        <f t="shared" si="115"/>
        <v>5741601.7620799206</v>
      </c>
      <c r="CQ95" s="55">
        <f t="shared" si="128"/>
        <v>8457917.1574118044</v>
      </c>
      <c r="CR95" s="55">
        <v>0</v>
      </c>
      <c r="CS95" s="56">
        <v>0</v>
      </c>
      <c r="CT95" s="57">
        <f t="shared" si="150"/>
        <v>8457917.1574118044</v>
      </c>
      <c r="CU95" s="58">
        <f t="shared" si="116"/>
        <v>2716315.3953318838</v>
      </c>
      <c r="CV95" s="14"/>
      <c r="CW95" s="55">
        <f t="shared" si="138"/>
        <v>422895.85787059023</v>
      </c>
      <c r="CX95" s="55">
        <f t="shared" si="161"/>
        <v>8035021.2995412135</v>
      </c>
      <c r="CY95" s="59">
        <v>30</v>
      </c>
      <c r="CZ95" s="59">
        <f t="shared" si="130"/>
        <v>10336</v>
      </c>
      <c r="DA95" s="59">
        <v>365</v>
      </c>
      <c r="DB95" s="14">
        <f t="shared" si="117"/>
        <v>5318705.9042093297</v>
      </c>
      <c r="DC95" s="108">
        <v>189527</v>
      </c>
      <c r="DD95" s="60">
        <f t="shared" si="118"/>
        <v>2905842.3953318838</v>
      </c>
      <c r="DE95" s="61">
        <f t="shared" si="139"/>
        <v>5552074.7620799206</v>
      </c>
      <c r="DG95" s="70">
        <v>200078</v>
      </c>
    </row>
    <row r="96" spans="1:111" ht="15.75">
      <c r="A96" s="34" t="s">
        <v>297</v>
      </c>
      <c r="C96" s="77">
        <v>43191</v>
      </c>
      <c r="D96" s="72" t="s">
        <v>270</v>
      </c>
      <c r="E96" s="73" t="s">
        <v>257</v>
      </c>
      <c r="F96" s="73" t="s">
        <v>258</v>
      </c>
      <c r="G96" s="73" t="s">
        <v>271</v>
      </c>
      <c r="H96" s="74"/>
      <c r="I96" s="74"/>
      <c r="J96" s="73"/>
      <c r="K96" s="74"/>
      <c r="L96" s="75">
        <v>0</v>
      </c>
      <c r="M96" s="78"/>
      <c r="N96" s="55"/>
      <c r="O96" s="55"/>
      <c r="P96" s="56"/>
      <c r="Q96" s="57"/>
      <c r="R96" s="58"/>
      <c r="S96" s="14"/>
      <c r="T96" s="69"/>
      <c r="U96" s="55"/>
      <c r="V96" s="59"/>
      <c r="W96" s="59"/>
      <c r="X96" s="59"/>
      <c r="Y96" s="14"/>
      <c r="Z96" s="55"/>
      <c r="AA96" s="60"/>
      <c r="AB96" s="61"/>
      <c r="AD96" s="55">
        <v>0</v>
      </c>
      <c r="AE96" s="55">
        <f t="shared" si="162"/>
        <v>0</v>
      </c>
      <c r="AF96" s="56">
        <v>0</v>
      </c>
      <c r="AG96" s="57">
        <f t="shared" si="151"/>
        <v>0</v>
      </c>
      <c r="AH96" s="58">
        <v>0</v>
      </c>
      <c r="AI96" s="14"/>
      <c r="AJ96" s="69">
        <f t="shared" si="152"/>
        <v>0</v>
      </c>
      <c r="AK96" s="55">
        <f t="shared" si="153"/>
        <v>0</v>
      </c>
      <c r="AL96" s="59">
        <v>0</v>
      </c>
      <c r="AM96" s="59">
        <v>0</v>
      </c>
      <c r="AN96" s="59">
        <v>0</v>
      </c>
      <c r="AO96" s="14">
        <f t="shared" si="154"/>
        <v>0</v>
      </c>
      <c r="AP96" s="55">
        <f t="shared" si="155"/>
        <v>0</v>
      </c>
      <c r="AQ96" s="60">
        <f t="shared" si="156"/>
        <v>0</v>
      </c>
      <c r="AR96" s="61">
        <f t="shared" si="157"/>
        <v>0</v>
      </c>
      <c r="AT96" s="55">
        <f t="shared" si="100"/>
        <v>0</v>
      </c>
      <c r="AU96" s="55">
        <f t="shared" si="146"/>
        <v>0</v>
      </c>
      <c r="AV96" s="56">
        <v>0</v>
      </c>
      <c r="AW96" s="57">
        <f t="shared" si="147"/>
        <v>0</v>
      </c>
      <c r="AX96" s="58">
        <f t="shared" si="101"/>
        <v>0</v>
      </c>
      <c r="AY96" s="14"/>
      <c r="AZ96" s="69">
        <f t="shared" si="102"/>
        <v>0</v>
      </c>
      <c r="BA96" s="55">
        <f t="shared" si="158"/>
        <v>0</v>
      </c>
      <c r="BB96" s="59">
        <v>0</v>
      </c>
      <c r="BC96" s="59">
        <v>0</v>
      </c>
      <c r="BD96" s="59">
        <f t="shared" si="103"/>
        <v>0</v>
      </c>
      <c r="BE96" s="14">
        <f t="shared" si="104"/>
        <v>0</v>
      </c>
      <c r="BF96" s="55">
        <f t="shared" si="131"/>
        <v>0</v>
      </c>
      <c r="BG96" s="62">
        <f t="shared" si="105"/>
        <v>0</v>
      </c>
      <c r="BH96" s="60">
        <f t="shared" si="121"/>
        <v>0</v>
      </c>
      <c r="BI96" s="61">
        <f t="shared" si="106"/>
        <v>0</v>
      </c>
      <c r="BK96" s="55">
        <f t="shared" si="107"/>
        <v>0</v>
      </c>
      <c r="BL96" s="55">
        <v>0</v>
      </c>
      <c r="BM96" s="56">
        <v>0</v>
      </c>
      <c r="BN96" s="57">
        <f t="shared" si="148"/>
        <v>0</v>
      </c>
      <c r="BO96" s="58">
        <f t="shared" si="108"/>
        <v>0</v>
      </c>
      <c r="BP96" s="14"/>
      <c r="BQ96" s="55">
        <f t="shared" si="136"/>
        <v>0</v>
      </c>
      <c r="BR96" s="55">
        <f t="shared" si="159"/>
        <v>0</v>
      </c>
      <c r="BS96" s="59">
        <v>0</v>
      </c>
      <c r="BT96" s="59">
        <f t="shared" si="123"/>
        <v>-363</v>
      </c>
      <c r="BU96" s="59">
        <f t="shared" si="124"/>
        <v>0</v>
      </c>
      <c r="BV96" s="14">
        <f t="shared" si="109"/>
        <v>0</v>
      </c>
      <c r="BW96" s="55">
        <f t="shared" si="72"/>
        <v>0</v>
      </c>
      <c r="BX96" s="60">
        <f t="shared" si="110"/>
        <v>0</v>
      </c>
      <c r="BY96" s="61">
        <f t="shared" si="111"/>
        <v>0</v>
      </c>
      <c r="CA96" s="55">
        <f t="shared" si="125"/>
        <v>0</v>
      </c>
      <c r="CB96" s="55">
        <v>0</v>
      </c>
      <c r="CC96" s="56">
        <v>0</v>
      </c>
      <c r="CD96" s="57">
        <f t="shared" si="149"/>
        <v>0</v>
      </c>
      <c r="CE96" s="58">
        <f t="shared" si="112"/>
        <v>0</v>
      </c>
      <c r="CF96" s="14"/>
      <c r="CG96" s="55">
        <f t="shared" si="137"/>
        <v>0</v>
      </c>
      <c r="CH96" s="55">
        <f t="shared" si="160"/>
        <v>0</v>
      </c>
      <c r="CI96" s="59">
        <v>0</v>
      </c>
      <c r="CJ96" s="59">
        <f t="shared" si="127"/>
        <v>-638</v>
      </c>
      <c r="CK96" s="59">
        <f t="shared" si="132"/>
        <v>0</v>
      </c>
      <c r="CL96" s="14">
        <f t="shared" si="113"/>
        <v>0</v>
      </c>
      <c r="CM96" s="55">
        <v>0</v>
      </c>
      <c r="CN96" s="60">
        <f t="shared" si="114"/>
        <v>0</v>
      </c>
      <c r="CO96" s="61">
        <f t="shared" si="115"/>
        <v>0</v>
      </c>
      <c r="CQ96" s="55">
        <f t="shared" si="128"/>
        <v>0</v>
      </c>
      <c r="CR96" s="55">
        <v>0</v>
      </c>
      <c r="CS96" s="56">
        <v>0</v>
      </c>
      <c r="CT96" s="57">
        <f t="shared" si="150"/>
        <v>0</v>
      </c>
      <c r="CU96" s="58">
        <f t="shared" si="116"/>
        <v>0</v>
      </c>
      <c r="CV96" s="14"/>
      <c r="CW96" s="55">
        <f t="shared" si="138"/>
        <v>0</v>
      </c>
      <c r="CX96" s="55">
        <f t="shared" si="161"/>
        <v>0</v>
      </c>
      <c r="CY96" s="59">
        <v>0</v>
      </c>
      <c r="CZ96" s="59"/>
      <c r="DA96" s="59"/>
      <c r="DB96" s="14">
        <f t="shared" si="117"/>
        <v>0</v>
      </c>
      <c r="DC96" s="108">
        <v>0</v>
      </c>
      <c r="DD96" s="60">
        <f t="shared" si="118"/>
        <v>0</v>
      </c>
      <c r="DE96" s="61">
        <f t="shared" si="139"/>
        <v>0</v>
      </c>
      <c r="DG96" s="70"/>
    </row>
    <row r="97" spans="1:111" ht="15.75">
      <c r="A97" s="34" t="s">
        <v>297</v>
      </c>
      <c r="C97" s="77">
        <v>43235</v>
      </c>
      <c r="D97" s="64">
        <v>3</v>
      </c>
      <c r="E97" s="65" t="s">
        <v>257</v>
      </c>
      <c r="F97" s="65" t="s">
        <v>258</v>
      </c>
      <c r="G97" s="65" t="s">
        <v>160</v>
      </c>
      <c r="H97" s="66" t="s">
        <v>259</v>
      </c>
      <c r="I97" s="66">
        <v>346.5</v>
      </c>
      <c r="J97" s="65"/>
      <c r="K97" s="66">
        <v>30</v>
      </c>
      <c r="L97" s="79">
        <v>8967733.3582196776</v>
      </c>
      <c r="M97" s="81"/>
      <c r="N97" s="55"/>
      <c r="O97" s="55"/>
      <c r="P97" s="56"/>
      <c r="Q97" s="57"/>
      <c r="R97" s="58"/>
      <c r="S97" s="14"/>
      <c r="T97" s="69"/>
      <c r="U97" s="55"/>
      <c r="V97" s="59"/>
      <c r="W97" s="59"/>
      <c r="X97" s="59"/>
      <c r="Y97" s="14"/>
      <c r="Z97" s="55"/>
      <c r="AA97" s="60"/>
      <c r="AB97" s="61"/>
      <c r="AD97" s="55">
        <v>0</v>
      </c>
      <c r="AE97" s="55">
        <f t="shared" si="162"/>
        <v>8967733.3582196776</v>
      </c>
      <c r="AF97" s="56">
        <v>0</v>
      </c>
      <c r="AG97" s="57">
        <f t="shared" si="151"/>
        <v>8967733.3582196776</v>
      </c>
      <c r="AH97" s="58">
        <v>0</v>
      </c>
      <c r="AI97" s="14"/>
      <c r="AJ97" s="69">
        <f t="shared" si="152"/>
        <v>448386.66791098384</v>
      </c>
      <c r="AK97" s="55">
        <f t="shared" si="153"/>
        <v>8519346.6903086938</v>
      </c>
      <c r="AL97" s="59">
        <v>30</v>
      </c>
      <c r="AM97" s="59">
        <f>IF($C97&lt;$AD$1,(AL97*365-(DATEDIF($C97,$AD$1,"D"))),(AL97*365))+1</f>
        <v>10951</v>
      </c>
      <c r="AN97" s="59">
        <f>IF($C97&gt;$AD$1,$AQ$1-$C97+1,IF(AM97&lt;=0,AM97*0,IF(AM97&lt;=183,AM97,IF(AM97&gt;183,183))))</f>
        <v>139</v>
      </c>
      <c r="AO97" s="14">
        <f t="shared" si="154"/>
        <v>8519346.6903086938</v>
      </c>
      <c r="AP97" s="55">
        <f t="shared" si="155"/>
        <v>108135.25613669149</v>
      </c>
      <c r="AQ97" s="60">
        <f t="shared" si="156"/>
        <v>108135.25613669149</v>
      </c>
      <c r="AR97" s="61">
        <f t="shared" si="157"/>
        <v>8859598.1020829864</v>
      </c>
      <c r="AT97" s="55">
        <f t="shared" si="100"/>
        <v>8967733.3582196776</v>
      </c>
      <c r="AU97" s="55">
        <f t="shared" si="146"/>
        <v>0</v>
      </c>
      <c r="AV97" s="56">
        <v>0</v>
      </c>
      <c r="AW97" s="57">
        <f t="shared" si="147"/>
        <v>8967733.3582196776</v>
      </c>
      <c r="AX97" s="58">
        <f t="shared" si="101"/>
        <v>108135.25613669149</v>
      </c>
      <c r="AY97" s="14"/>
      <c r="AZ97" s="69">
        <f t="shared" si="102"/>
        <v>448386.66791098384</v>
      </c>
      <c r="BA97" s="55">
        <f t="shared" si="158"/>
        <v>8519346.6903086938</v>
      </c>
      <c r="BB97" s="59">
        <v>30</v>
      </c>
      <c r="BC97" s="59">
        <f>IF($C97&lt;$AT$1,(BB97*365-(DATEDIF($C97,$AT$1,"D"))),(BB97*365))+1</f>
        <v>10813</v>
      </c>
      <c r="BD97" s="59">
        <f t="shared" si="103"/>
        <v>182</v>
      </c>
      <c r="BE97" s="14">
        <f t="shared" si="104"/>
        <v>8411211.4341720026</v>
      </c>
      <c r="BF97" s="55">
        <f t="shared" si="131"/>
        <v>141574.07574394753</v>
      </c>
      <c r="BG97" s="62">
        <f t="shared" si="105"/>
        <v>2413447.031386266</v>
      </c>
      <c r="BH97" s="60">
        <f t="shared" si="121"/>
        <v>2663156.3632669048</v>
      </c>
      <c r="BI97" s="61">
        <f t="shared" si="106"/>
        <v>6304576.9949527727</v>
      </c>
      <c r="BK97" s="55">
        <f t="shared" si="107"/>
        <v>8967733.3582196776</v>
      </c>
      <c r="BL97" s="55">
        <v>0</v>
      </c>
      <c r="BM97" s="56">
        <v>0</v>
      </c>
      <c r="BN97" s="57">
        <f t="shared" si="148"/>
        <v>8967733.3582196776</v>
      </c>
      <c r="BO97" s="58">
        <f t="shared" si="108"/>
        <v>2663156.3632669048</v>
      </c>
      <c r="BP97" s="14"/>
      <c r="BQ97" s="55">
        <f t="shared" si="136"/>
        <v>448386.66791098384</v>
      </c>
      <c r="BR97" s="55">
        <f t="shared" si="159"/>
        <v>8519346.6903086938</v>
      </c>
      <c r="BS97" s="59">
        <v>30</v>
      </c>
      <c r="BT97" s="59">
        <f t="shared" si="123"/>
        <v>10631</v>
      </c>
      <c r="BU97" s="59">
        <f t="shared" si="124"/>
        <v>275</v>
      </c>
      <c r="BV97" s="14">
        <f t="shared" si="109"/>
        <v>5856190.327041789</v>
      </c>
      <c r="BW97" s="55">
        <f t="shared" si="72"/>
        <v>151486.43965163126</v>
      </c>
      <c r="BX97" s="60">
        <f t="shared" si="110"/>
        <v>2814642.8029185361</v>
      </c>
      <c r="BY97" s="61">
        <f t="shared" si="111"/>
        <v>6153090.555301141</v>
      </c>
      <c r="CA97" s="55">
        <f t="shared" si="125"/>
        <v>8967733.3582196776</v>
      </c>
      <c r="CB97" s="55">
        <v>0</v>
      </c>
      <c r="CC97" s="56">
        <v>0</v>
      </c>
      <c r="CD97" s="57">
        <f t="shared" si="149"/>
        <v>8967733.3582196776</v>
      </c>
      <c r="CE97" s="58">
        <f t="shared" si="112"/>
        <v>2814642.8029185361</v>
      </c>
      <c r="CF97" s="14"/>
      <c r="CG97" s="55">
        <f t="shared" si="137"/>
        <v>448386.66791098384</v>
      </c>
      <c r="CH97" s="55">
        <f t="shared" si="160"/>
        <v>8519346.6903086938</v>
      </c>
      <c r="CI97" s="59">
        <v>30</v>
      </c>
      <c r="CJ97" s="59">
        <f t="shared" si="127"/>
        <v>10356</v>
      </c>
      <c r="CK97" s="59">
        <f t="shared" si="132"/>
        <v>91</v>
      </c>
      <c r="CL97" s="14">
        <f t="shared" si="113"/>
        <v>5704703.8873901572</v>
      </c>
      <c r="CM97" s="55">
        <v>50000.934044038855</v>
      </c>
      <c r="CN97" s="60">
        <f t="shared" si="114"/>
        <v>2864643.736962575</v>
      </c>
      <c r="CO97" s="61">
        <f t="shared" si="115"/>
        <v>6103089.6212571021</v>
      </c>
      <c r="CQ97" s="55">
        <f t="shared" si="128"/>
        <v>8967733.3582196776</v>
      </c>
      <c r="CR97" s="55">
        <v>0</v>
      </c>
      <c r="CS97" s="56">
        <v>0</v>
      </c>
      <c r="CT97" s="57">
        <f t="shared" si="150"/>
        <v>8967733.3582196776</v>
      </c>
      <c r="CU97" s="58">
        <f t="shared" si="116"/>
        <v>2864643.736962575</v>
      </c>
      <c r="CV97" s="14"/>
      <c r="CW97" s="55">
        <f t="shared" si="138"/>
        <v>448386.66791098384</v>
      </c>
      <c r="CX97" s="55">
        <f t="shared" si="161"/>
        <v>8519346.6903086938</v>
      </c>
      <c r="CY97" s="59">
        <v>30</v>
      </c>
      <c r="CZ97" s="59">
        <f t="shared" si="130"/>
        <v>10356</v>
      </c>
      <c r="DA97" s="59">
        <v>365</v>
      </c>
      <c r="DB97" s="14">
        <f t="shared" si="117"/>
        <v>5654702.9533461183</v>
      </c>
      <c r="DC97" s="108">
        <v>201108</v>
      </c>
      <c r="DD97" s="60">
        <f t="shared" si="118"/>
        <v>3065751.736962575</v>
      </c>
      <c r="DE97" s="61">
        <f t="shared" si="139"/>
        <v>5901981.6212571021</v>
      </c>
      <c r="DG97" s="70">
        <v>200079</v>
      </c>
    </row>
    <row r="98" spans="1:111" ht="15.75">
      <c r="A98" s="34" t="s">
        <v>297</v>
      </c>
      <c r="C98" s="77">
        <v>43230</v>
      </c>
      <c r="D98" s="64">
        <v>16</v>
      </c>
      <c r="E98" s="65" t="s">
        <v>257</v>
      </c>
      <c r="F98" s="65" t="s">
        <v>258</v>
      </c>
      <c r="G98" s="65" t="s">
        <v>162</v>
      </c>
      <c r="H98" s="66" t="s">
        <v>259</v>
      </c>
      <c r="I98" s="66">
        <v>68.625600000000006</v>
      </c>
      <c r="J98" s="65"/>
      <c r="K98" s="66">
        <v>30</v>
      </c>
      <c r="L98" s="79">
        <v>2652659.5931641422</v>
      </c>
      <c r="M98" s="81"/>
      <c r="N98" s="55"/>
      <c r="O98" s="55"/>
      <c r="P98" s="56"/>
      <c r="Q98" s="57"/>
      <c r="R98" s="58"/>
      <c r="S98" s="14"/>
      <c r="T98" s="69"/>
      <c r="U98" s="55"/>
      <c r="V98" s="59"/>
      <c r="W98" s="59"/>
      <c r="X98" s="59"/>
      <c r="Y98" s="14"/>
      <c r="Z98" s="55"/>
      <c r="AA98" s="60"/>
      <c r="AB98" s="61"/>
      <c r="AD98" s="55">
        <v>0</v>
      </c>
      <c r="AE98" s="55">
        <f t="shared" si="162"/>
        <v>2652659.5931641422</v>
      </c>
      <c r="AF98" s="56">
        <v>0</v>
      </c>
      <c r="AG98" s="57">
        <f t="shared" si="151"/>
        <v>2652659.5931641422</v>
      </c>
      <c r="AH98" s="58">
        <v>0</v>
      </c>
      <c r="AI98" s="14"/>
      <c r="AJ98" s="69">
        <f t="shared" si="152"/>
        <v>132632.9796582071</v>
      </c>
      <c r="AK98" s="55">
        <f t="shared" si="153"/>
        <v>2520026.6135059348</v>
      </c>
      <c r="AL98" s="59">
        <v>30</v>
      </c>
      <c r="AM98" s="59">
        <f>IF($C98&lt;$AD$1,(AL98*365-(DATEDIF($C98,$AD$1,"D"))),(AL98*365))+1</f>
        <v>10951</v>
      </c>
      <c r="AN98" s="59">
        <f>IF($C98&gt;$AD$1,$AQ$1-$C98+1,IF(AM98&lt;=0,AM98*0,IF(AM98&lt;=183,AM98,IF(AM98&gt;183,183))))</f>
        <v>144</v>
      </c>
      <c r="AO98" s="14">
        <f t="shared" si="154"/>
        <v>2520026.6135059348</v>
      </c>
      <c r="AP98" s="55">
        <f t="shared" si="155"/>
        <v>33137.049798635249</v>
      </c>
      <c r="AQ98" s="60">
        <f t="shared" si="156"/>
        <v>33137.049798635249</v>
      </c>
      <c r="AR98" s="61">
        <f t="shared" si="157"/>
        <v>2619522.5433655069</v>
      </c>
      <c r="AT98" s="55">
        <f t="shared" si="100"/>
        <v>2652659.5931641422</v>
      </c>
      <c r="AU98" s="55">
        <f t="shared" si="146"/>
        <v>0</v>
      </c>
      <c r="AV98" s="56">
        <v>0</v>
      </c>
      <c r="AW98" s="57">
        <f t="shared" si="147"/>
        <v>2652659.5931641422</v>
      </c>
      <c r="AX98" s="58">
        <f t="shared" si="101"/>
        <v>33137.049798635249</v>
      </c>
      <c r="AY98" s="14"/>
      <c r="AZ98" s="69">
        <f>AW98*5/100</f>
        <v>132632.9796582071</v>
      </c>
      <c r="BA98" s="55">
        <f t="shared" si="158"/>
        <v>2520026.6135059348</v>
      </c>
      <c r="BB98" s="59">
        <v>30</v>
      </c>
      <c r="BC98" s="59">
        <f>IF($C98&lt;$AT$1,(BB98*365-(DATEDIF($C98,$AT$1,"D"))),(BB98*365))+1</f>
        <v>10808</v>
      </c>
      <c r="BD98" s="59">
        <f t="shared" si="103"/>
        <v>182</v>
      </c>
      <c r="BE98" s="14">
        <f t="shared" si="104"/>
        <v>2486889.5637072995</v>
      </c>
      <c r="BF98" s="55">
        <f t="shared" si="131"/>
        <v>41877.674000252453</v>
      </c>
      <c r="BG98" s="62">
        <f t="shared" si="105"/>
        <v>713898.72609585139</v>
      </c>
      <c r="BH98" s="60">
        <f t="shared" si="121"/>
        <v>788913.44989473908</v>
      </c>
      <c r="BI98" s="61">
        <f t="shared" si="106"/>
        <v>1863746.1432694031</v>
      </c>
      <c r="BK98" s="55">
        <f t="shared" si="107"/>
        <v>2652659.5931641422</v>
      </c>
      <c r="BL98" s="55">
        <v>0</v>
      </c>
      <c r="BM98" s="56">
        <v>0</v>
      </c>
      <c r="BN98" s="57">
        <f t="shared" si="148"/>
        <v>2652659.5931641422</v>
      </c>
      <c r="BO98" s="58">
        <f t="shared" si="108"/>
        <v>788913.44989473908</v>
      </c>
      <c r="BP98" s="14"/>
      <c r="BQ98" s="55">
        <f t="shared" si="136"/>
        <v>132632.9796582071</v>
      </c>
      <c r="BR98" s="55">
        <f t="shared" si="159"/>
        <v>2520026.6135059348</v>
      </c>
      <c r="BS98" s="59">
        <v>30</v>
      </c>
      <c r="BT98" s="59">
        <f t="shared" si="123"/>
        <v>10626</v>
      </c>
      <c r="BU98" s="59">
        <f t="shared" si="124"/>
        <v>275</v>
      </c>
      <c r="BV98" s="14">
        <f t="shared" si="109"/>
        <v>1731113.1636111957</v>
      </c>
      <c r="BW98" s="55">
        <f t="shared" si="72"/>
        <v>44801.065310848753</v>
      </c>
      <c r="BX98" s="60">
        <f t="shared" si="110"/>
        <v>833714.51520558784</v>
      </c>
      <c r="BY98" s="61">
        <f t="shared" si="111"/>
        <v>1818945.0779585545</v>
      </c>
      <c r="CA98" s="55">
        <f t="shared" si="125"/>
        <v>2652659.5931641422</v>
      </c>
      <c r="CB98" s="55">
        <v>0</v>
      </c>
      <c r="CC98" s="56">
        <v>0</v>
      </c>
      <c r="CD98" s="57">
        <f t="shared" si="149"/>
        <v>2652659.5931641422</v>
      </c>
      <c r="CE98" s="58">
        <f t="shared" si="112"/>
        <v>833714.51520558784</v>
      </c>
      <c r="CF98" s="14"/>
      <c r="CG98" s="55">
        <f t="shared" si="137"/>
        <v>132632.9796582071</v>
      </c>
      <c r="CH98" s="55">
        <f t="shared" si="160"/>
        <v>2520026.6135059348</v>
      </c>
      <c r="CI98" s="59">
        <v>30</v>
      </c>
      <c r="CJ98" s="59">
        <f t="shared" si="127"/>
        <v>10351</v>
      </c>
      <c r="CK98" s="59">
        <f t="shared" si="132"/>
        <v>91</v>
      </c>
      <c r="CL98" s="14">
        <f t="shared" si="113"/>
        <v>1686312.0983003471</v>
      </c>
      <c r="CM98" s="55">
        <v>14787.431309866539</v>
      </c>
      <c r="CN98" s="60">
        <f t="shared" si="114"/>
        <v>848501.94651545433</v>
      </c>
      <c r="CO98" s="61">
        <f t="shared" si="115"/>
        <v>1804157.6466486878</v>
      </c>
      <c r="CQ98" s="55">
        <f t="shared" si="128"/>
        <v>2652659.5931641422</v>
      </c>
      <c r="CR98" s="55">
        <v>0</v>
      </c>
      <c r="CS98" s="56">
        <v>0</v>
      </c>
      <c r="CT98" s="57">
        <f t="shared" si="150"/>
        <v>2652659.5931641422</v>
      </c>
      <c r="CU98" s="58">
        <f t="shared" si="116"/>
        <v>848501.94651545433</v>
      </c>
      <c r="CV98" s="14"/>
      <c r="CW98" s="55">
        <f t="shared" si="138"/>
        <v>132632.9796582071</v>
      </c>
      <c r="CX98" s="55">
        <f t="shared" si="161"/>
        <v>2520026.6135059348</v>
      </c>
      <c r="CY98" s="59">
        <v>30</v>
      </c>
      <c r="CZ98" s="59">
        <f t="shared" si="130"/>
        <v>10351</v>
      </c>
      <c r="DA98" s="59">
        <v>365</v>
      </c>
      <c r="DB98" s="14">
        <f t="shared" si="117"/>
        <v>1671524.6669904804</v>
      </c>
      <c r="DC98" s="108">
        <v>59476</v>
      </c>
      <c r="DD98" s="60">
        <f t="shared" si="118"/>
        <v>907977.94651545433</v>
      </c>
      <c r="DE98" s="61">
        <f t="shared" si="139"/>
        <v>1744681.6466486878</v>
      </c>
      <c r="DG98" s="70">
        <v>200080</v>
      </c>
    </row>
    <row r="99" spans="1:111" ht="15.75">
      <c r="A99" s="34" t="s">
        <v>297</v>
      </c>
      <c r="C99" s="77">
        <v>43191</v>
      </c>
      <c r="D99" s="72" t="s">
        <v>301</v>
      </c>
      <c r="E99" s="73" t="s">
        <v>257</v>
      </c>
      <c r="F99" s="73" t="s">
        <v>258</v>
      </c>
      <c r="G99" s="73" t="s">
        <v>302</v>
      </c>
      <c r="H99" s="74"/>
      <c r="I99" s="74"/>
      <c r="J99" s="73"/>
      <c r="K99" s="74"/>
      <c r="L99" s="75">
        <v>0</v>
      </c>
      <c r="M99" s="78"/>
      <c r="N99" s="55"/>
      <c r="O99" s="55"/>
      <c r="P99" s="56"/>
      <c r="Q99" s="57"/>
      <c r="R99" s="58"/>
      <c r="S99" s="14"/>
      <c r="T99" s="69"/>
      <c r="U99" s="55"/>
      <c r="V99" s="59"/>
      <c r="W99" s="59"/>
      <c r="X99" s="59"/>
      <c r="Y99" s="14"/>
      <c r="Z99" s="55"/>
      <c r="AA99" s="60"/>
      <c r="AB99" s="61"/>
      <c r="AD99" s="55">
        <v>0</v>
      </c>
      <c r="AE99" s="55">
        <f t="shared" si="162"/>
        <v>0</v>
      </c>
      <c r="AF99" s="56">
        <v>0</v>
      </c>
      <c r="AG99" s="57">
        <f t="shared" si="151"/>
        <v>0</v>
      </c>
      <c r="AH99" s="58">
        <v>0</v>
      </c>
      <c r="AI99" s="14"/>
      <c r="AJ99" s="69">
        <f t="shared" si="152"/>
        <v>0</v>
      </c>
      <c r="AK99" s="55">
        <f t="shared" si="153"/>
        <v>0</v>
      </c>
      <c r="AL99" s="59">
        <v>0</v>
      </c>
      <c r="AM99" s="59">
        <v>0</v>
      </c>
      <c r="AN99" s="59">
        <v>0</v>
      </c>
      <c r="AO99" s="14">
        <f t="shared" si="154"/>
        <v>0</v>
      </c>
      <c r="AP99" s="55">
        <f t="shared" si="155"/>
        <v>0</v>
      </c>
      <c r="AQ99" s="60">
        <f t="shared" si="156"/>
        <v>0</v>
      </c>
      <c r="AR99" s="61">
        <f t="shared" si="157"/>
        <v>0</v>
      </c>
      <c r="AT99" s="55">
        <f t="shared" si="100"/>
        <v>0</v>
      </c>
      <c r="AU99" s="55">
        <f t="shared" si="146"/>
        <v>0</v>
      </c>
      <c r="AV99" s="56">
        <v>0</v>
      </c>
      <c r="AW99" s="57">
        <f t="shared" si="147"/>
        <v>0</v>
      </c>
      <c r="AX99" s="58">
        <f t="shared" si="101"/>
        <v>0</v>
      </c>
      <c r="AY99" s="14"/>
      <c r="AZ99" s="69">
        <f t="shared" si="102"/>
        <v>0</v>
      </c>
      <c r="BA99" s="55">
        <f t="shared" si="158"/>
        <v>0</v>
      </c>
      <c r="BB99" s="59">
        <v>0</v>
      </c>
      <c r="BC99" s="59">
        <v>0</v>
      </c>
      <c r="BD99" s="59">
        <f t="shared" si="103"/>
        <v>0</v>
      </c>
      <c r="BE99" s="14">
        <f t="shared" si="104"/>
        <v>0</v>
      </c>
      <c r="BF99" s="55">
        <f t="shared" si="131"/>
        <v>0</v>
      </c>
      <c r="BG99" s="62">
        <f t="shared" si="105"/>
        <v>0</v>
      </c>
      <c r="BH99" s="60">
        <f t="shared" si="121"/>
        <v>0</v>
      </c>
      <c r="BI99" s="61">
        <f t="shared" si="106"/>
        <v>0</v>
      </c>
      <c r="BK99" s="55">
        <f t="shared" si="107"/>
        <v>0</v>
      </c>
      <c r="BL99" s="55">
        <v>0</v>
      </c>
      <c r="BM99" s="56">
        <v>0</v>
      </c>
      <c r="BN99" s="57">
        <f t="shared" si="148"/>
        <v>0</v>
      </c>
      <c r="BO99" s="58">
        <f t="shared" si="108"/>
        <v>0</v>
      </c>
      <c r="BP99" s="14"/>
      <c r="BQ99" s="55">
        <f t="shared" si="136"/>
        <v>0</v>
      </c>
      <c r="BR99" s="55">
        <f t="shared" si="159"/>
        <v>0</v>
      </c>
      <c r="BS99" s="59">
        <v>0</v>
      </c>
      <c r="BT99" s="59">
        <f t="shared" si="123"/>
        <v>-363</v>
      </c>
      <c r="BU99" s="59">
        <f t="shared" si="124"/>
        <v>0</v>
      </c>
      <c r="BV99" s="14">
        <f t="shared" si="109"/>
        <v>0</v>
      </c>
      <c r="BW99" s="55">
        <f t="shared" si="72"/>
        <v>0</v>
      </c>
      <c r="BX99" s="60">
        <f t="shared" si="110"/>
        <v>0</v>
      </c>
      <c r="BY99" s="61">
        <f t="shared" si="111"/>
        <v>0</v>
      </c>
      <c r="CA99" s="55">
        <f t="shared" si="125"/>
        <v>0</v>
      </c>
      <c r="CB99" s="55">
        <v>0</v>
      </c>
      <c r="CC99" s="56">
        <v>0</v>
      </c>
      <c r="CD99" s="57">
        <f t="shared" si="149"/>
        <v>0</v>
      </c>
      <c r="CE99" s="58">
        <f t="shared" si="112"/>
        <v>0</v>
      </c>
      <c r="CF99" s="14"/>
      <c r="CG99" s="55">
        <f t="shared" si="137"/>
        <v>0</v>
      </c>
      <c r="CH99" s="55">
        <f t="shared" si="160"/>
        <v>0</v>
      </c>
      <c r="CI99" s="59">
        <v>0</v>
      </c>
      <c r="CJ99" s="59">
        <f t="shared" si="127"/>
        <v>-638</v>
      </c>
      <c r="CK99" s="59">
        <f t="shared" si="132"/>
        <v>0</v>
      </c>
      <c r="CL99" s="14">
        <f t="shared" si="113"/>
        <v>0</v>
      </c>
      <c r="CM99" s="55">
        <v>0</v>
      </c>
      <c r="CN99" s="60">
        <f t="shared" si="114"/>
        <v>0</v>
      </c>
      <c r="CO99" s="61">
        <f t="shared" si="115"/>
        <v>0</v>
      </c>
      <c r="CQ99" s="55">
        <f t="shared" si="128"/>
        <v>0</v>
      </c>
      <c r="CR99" s="55">
        <v>0</v>
      </c>
      <c r="CS99" s="56">
        <v>0</v>
      </c>
      <c r="CT99" s="57">
        <f t="shared" si="150"/>
        <v>0</v>
      </c>
      <c r="CU99" s="58">
        <f t="shared" si="116"/>
        <v>0</v>
      </c>
      <c r="CV99" s="14"/>
      <c r="CW99" s="55">
        <f t="shared" si="138"/>
        <v>0</v>
      </c>
      <c r="CX99" s="55">
        <f t="shared" si="161"/>
        <v>0</v>
      </c>
      <c r="CY99" s="59">
        <v>0</v>
      </c>
      <c r="CZ99" s="59"/>
      <c r="DA99" s="59"/>
      <c r="DB99" s="14">
        <f t="shared" si="117"/>
        <v>0</v>
      </c>
      <c r="DC99" s="108">
        <v>0</v>
      </c>
      <c r="DD99" s="60">
        <f t="shared" si="118"/>
        <v>0</v>
      </c>
      <c r="DE99" s="61">
        <f t="shared" si="139"/>
        <v>0</v>
      </c>
      <c r="DG99" s="70"/>
    </row>
    <row r="100" spans="1:111" ht="15.75">
      <c r="A100" s="34" t="s">
        <v>297</v>
      </c>
      <c r="C100" s="77">
        <v>43210</v>
      </c>
      <c r="D100" s="64">
        <v>1</v>
      </c>
      <c r="E100" s="65" t="s">
        <v>257</v>
      </c>
      <c r="F100" s="65" t="s">
        <v>258</v>
      </c>
      <c r="G100" s="65" t="s">
        <v>164</v>
      </c>
      <c r="H100" s="66" t="s">
        <v>259</v>
      </c>
      <c r="I100" s="66">
        <v>643.67999999999995</v>
      </c>
      <c r="J100" s="65" t="s">
        <v>260</v>
      </c>
      <c r="K100" s="66">
        <v>30</v>
      </c>
      <c r="L100" s="79">
        <v>35419488.473509975</v>
      </c>
      <c r="M100" s="81"/>
      <c r="N100" s="55"/>
      <c r="O100" s="55"/>
      <c r="P100" s="56"/>
      <c r="Q100" s="57"/>
      <c r="R100" s="58"/>
      <c r="S100" s="14"/>
      <c r="T100" s="69"/>
      <c r="U100" s="55"/>
      <c r="V100" s="59"/>
      <c r="W100" s="59"/>
      <c r="X100" s="59"/>
      <c r="Y100" s="14"/>
      <c r="Z100" s="55"/>
      <c r="AA100" s="60"/>
      <c r="AB100" s="61"/>
      <c r="AD100" s="55">
        <v>0</v>
      </c>
      <c r="AE100" s="55">
        <f t="shared" si="162"/>
        <v>35419488.473509975</v>
      </c>
      <c r="AF100" s="56">
        <v>0</v>
      </c>
      <c r="AG100" s="57">
        <f t="shared" si="151"/>
        <v>35419488.473509975</v>
      </c>
      <c r="AH100" s="58">
        <v>0</v>
      </c>
      <c r="AI100" s="14"/>
      <c r="AJ100" s="69">
        <f t="shared" si="152"/>
        <v>1770974.4236754987</v>
      </c>
      <c r="AK100" s="55">
        <f t="shared" si="153"/>
        <v>33648514.049834475</v>
      </c>
      <c r="AL100" s="59">
        <v>30</v>
      </c>
      <c r="AM100" s="59">
        <f>IF($C100&lt;$AD$1,(AL100*365-(DATEDIF($C100,$AD$1,"D"))),(AL100*365))+1</f>
        <v>10951</v>
      </c>
      <c r="AN100" s="59">
        <f>IF($C100&gt;$AD$1,$AQ$1-$C100+1,IF(AM100&lt;=0,AM100*0,IF(AM100&lt;=183,AM100,IF(AM100&gt;183,183))))</f>
        <v>164</v>
      </c>
      <c r="AO100" s="14">
        <f t="shared" si="154"/>
        <v>33648514.049834475</v>
      </c>
      <c r="AP100" s="55">
        <f t="shared" si="155"/>
        <v>503913.46033904242</v>
      </c>
      <c r="AQ100" s="60">
        <f t="shared" si="156"/>
        <v>503913.46033904242</v>
      </c>
      <c r="AR100" s="61">
        <f t="shared" si="157"/>
        <v>34915575.013170935</v>
      </c>
      <c r="AT100" s="55">
        <f t="shared" si="100"/>
        <v>35419488.473509975</v>
      </c>
      <c r="AU100" s="55">
        <f t="shared" si="146"/>
        <v>0</v>
      </c>
      <c r="AV100" s="56">
        <v>0</v>
      </c>
      <c r="AW100" s="57">
        <f t="shared" si="147"/>
        <v>35419488.473509975</v>
      </c>
      <c r="AX100" s="58">
        <f t="shared" si="101"/>
        <v>503913.46033904242</v>
      </c>
      <c r="AY100" s="14"/>
      <c r="AZ100" s="69">
        <f>AW100*5/100</f>
        <v>1770974.4236754987</v>
      </c>
      <c r="BA100" s="55">
        <f t="shared" si="158"/>
        <v>33648514.049834475</v>
      </c>
      <c r="BB100" s="59">
        <v>30</v>
      </c>
      <c r="BC100" s="59">
        <f>IF($C100&lt;$AT$1,(BB100*365-(DATEDIF($C100,$AT$1,"D"))),(BB100*365))+1</f>
        <v>10788</v>
      </c>
      <c r="BD100" s="59">
        <f t="shared" si="103"/>
        <v>182</v>
      </c>
      <c r="BE100" s="14">
        <f t="shared" si="104"/>
        <v>33144600.589495432</v>
      </c>
      <c r="BF100" s="55">
        <f t="shared" si="131"/>
        <v>559169.19793179166</v>
      </c>
      <c r="BG100" s="62">
        <f t="shared" si="105"/>
        <v>9532292.7093121409</v>
      </c>
      <c r="BH100" s="60">
        <f t="shared" si="121"/>
        <v>10595375.367582975</v>
      </c>
      <c r="BI100" s="61">
        <f t="shared" si="106"/>
        <v>24824113.105926998</v>
      </c>
      <c r="BK100" s="55">
        <f t="shared" si="107"/>
        <v>35419488.473509975</v>
      </c>
      <c r="BL100" s="55">
        <v>0</v>
      </c>
      <c r="BM100" s="56">
        <v>0</v>
      </c>
      <c r="BN100" s="57">
        <f t="shared" si="148"/>
        <v>35419488.473509975</v>
      </c>
      <c r="BO100" s="58">
        <f t="shared" si="108"/>
        <v>10595375.367582975</v>
      </c>
      <c r="BP100" s="14"/>
      <c r="BQ100" s="55">
        <f t="shared" si="136"/>
        <v>1770974.4236754987</v>
      </c>
      <c r="BR100" s="55">
        <f t="shared" si="159"/>
        <v>33648514.049834475</v>
      </c>
      <c r="BS100" s="59">
        <v>30</v>
      </c>
      <c r="BT100" s="59">
        <f t="shared" si="123"/>
        <v>10606</v>
      </c>
      <c r="BU100" s="59">
        <f t="shared" si="124"/>
        <v>275</v>
      </c>
      <c r="BV100" s="14">
        <f>IF(BO100&gt;=BR100,0,BR100-BO100)</f>
        <v>23053138.682251498</v>
      </c>
      <c r="BW100" s="55">
        <f t="shared" si="72"/>
        <v>597738.36862334167</v>
      </c>
      <c r="BX100" s="60">
        <f t="shared" si="110"/>
        <v>11193113.736206317</v>
      </c>
      <c r="BY100" s="61">
        <f t="shared" si="111"/>
        <v>24226374.737303659</v>
      </c>
      <c r="CA100" s="55">
        <f t="shared" si="125"/>
        <v>35419488.473509975</v>
      </c>
      <c r="CB100" s="55">
        <v>0</v>
      </c>
      <c r="CC100" s="56">
        <v>0</v>
      </c>
      <c r="CD100" s="57">
        <f>+CA100+CB100-CC100</f>
        <v>35419488.473509975</v>
      </c>
      <c r="CE100" s="58">
        <f t="shared" si="112"/>
        <v>11193113.736206317</v>
      </c>
      <c r="CF100" s="14"/>
      <c r="CG100" s="55">
        <f t="shared" si="137"/>
        <v>1770974.4236754987</v>
      </c>
      <c r="CH100" s="55">
        <f t="shared" si="160"/>
        <v>33648514.049834475</v>
      </c>
      <c r="CI100" s="59">
        <v>30</v>
      </c>
      <c r="CJ100" s="59">
        <f t="shared" si="127"/>
        <v>10331</v>
      </c>
      <c r="CK100" s="59">
        <f t="shared" si="132"/>
        <v>91</v>
      </c>
      <c r="CL100" s="14">
        <f>IF(CE100&gt;=CH100,0,CH100-CE100)</f>
        <v>22455400.313628159</v>
      </c>
      <c r="CM100" s="55">
        <v>197295</v>
      </c>
      <c r="CN100" s="60">
        <f t="shared" si="114"/>
        <v>11390408.736206317</v>
      </c>
      <c r="CO100" s="61">
        <f>+CD100-CN100</f>
        <v>24029079.737303659</v>
      </c>
      <c r="CQ100" s="55">
        <f t="shared" si="128"/>
        <v>35419488.473509975</v>
      </c>
      <c r="CR100" s="55">
        <v>0</v>
      </c>
      <c r="CS100" s="56">
        <v>0</v>
      </c>
      <c r="CT100" s="57">
        <f>+CQ100+CR100-CS100</f>
        <v>35419488.473509975</v>
      </c>
      <c r="CU100" s="58">
        <f t="shared" si="116"/>
        <v>11390408.736206317</v>
      </c>
      <c r="CV100" s="14"/>
      <c r="CW100" s="55">
        <f t="shared" si="138"/>
        <v>1770974.4236754987</v>
      </c>
      <c r="CX100" s="55">
        <f t="shared" si="161"/>
        <v>33648514.049834475</v>
      </c>
      <c r="CY100" s="59">
        <v>30</v>
      </c>
      <c r="CZ100" s="59">
        <f t="shared" si="130"/>
        <v>10331</v>
      </c>
      <c r="DA100" s="59">
        <v>365</v>
      </c>
      <c r="DB100" s="14">
        <f>IF(CU100&gt;=CX100,0,CX100-CU100)</f>
        <v>22258105.313628159</v>
      </c>
      <c r="DC100" s="108">
        <v>793535</v>
      </c>
      <c r="DD100" s="60">
        <f t="shared" si="118"/>
        <v>12183943.736206317</v>
      </c>
      <c r="DE100" s="61">
        <f t="shared" si="139"/>
        <v>23235544.737303659</v>
      </c>
      <c r="DG100" s="70">
        <v>200081</v>
      </c>
    </row>
    <row r="101" spans="1:111" ht="15.75">
      <c r="A101" s="34" t="s">
        <v>297</v>
      </c>
      <c r="C101" s="77">
        <v>43205</v>
      </c>
      <c r="D101" s="64">
        <v>2</v>
      </c>
      <c r="E101" s="65" t="s">
        <v>257</v>
      </c>
      <c r="F101" s="65" t="s">
        <v>258</v>
      </c>
      <c r="G101" s="65" t="s">
        <v>166</v>
      </c>
      <c r="H101" s="66" t="s">
        <v>259</v>
      </c>
      <c r="I101" s="66">
        <v>342.5</v>
      </c>
      <c r="J101" s="65"/>
      <c r="K101" s="66">
        <v>30</v>
      </c>
      <c r="L101" s="79">
        <v>18846592.72026033</v>
      </c>
      <c r="M101" s="81"/>
      <c r="N101" s="55"/>
      <c r="O101" s="55"/>
      <c r="P101" s="56"/>
      <c r="Q101" s="57"/>
      <c r="R101" s="58"/>
      <c r="S101" s="14"/>
      <c r="T101" s="69"/>
      <c r="U101" s="55"/>
      <c r="V101" s="59"/>
      <c r="W101" s="59"/>
      <c r="X101" s="59"/>
      <c r="Y101" s="14"/>
      <c r="Z101" s="55"/>
      <c r="AA101" s="60"/>
      <c r="AB101" s="61"/>
      <c r="AD101" s="55">
        <v>0</v>
      </c>
      <c r="AE101" s="55">
        <f t="shared" si="162"/>
        <v>18846592.72026033</v>
      </c>
      <c r="AF101" s="56">
        <v>0</v>
      </c>
      <c r="AG101" s="57">
        <f t="shared" si="151"/>
        <v>18846592.72026033</v>
      </c>
      <c r="AH101" s="58">
        <v>0</v>
      </c>
      <c r="AI101" s="14"/>
      <c r="AJ101" s="69">
        <f t="shared" si="152"/>
        <v>942329.63601301645</v>
      </c>
      <c r="AK101" s="55">
        <f t="shared" si="153"/>
        <v>17904263.084247313</v>
      </c>
      <c r="AL101" s="59">
        <v>30</v>
      </c>
      <c r="AM101" s="59">
        <f>IF($C101&lt;$AD$1,(AL101*365-(DATEDIF($C101,$AD$1,"D"))),(AL101*365))+1</f>
        <v>10951</v>
      </c>
      <c r="AN101" s="59">
        <f>IF($C101&gt;$AD$1,$AQ$1-$C101+1,IF(AM101&lt;=0,AM101*0,IF(AM101&lt;=183,AM101,IF(AM101&gt;183,183))))</f>
        <v>169</v>
      </c>
      <c r="AO101" s="14">
        <f t="shared" si="154"/>
        <v>17904263.084247313</v>
      </c>
      <c r="AP101" s="55">
        <f t="shared" si="155"/>
        <v>276305.40235940058</v>
      </c>
      <c r="AQ101" s="60">
        <f t="shared" si="156"/>
        <v>276305.40235940058</v>
      </c>
      <c r="AR101" s="61">
        <f t="shared" si="157"/>
        <v>18570287.31790093</v>
      </c>
      <c r="AT101" s="55">
        <f t="shared" si="100"/>
        <v>18846592.72026033</v>
      </c>
      <c r="AU101" s="55">
        <f t="shared" si="146"/>
        <v>0</v>
      </c>
      <c r="AV101" s="56">
        <v>0</v>
      </c>
      <c r="AW101" s="57">
        <f t="shared" si="147"/>
        <v>18846592.72026033</v>
      </c>
      <c r="AX101" s="58">
        <f t="shared" si="101"/>
        <v>276305.40235940058</v>
      </c>
      <c r="AY101" s="14"/>
      <c r="AZ101" s="69">
        <f t="shared" si="102"/>
        <v>942329.63601301645</v>
      </c>
      <c r="BA101" s="55">
        <f>+AW101*0.95</f>
        <v>17904263.084247313</v>
      </c>
      <c r="BB101" s="59">
        <v>30</v>
      </c>
      <c r="BC101" s="59">
        <f>IF($C101&lt;$AT$1,(BB101*365-(DATEDIF($C101,$AT$1,"D"))),(BB101*365))+1</f>
        <v>10783</v>
      </c>
      <c r="BD101" s="59">
        <f>IF($C101&gt;$AT$1,$BH$1-$C101+1,IF(BC101&lt;=0,BC101*0,IF(BC101&lt;=182,BC101,IF(BC101&gt;182,182))))</f>
        <v>182</v>
      </c>
      <c r="BE101" s="14">
        <f>IF(AX101&gt;=BA101,0,BA101-AX101)</f>
        <v>17627957.681887913</v>
      </c>
      <c r="BF101" s="55">
        <f>+IF(BD101&lt;=0,BE101,BE101*BD101/BC101)</f>
        <v>297532.06882162666</v>
      </c>
      <c r="BG101" s="62">
        <f t="shared" si="105"/>
        <v>5072101.4369553337</v>
      </c>
      <c r="BH101" s="60">
        <f t="shared" si="121"/>
        <v>5645938.9081363613</v>
      </c>
      <c r="BI101" s="61">
        <f t="shared" si="106"/>
        <v>13200653.812123969</v>
      </c>
      <c r="BK101" s="55">
        <f t="shared" si="107"/>
        <v>18846592.72026033</v>
      </c>
      <c r="BL101" s="55">
        <v>0</v>
      </c>
      <c r="BM101" s="56">
        <v>0</v>
      </c>
      <c r="BN101" s="57">
        <f t="shared" si="148"/>
        <v>18846592.72026033</v>
      </c>
      <c r="BO101" s="58">
        <f>BH101</f>
        <v>5645938.9081363613</v>
      </c>
      <c r="BP101" s="14"/>
      <c r="BQ101" s="55">
        <f t="shared" si="136"/>
        <v>942329.63601301645</v>
      </c>
      <c r="BR101" s="55">
        <f>+BN101*0.95</f>
        <v>17904263.084247313</v>
      </c>
      <c r="BS101" s="59">
        <v>30</v>
      </c>
      <c r="BT101" s="59">
        <f t="shared" si="123"/>
        <v>10601</v>
      </c>
      <c r="BU101" s="59">
        <f t="shared" si="124"/>
        <v>275</v>
      </c>
      <c r="BV101" s="14">
        <f>IF(BO101&gt;=BR101,0,BR101-BO101)</f>
        <v>12258324.176110953</v>
      </c>
      <c r="BW101" s="55">
        <f>+IF(BU101&lt;=0,BV101,BV101*BU101/BT101)</f>
        <v>317992.56187439978</v>
      </c>
      <c r="BX101" s="60">
        <f t="shared" si="110"/>
        <v>5963931.4700107612</v>
      </c>
      <c r="BY101" s="61">
        <f t="shared" si="111"/>
        <v>12882661.250249568</v>
      </c>
      <c r="CA101" s="55">
        <f t="shared" si="125"/>
        <v>18846592.72026033</v>
      </c>
      <c r="CB101" s="55">
        <v>0</v>
      </c>
      <c r="CC101" s="56">
        <v>0</v>
      </c>
      <c r="CD101" s="57">
        <f t="shared" si="149"/>
        <v>18846592.72026033</v>
      </c>
      <c r="CE101" s="58">
        <f>BX101</f>
        <v>5963931.4700107612</v>
      </c>
      <c r="CF101" s="14"/>
      <c r="CG101" s="55">
        <f t="shared" si="137"/>
        <v>942329.63601301645</v>
      </c>
      <c r="CH101" s="55">
        <f>+CD101*0.95</f>
        <v>17904263.084247313</v>
      </c>
      <c r="CI101" s="59">
        <v>30</v>
      </c>
      <c r="CJ101" s="59">
        <f t="shared" si="127"/>
        <v>10326</v>
      </c>
      <c r="CK101" s="59">
        <f t="shared" si="132"/>
        <v>91</v>
      </c>
      <c r="CL101" s="14">
        <f>IF(CE101&gt;=CH101,0,CH101-CE101)</f>
        <v>11940331.614236552</v>
      </c>
      <c r="CM101" s="55">
        <v>104959.45427357632</v>
      </c>
      <c r="CN101" s="60">
        <f t="shared" si="114"/>
        <v>6068890.9242843371</v>
      </c>
      <c r="CO101" s="61">
        <f>+CD101-CN101</f>
        <v>12777701.795975992</v>
      </c>
      <c r="CQ101" s="55">
        <f t="shared" si="128"/>
        <v>18846592.72026033</v>
      </c>
      <c r="CR101" s="55">
        <v>0</v>
      </c>
      <c r="CS101" s="56">
        <v>0</v>
      </c>
      <c r="CT101" s="57">
        <f t="shared" ref="CT101:CT103" si="163">+CQ101+CR101-CS101</f>
        <v>18846592.72026033</v>
      </c>
      <c r="CU101" s="58">
        <f>CN101</f>
        <v>6068890.9242843371</v>
      </c>
      <c r="CV101" s="14"/>
      <c r="CW101" s="55">
        <f t="shared" si="138"/>
        <v>942329.63601301645</v>
      </c>
      <c r="CX101" s="55">
        <f>+CT101*0.95</f>
        <v>17904263.084247313</v>
      </c>
      <c r="CY101" s="59">
        <v>30</v>
      </c>
      <c r="CZ101" s="59">
        <f t="shared" si="130"/>
        <v>10326</v>
      </c>
      <c r="DA101" s="59">
        <v>365</v>
      </c>
      <c r="DB101" s="14">
        <f>IF(CU101&gt;=CX101,0,CX101-CU101)</f>
        <v>11835372.159962976</v>
      </c>
      <c r="DC101" s="108">
        <v>422155</v>
      </c>
      <c r="DD101" s="60">
        <f t="shared" si="118"/>
        <v>6491045.9242843371</v>
      </c>
      <c r="DE101" s="61">
        <f t="shared" si="139"/>
        <v>12355546.795975992</v>
      </c>
      <c r="DG101" s="70">
        <v>200082</v>
      </c>
    </row>
    <row r="102" spans="1:111" ht="15.75">
      <c r="A102" s="34" t="s">
        <v>297</v>
      </c>
      <c r="C102" s="77">
        <v>43191</v>
      </c>
      <c r="D102" s="72" t="s">
        <v>283</v>
      </c>
      <c r="E102" s="73" t="s">
        <v>257</v>
      </c>
      <c r="F102" s="73" t="s">
        <v>258</v>
      </c>
      <c r="G102" s="73" t="s">
        <v>284</v>
      </c>
      <c r="H102" s="74"/>
      <c r="I102" s="74"/>
      <c r="J102" s="73"/>
      <c r="K102" s="74"/>
      <c r="L102" s="75">
        <v>0</v>
      </c>
      <c r="M102" s="78"/>
      <c r="N102" s="55"/>
      <c r="O102" s="55"/>
      <c r="P102" s="56"/>
      <c r="Q102" s="57"/>
      <c r="R102" s="58"/>
      <c r="S102" s="14"/>
      <c r="T102" s="69"/>
      <c r="U102" s="55"/>
      <c r="V102" s="59"/>
      <c r="W102" s="59"/>
      <c r="X102" s="59"/>
      <c r="Y102" s="14"/>
      <c r="Z102" s="55"/>
      <c r="AA102" s="60"/>
      <c r="AB102" s="61"/>
      <c r="AD102" s="55">
        <v>0</v>
      </c>
      <c r="AE102" s="55">
        <f t="shared" si="162"/>
        <v>0</v>
      </c>
      <c r="AF102" s="56">
        <v>0</v>
      </c>
      <c r="AG102" s="57">
        <f t="shared" si="151"/>
        <v>0</v>
      </c>
      <c r="AH102" s="58">
        <v>0</v>
      </c>
      <c r="AI102" s="14"/>
      <c r="AJ102" s="69">
        <f t="shared" si="152"/>
        <v>0</v>
      </c>
      <c r="AK102" s="55">
        <f t="shared" si="153"/>
        <v>0</v>
      </c>
      <c r="AL102" s="59">
        <v>0</v>
      </c>
      <c r="AM102" s="59">
        <v>0</v>
      </c>
      <c r="AN102" s="59">
        <v>0</v>
      </c>
      <c r="AO102" s="14">
        <f t="shared" si="154"/>
        <v>0</v>
      </c>
      <c r="AP102" s="55">
        <f t="shared" si="155"/>
        <v>0</v>
      </c>
      <c r="AQ102" s="60">
        <f t="shared" si="156"/>
        <v>0</v>
      </c>
      <c r="AR102" s="61">
        <f t="shared" si="157"/>
        <v>0</v>
      </c>
      <c r="AT102" s="55">
        <f t="shared" si="100"/>
        <v>0</v>
      </c>
      <c r="AU102" s="55">
        <f t="shared" si="146"/>
        <v>0</v>
      </c>
      <c r="AV102" s="56">
        <v>0</v>
      </c>
      <c r="AW102" s="57">
        <f t="shared" si="147"/>
        <v>0</v>
      </c>
      <c r="AX102" s="58">
        <f t="shared" si="101"/>
        <v>0</v>
      </c>
      <c r="AY102" s="14"/>
      <c r="AZ102" s="69">
        <f t="shared" si="102"/>
        <v>0</v>
      </c>
      <c r="BA102" s="55">
        <f t="shared" si="158"/>
        <v>0</v>
      </c>
      <c r="BB102" s="59">
        <v>0</v>
      </c>
      <c r="BC102" s="59">
        <v>0</v>
      </c>
      <c r="BD102" s="59">
        <f>IF($C102&gt;$AT$1,$BH$1-$C102+1,IF(BC102&lt;=0,BC102*0,IF(BC102&lt;=182,BC102,IF(BC102&gt;182,182))))</f>
        <v>0</v>
      </c>
      <c r="BE102" s="14">
        <f t="shared" si="104"/>
        <v>0</v>
      </c>
      <c r="BF102" s="55">
        <f t="shared" si="131"/>
        <v>0</v>
      </c>
      <c r="BG102" s="62">
        <f t="shared" si="105"/>
        <v>0</v>
      </c>
      <c r="BH102" s="60">
        <f t="shared" si="121"/>
        <v>0</v>
      </c>
      <c r="BI102" s="61">
        <f t="shared" si="106"/>
        <v>0</v>
      </c>
      <c r="BK102" s="55">
        <f t="shared" si="107"/>
        <v>0</v>
      </c>
      <c r="BL102" s="55">
        <v>0</v>
      </c>
      <c r="BM102" s="56">
        <v>0</v>
      </c>
      <c r="BN102" s="57">
        <f t="shared" si="148"/>
        <v>0</v>
      </c>
      <c r="BO102" s="58">
        <f>BH102</f>
        <v>0</v>
      </c>
      <c r="BP102" s="14"/>
      <c r="BQ102" s="55">
        <f t="shared" si="136"/>
        <v>0</v>
      </c>
      <c r="BR102" s="55">
        <f>+BN102*0.95</f>
        <v>0</v>
      </c>
      <c r="BS102" s="59">
        <v>0</v>
      </c>
      <c r="BT102" s="59">
        <f t="shared" si="123"/>
        <v>-363</v>
      </c>
      <c r="BU102" s="59">
        <f t="shared" si="124"/>
        <v>0</v>
      </c>
      <c r="BV102" s="14">
        <f>IF(BO102&gt;=BR102,0,BR102-BO102)</f>
        <v>0</v>
      </c>
      <c r="BW102" s="55">
        <f>+IF(BU102&lt;=0,BV102,BV102*BU102/BT102)</f>
        <v>0</v>
      </c>
      <c r="BX102" s="60">
        <f t="shared" si="110"/>
        <v>0</v>
      </c>
      <c r="BY102" s="61">
        <f t="shared" si="111"/>
        <v>0</v>
      </c>
      <c r="CA102" s="55">
        <f t="shared" si="125"/>
        <v>0</v>
      </c>
      <c r="CB102" s="55">
        <v>0</v>
      </c>
      <c r="CC102" s="56">
        <v>0</v>
      </c>
      <c r="CD102" s="57">
        <f t="shared" si="149"/>
        <v>0</v>
      </c>
      <c r="CE102" s="58">
        <f>BX102</f>
        <v>0</v>
      </c>
      <c r="CF102" s="14"/>
      <c r="CG102" s="55">
        <f t="shared" si="137"/>
        <v>0</v>
      </c>
      <c r="CH102" s="55">
        <f>+CD102*0.95</f>
        <v>0</v>
      </c>
      <c r="CI102" s="59">
        <v>0</v>
      </c>
      <c r="CJ102" s="59">
        <f t="shared" si="127"/>
        <v>-638</v>
      </c>
      <c r="CK102" s="59">
        <f t="shared" si="132"/>
        <v>0</v>
      </c>
      <c r="CL102" s="14">
        <f>IF(CE102&gt;=CH102,0,CH102-CE102)</f>
        <v>0</v>
      </c>
      <c r="CM102" s="55">
        <v>0</v>
      </c>
      <c r="CN102" s="60">
        <f t="shared" si="114"/>
        <v>0</v>
      </c>
      <c r="CO102" s="61">
        <f t="shared" si="115"/>
        <v>0</v>
      </c>
      <c r="CQ102" s="55">
        <f t="shared" si="128"/>
        <v>0</v>
      </c>
      <c r="CR102" s="55">
        <v>0</v>
      </c>
      <c r="CS102" s="56">
        <v>0</v>
      </c>
      <c r="CT102" s="57">
        <f t="shared" si="163"/>
        <v>0</v>
      </c>
      <c r="CU102" s="58">
        <f>CN102</f>
        <v>0</v>
      </c>
      <c r="CV102" s="14"/>
      <c r="CW102" s="55">
        <f t="shared" si="138"/>
        <v>0</v>
      </c>
      <c r="CX102" s="55">
        <f>+CT102*0.95</f>
        <v>0</v>
      </c>
      <c r="CY102" s="59">
        <v>0</v>
      </c>
      <c r="CZ102" s="59"/>
      <c r="DA102" s="59"/>
      <c r="DB102" s="14">
        <f>IF(CU102&gt;=CX102,0,CX102-CU102)</f>
        <v>0</v>
      </c>
      <c r="DC102" s="108">
        <v>0</v>
      </c>
      <c r="DD102" s="60">
        <f t="shared" si="118"/>
        <v>0</v>
      </c>
      <c r="DE102" s="61">
        <f t="shared" si="139"/>
        <v>0</v>
      </c>
      <c r="DG102" s="70"/>
    </row>
    <row r="103" spans="1:111" ht="15.75">
      <c r="A103" s="34" t="s">
        <v>297</v>
      </c>
      <c r="C103" s="77">
        <v>43225</v>
      </c>
      <c r="D103" s="64">
        <v>14</v>
      </c>
      <c r="E103" s="65" t="s">
        <v>257</v>
      </c>
      <c r="F103" s="65" t="s">
        <v>258</v>
      </c>
      <c r="G103" s="65" t="s">
        <v>119</v>
      </c>
      <c r="H103" s="66" t="s">
        <v>263</v>
      </c>
      <c r="I103" s="66">
        <v>1</v>
      </c>
      <c r="J103" s="65" t="s">
        <v>287</v>
      </c>
      <c r="K103" s="66">
        <v>60</v>
      </c>
      <c r="L103" s="79">
        <v>27183825.321592368</v>
      </c>
      <c r="M103" s="78"/>
      <c r="N103" s="55"/>
      <c r="O103" s="55"/>
      <c r="P103" s="56"/>
      <c r="Q103" s="57"/>
      <c r="R103" s="58"/>
      <c r="S103" s="14"/>
      <c r="T103" s="69"/>
      <c r="U103" s="55"/>
      <c r="V103" s="59"/>
      <c r="W103" s="59"/>
      <c r="X103" s="59"/>
      <c r="Y103" s="14"/>
      <c r="Z103" s="55"/>
      <c r="AA103" s="60"/>
      <c r="AB103" s="61"/>
      <c r="AD103" s="55">
        <v>0</v>
      </c>
      <c r="AE103" s="55">
        <f>L103</f>
        <v>27183825.321592368</v>
      </c>
      <c r="AF103" s="56">
        <v>0</v>
      </c>
      <c r="AG103" s="57">
        <f>+AD103+AE103-AF103</f>
        <v>27183825.321592368</v>
      </c>
      <c r="AH103" s="58">
        <v>0</v>
      </c>
      <c r="AI103" s="14"/>
      <c r="AJ103" s="69">
        <f>AG103*5/100</f>
        <v>1359191.2660796184</v>
      </c>
      <c r="AK103" s="55">
        <f>+AG103*0.95</f>
        <v>25824634.055512749</v>
      </c>
      <c r="AL103" s="59">
        <v>60</v>
      </c>
      <c r="AM103" s="59">
        <f>IF($C103&lt;$AD$1,(AL103*365-(DATEDIF($C103,$AD$1,"D"))),(AL103*365))+1</f>
        <v>21901</v>
      </c>
      <c r="AN103" s="59">
        <f>IF($C103&gt;$AD$1,$AQ$1-$C103+1,IF(AM103&lt;=0,AM103*0,IF(AM103&lt;=183,AM103,IF(AM103&gt;183,183))))</f>
        <v>149</v>
      </c>
      <c r="AO103" s="14">
        <f>IF(AH103&gt;=AK103,0,AK103-AH103)</f>
        <v>25824634.055512749</v>
      </c>
      <c r="AP103" s="55">
        <f>+IF(AN103&lt;=0,AO103,AO103*AN103/AM103)</f>
        <v>175693.8255911328</v>
      </c>
      <c r="AQ103" s="60">
        <f>+AH103+AP103</f>
        <v>175693.8255911328</v>
      </c>
      <c r="AR103" s="61">
        <f>+AG103-AQ103</f>
        <v>27008131.496001236</v>
      </c>
      <c r="AT103" s="55">
        <f t="shared" si="100"/>
        <v>27183825.321592368</v>
      </c>
      <c r="AU103" s="55">
        <f t="shared" si="146"/>
        <v>0</v>
      </c>
      <c r="AV103" s="56">
        <v>0</v>
      </c>
      <c r="AW103" s="57">
        <f t="shared" si="147"/>
        <v>27183825.321592368</v>
      </c>
      <c r="AX103" s="58">
        <f t="shared" si="101"/>
        <v>175693.8255911328</v>
      </c>
      <c r="AY103" s="14"/>
      <c r="AZ103" s="69">
        <f>AW103*5/100</f>
        <v>1359191.2660796184</v>
      </c>
      <c r="BA103" s="55">
        <f>+AW103*0.95</f>
        <v>25824634.055512749</v>
      </c>
      <c r="BB103" s="59">
        <v>60</v>
      </c>
      <c r="BC103" s="59">
        <f>IF($C103&lt;$AT$1,(BB103*365-(DATEDIF($C103,$AT$1,"D"))),(BB103*365))+1</f>
        <v>21753</v>
      </c>
      <c r="BD103" s="59">
        <f>IF($C103&gt;$AT$1,$BH$1-$C103+1,IF(BC103&lt;=0,BC103*0,IF(BC103&lt;=182,BC103,IF(BC103&gt;182,182))))</f>
        <v>182</v>
      </c>
      <c r="BE103" s="14">
        <f>IF(AX103&gt;=BA103,0,BA103-AX103)</f>
        <v>25648940.229921617</v>
      </c>
      <c r="BF103" s="55">
        <f t="shared" si="131"/>
        <v>214596.01534711232</v>
      </c>
      <c r="BG103" s="62">
        <f t="shared" si="105"/>
        <v>7315864.5449673031</v>
      </c>
      <c r="BH103" s="60">
        <f t="shared" si="121"/>
        <v>7706154.385905548</v>
      </c>
      <c r="BI103" s="61">
        <f t="shared" si="106"/>
        <v>19477670.935686819</v>
      </c>
      <c r="BK103" s="55">
        <f t="shared" si="107"/>
        <v>27183825.321592368</v>
      </c>
      <c r="BL103" s="55">
        <v>0</v>
      </c>
      <c r="BM103" s="56">
        <v>0</v>
      </c>
      <c r="BN103" s="57">
        <f t="shared" si="148"/>
        <v>27183825.321592368</v>
      </c>
      <c r="BO103" s="58">
        <f>BH103</f>
        <v>7706154.385905548</v>
      </c>
      <c r="BP103" s="14"/>
      <c r="BQ103" s="55">
        <f t="shared" si="136"/>
        <v>1359191.2660796184</v>
      </c>
      <c r="BR103" s="55">
        <f>+BN103*0.95</f>
        <v>25824634.055512749</v>
      </c>
      <c r="BS103" s="59">
        <v>60</v>
      </c>
      <c r="BT103" s="59">
        <f t="shared" si="123"/>
        <v>21571</v>
      </c>
      <c r="BU103" s="59">
        <f t="shared" si="124"/>
        <v>275</v>
      </c>
      <c r="BV103" s="14">
        <f>IF(BO103&gt;=BR103,0,BR103-BO103)</f>
        <v>18118479.6696072</v>
      </c>
      <c r="BW103" s="55">
        <f>+IF(BU103&lt;=0,BV103,BV103*BU103/BT103)</f>
        <v>230985.2074146762</v>
      </c>
      <c r="BX103" s="60">
        <f>+BO103+BW103</f>
        <v>7937139.5933202244</v>
      </c>
      <c r="BY103" s="61">
        <f t="shared" si="111"/>
        <v>19246685.728272144</v>
      </c>
      <c r="CA103" s="55">
        <f t="shared" si="125"/>
        <v>27183825.321592368</v>
      </c>
      <c r="CB103" s="55">
        <v>0</v>
      </c>
      <c r="CC103" s="56">
        <v>0</v>
      </c>
      <c r="CD103" s="57">
        <f t="shared" si="149"/>
        <v>27183825.321592368</v>
      </c>
      <c r="CE103" s="55">
        <f>BX103</f>
        <v>7937139.5933202244</v>
      </c>
      <c r="CF103" s="14"/>
      <c r="CG103" s="55">
        <f t="shared" si="137"/>
        <v>1359191.2660796184</v>
      </c>
      <c r="CH103" s="55">
        <f>+CD103*0.95</f>
        <v>25824634.055512749</v>
      </c>
      <c r="CI103" s="59">
        <v>60</v>
      </c>
      <c r="CJ103" s="59">
        <f t="shared" si="127"/>
        <v>21296</v>
      </c>
      <c r="CK103" s="59">
        <f t="shared" si="132"/>
        <v>91</v>
      </c>
      <c r="CL103" s="14">
        <f>IF(CE103&gt;=CH103,0,CH103-CE103)</f>
        <v>17887494.462192524</v>
      </c>
      <c r="CM103" s="55">
        <v>76233.425326937926</v>
      </c>
      <c r="CN103" s="60">
        <f t="shared" si="114"/>
        <v>8013373.0186471622</v>
      </c>
      <c r="CO103" s="61">
        <f>+CD103-CN103</f>
        <v>19170452.302945204</v>
      </c>
      <c r="CQ103" s="55">
        <f t="shared" si="128"/>
        <v>27183825.321592368</v>
      </c>
      <c r="CR103" s="55">
        <v>0</v>
      </c>
      <c r="CS103" s="56">
        <v>0</v>
      </c>
      <c r="CT103" s="57">
        <f t="shared" si="163"/>
        <v>27183825.321592368</v>
      </c>
      <c r="CU103" s="58">
        <f>CN103</f>
        <v>8013373.0186471622</v>
      </c>
      <c r="CV103" s="14"/>
      <c r="CW103" s="55">
        <f t="shared" si="138"/>
        <v>1359191.2660796184</v>
      </c>
      <c r="CX103" s="55">
        <f>+CT103*0.95</f>
        <v>25824634.055512749</v>
      </c>
      <c r="CY103" s="59">
        <v>60</v>
      </c>
      <c r="CZ103" s="59">
        <f t="shared" si="130"/>
        <v>21296</v>
      </c>
      <c r="DA103" s="59">
        <v>365</v>
      </c>
      <c r="DB103" s="14">
        <f>IF(CU103&gt;=CX103,0,CX103-CU103)</f>
        <v>17811261.036865585</v>
      </c>
      <c r="DC103" s="108">
        <v>306613</v>
      </c>
      <c r="DD103" s="60">
        <f t="shared" si="118"/>
        <v>8319986.0186471622</v>
      </c>
      <c r="DE103" s="61">
        <f t="shared" si="139"/>
        <v>18863839.302945204</v>
      </c>
      <c r="DG103" s="70">
        <v>200083</v>
      </c>
    </row>
    <row r="104" spans="1:111" ht="15.75">
      <c r="C104" s="77"/>
      <c r="D104" s="93"/>
      <c r="E104" s="94"/>
      <c r="F104" s="94"/>
      <c r="G104" s="94"/>
      <c r="H104" s="95"/>
      <c r="I104" s="95"/>
      <c r="J104" s="94"/>
      <c r="K104" s="95"/>
      <c r="L104" s="96"/>
      <c r="M104" s="78"/>
      <c r="N104" s="55"/>
      <c r="O104" s="55"/>
      <c r="P104" s="56"/>
      <c r="Q104" s="57"/>
      <c r="R104" s="58"/>
      <c r="S104" s="14"/>
      <c r="T104" s="69"/>
      <c r="U104" s="55"/>
      <c r="V104" s="59"/>
      <c r="W104" s="59"/>
      <c r="X104" s="59"/>
      <c r="Y104" s="14"/>
      <c r="Z104" s="55"/>
      <c r="AA104" s="60"/>
      <c r="AB104" s="61"/>
      <c r="AD104" s="55"/>
      <c r="AE104" s="55"/>
      <c r="AF104" s="56"/>
      <c r="AG104" s="57"/>
      <c r="AH104" s="58"/>
      <c r="AI104" s="14"/>
      <c r="AJ104" s="69"/>
      <c r="AK104" s="55"/>
      <c r="AL104" s="59"/>
      <c r="AM104" s="59"/>
      <c r="AN104" s="59"/>
      <c r="AO104" s="14"/>
      <c r="AP104" s="55"/>
      <c r="AQ104" s="60"/>
      <c r="AR104" s="61"/>
      <c r="AT104" s="55"/>
      <c r="AU104" s="55"/>
      <c r="AV104" s="56"/>
      <c r="AW104" s="57"/>
      <c r="AX104" s="58"/>
      <c r="AY104" s="14"/>
      <c r="AZ104" s="69"/>
      <c r="BA104" s="55"/>
      <c r="BB104" s="59"/>
      <c r="BC104" s="59"/>
      <c r="BD104" s="59"/>
      <c r="BE104" s="14"/>
      <c r="BF104" s="55"/>
      <c r="BG104" s="62"/>
      <c r="BH104" s="60"/>
      <c r="BI104" s="61"/>
      <c r="BK104" s="55"/>
      <c r="BL104" s="55"/>
      <c r="BM104" s="56"/>
      <c r="BN104" s="57"/>
      <c r="BO104" s="58"/>
      <c r="BP104" s="14"/>
      <c r="BQ104" s="55"/>
      <c r="BR104" s="55"/>
      <c r="BS104" s="59"/>
      <c r="BT104" s="59"/>
      <c r="BU104" s="59"/>
      <c r="BV104" s="14"/>
      <c r="BW104" s="55"/>
      <c r="BX104" s="60"/>
      <c r="BY104" s="61"/>
      <c r="CA104" s="55"/>
      <c r="CB104" s="55"/>
      <c r="CC104" s="56"/>
      <c r="CD104" s="57"/>
      <c r="CE104" s="55"/>
      <c r="CF104" s="14"/>
      <c r="CG104" s="55"/>
      <c r="CH104" s="55"/>
      <c r="CI104" s="59"/>
      <c r="CJ104" s="59"/>
      <c r="CK104" s="59"/>
      <c r="CL104" s="14"/>
      <c r="CM104" s="55"/>
      <c r="CN104" s="60"/>
      <c r="CO104" s="61"/>
      <c r="CQ104" s="97"/>
      <c r="CR104" s="97"/>
      <c r="CS104" s="98"/>
      <c r="CT104" s="99"/>
      <c r="CU104" s="97"/>
      <c r="CV104" s="100"/>
      <c r="CW104" s="97"/>
      <c r="CX104" s="97"/>
      <c r="CY104" s="99"/>
      <c r="CZ104" s="99"/>
      <c r="DA104" s="99"/>
      <c r="DB104" s="100"/>
      <c r="DC104" s="109"/>
      <c r="DD104" s="97"/>
      <c r="DE104" s="98"/>
      <c r="DG104" s="70"/>
    </row>
    <row r="105" spans="1:111" ht="15.75">
      <c r="A105" s="34" t="s">
        <v>297</v>
      </c>
      <c r="C105" s="103">
        <v>43831</v>
      </c>
      <c r="D105" s="93"/>
      <c r="E105" s="102" t="s">
        <v>257</v>
      </c>
      <c r="F105" s="102" t="s">
        <v>258</v>
      </c>
      <c r="G105" s="102" t="s">
        <v>169</v>
      </c>
      <c r="H105" s="104" t="s">
        <v>310</v>
      </c>
      <c r="I105" s="104">
        <v>1</v>
      </c>
      <c r="J105" s="105" t="s">
        <v>169</v>
      </c>
      <c r="K105" s="106">
        <v>30</v>
      </c>
      <c r="L105" s="79">
        <v>8537592</v>
      </c>
      <c r="M105" s="78"/>
      <c r="N105" s="55"/>
      <c r="O105" s="55"/>
      <c r="P105" s="56"/>
      <c r="Q105" s="57"/>
      <c r="R105" s="58"/>
      <c r="S105" s="14"/>
      <c r="T105" s="69"/>
      <c r="U105" s="55"/>
      <c r="V105" s="59"/>
      <c r="W105" s="59"/>
      <c r="X105" s="59"/>
      <c r="Y105" s="14"/>
      <c r="Z105" s="55"/>
      <c r="AA105" s="60"/>
      <c r="AB105" s="61"/>
      <c r="AD105" s="55"/>
      <c r="AE105" s="55"/>
      <c r="AF105" s="56"/>
      <c r="AG105" s="57"/>
      <c r="AH105" s="58"/>
      <c r="AI105" s="14"/>
      <c r="AJ105" s="69"/>
      <c r="AK105" s="55"/>
      <c r="AL105" s="59"/>
      <c r="AM105" s="59"/>
      <c r="AN105" s="59"/>
      <c r="AO105" s="14"/>
      <c r="AP105" s="55"/>
      <c r="AQ105" s="60"/>
      <c r="AR105" s="61"/>
      <c r="AT105" s="55"/>
      <c r="AU105" s="55"/>
      <c r="AV105" s="56"/>
      <c r="AW105" s="57"/>
      <c r="AX105" s="58"/>
      <c r="AY105" s="14"/>
      <c r="AZ105" s="69"/>
      <c r="BA105" s="55"/>
      <c r="BB105" s="59"/>
      <c r="BC105" s="59"/>
      <c r="BD105" s="59"/>
      <c r="BE105" s="14"/>
      <c r="BF105" s="55"/>
      <c r="BG105" s="62"/>
      <c r="BH105" s="60"/>
      <c r="BI105" s="61"/>
      <c r="BK105" s="55"/>
      <c r="BL105" s="55"/>
      <c r="BM105" s="56"/>
      <c r="BN105" s="57"/>
      <c r="BO105" s="58"/>
      <c r="BP105" s="14"/>
      <c r="BQ105" s="55"/>
      <c r="BR105" s="55"/>
      <c r="BS105" s="59"/>
      <c r="BT105" s="59"/>
      <c r="BU105" s="59"/>
      <c r="BV105" s="14"/>
      <c r="BW105" s="55"/>
      <c r="BX105" s="60"/>
      <c r="BY105" s="61"/>
      <c r="CA105" s="55">
        <f t="shared" si="125"/>
        <v>0</v>
      </c>
      <c r="CB105" s="55">
        <v>8537592</v>
      </c>
      <c r="CC105" s="56">
        <v>0</v>
      </c>
      <c r="CD105" s="57">
        <f t="shared" si="149"/>
        <v>8537592</v>
      </c>
      <c r="CE105" s="55">
        <f>BX105</f>
        <v>0</v>
      </c>
      <c r="CF105" s="14"/>
      <c r="CG105" s="55">
        <f t="shared" ref="CG105:CG111" si="164">CD105*5/100</f>
        <v>426879.6</v>
      </c>
      <c r="CH105" s="55">
        <f>+CD105*0.95</f>
        <v>8110712.3999999994</v>
      </c>
      <c r="CI105" s="59">
        <v>30</v>
      </c>
      <c r="CJ105" s="59"/>
      <c r="CK105" s="59"/>
      <c r="CL105" s="14">
        <f>IF(CE105&gt;=CH105,0,CH105-CE105)</f>
        <v>8110712.3999999994</v>
      </c>
      <c r="CM105" s="55">
        <v>67220</v>
      </c>
      <c r="CN105" s="60">
        <f t="shared" ref="CN105" si="165">+CE105+CM105</f>
        <v>67220</v>
      </c>
      <c r="CO105" s="61">
        <f t="shared" ref="CO105:CO111" si="166">+CD105-CN105</f>
        <v>8470372</v>
      </c>
      <c r="CQ105" s="55">
        <f t="shared" ref="CQ105:CQ111" si="167">CD105</f>
        <v>8537592</v>
      </c>
      <c r="CR105" s="55">
        <v>0</v>
      </c>
      <c r="CS105" s="56">
        <v>0</v>
      </c>
      <c r="CT105" s="57">
        <f>+CQ105+CR105-CS105</f>
        <v>8537592</v>
      </c>
      <c r="CU105" s="58">
        <f t="shared" ref="CU105:CU111" si="168">CN105</f>
        <v>67220</v>
      </c>
      <c r="CV105" s="14"/>
      <c r="CW105" s="55">
        <f t="shared" ref="CW105:CW111" si="169">CT105*5/100</f>
        <v>426879.6</v>
      </c>
      <c r="CX105" s="55">
        <f t="shared" ref="CX105:CX111" si="170">+CT105*0.95</f>
        <v>8110712.3999999994</v>
      </c>
      <c r="CY105" s="59">
        <v>30</v>
      </c>
      <c r="CZ105" s="59">
        <f t="shared" ref="CZ105:CZ111" si="171">IF($C105&lt;$CA$1,(CY105*365-(DATEDIF($C105,$CA$1,"D"))),(CY105*365))+1</f>
        <v>10951</v>
      </c>
      <c r="DA105" s="59">
        <v>365</v>
      </c>
      <c r="DB105" s="14">
        <f t="shared" ref="DB105:DB111" si="172">IF(CU105&gt;=CX105,0,CX105-CU105)</f>
        <v>8043492.3999999994</v>
      </c>
      <c r="DC105" s="108">
        <v>270363</v>
      </c>
      <c r="DD105" s="60">
        <f t="shared" ref="DD105:DD111" si="173">+CU105+DC105</f>
        <v>337583</v>
      </c>
      <c r="DE105" s="61">
        <f t="shared" ref="DE105:DE111" si="174">+CT105-DD105</f>
        <v>8200009</v>
      </c>
      <c r="DG105" s="70">
        <v>200084</v>
      </c>
    </row>
    <row r="106" spans="1:111" ht="15.75">
      <c r="A106" s="34" t="s">
        <v>297</v>
      </c>
      <c r="C106" s="103">
        <v>43831</v>
      </c>
      <c r="D106" s="93"/>
      <c r="E106" s="102" t="s">
        <v>257</v>
      </c>
      <c r="F106" s="102" t="s">
        <v>258</v>
      </c>
      <c r="G106" s="102" t="s">
        <v>311</v>
      </c>
      <c r="H106" s="104" t="s">
        <v>310</v>
      </c>
      <c r="I106" s="104">
        <v>1</v>
      </c>
      <c r="J106" s="105" t="s">
        <v>311</v>
      </c>
      <c r="K106" s="106">
        <v>30</v>
      </c>
      <c r="L106" s="79">
        <v>22865781</v>
      </c>
      <c r="M106" s="78"/>
      <c r="N106" s="55"/>
      <c r="O106" s="55"/>
      <c r="P106" s="56"/>
      <c r="Q106" s="57"/>
      <c r="R106" s="58"/>
      <c r="S106" s="14"/>
      <c r="T106" s="69"/>
      <c r="U106" s="55"/>
      <c r="V106" s="59"/>
      <c r="W106" s="59"/>
      <c r="X106" s="59"/>
      <c r="Y106" s="14"/>
      <c r="Z106" s="55"/>
      <c r="AA106" s="60"/>
      <c r="AB106" s="61"/>
      <c r="AD106" s="55"/>
      <c r="AE106" s="55"/>
      <c r="AF106" s="56"/>
      <c r="AG106" s="57"/>
      <c r="AH106" s="58"/>
      <c r="AI106" s="14"/>
      <c r="AJ106" s="69"/>
      <c r="AK106" s="55"/>
      <c r="AL106" s="59"/>
      <c r="AM106" s="59"/>
      <c r="AN106" s="59"/>
      <c r="AO106" s="14"/>
      <c r="AP106" s="55"/>
      <c r="AQ106" s="60"/>
      <c r="AR106" s="61"/>
      <c r="AT106" s="55"/>
      <c r="AU106" s="55"/>
      <c r="AV106" s="56"/>
      <c r="AW106" s="57"/>
      <c r="AX106" s="58"/>
      <c r="AY106" s="14"/>
      <c r="AZ106" s="69"/>
      <c r="BA106" s="55"/>
      <c r="BB106" s="59"/>
      <c r="BC106" s="59"/>
      <c r="BD106" s="59"/>
      <c r="BE106" s="14"/>
      <c r="BF106" s="55"/>
      <c r="BG106" s="62"/>
      <c r="BH106" s="60"/>
      <c r="BI106" s="61"/>
      <c r="BK106" s="55"/>
      <c r="BL106" s="55"/>
      <c r="BM106" s="56"/>
      <c r="BN106" s="57"/>
      <c r="BO106" s="58"/>
      <c r="BP106" s="14"/>
      <c r="BQ106" s="55"/>
      <c r="BR106" s="55"/>
      <c r="BS106" s="59"/>
      <c r="BT106" s="59"/>
      <c r="BU106" s="59"/>
      <c r="BV106" s="14"/>
      <c r="BW106" s="55"/>
      <c r="BX106" s="60"/>
      <c r="BY106" s="61"/>
      <c r="CA106" s="55">
        <f t="shared" si="125"/>
        <v>0</v>
      </c>
      <c r="CB106" s="55">
        <v>22865781</v>
      </c>
      <c r="CC106" s="56">
        <v>0</v>
      </c>
      <c r="CD106" s="57">
        <f t="shared" si="149"/>
        <v>22865781</v>
      </c>
      <c r="CE106" s="55">
        <f t="shared" ref="CE106:CE111" si="175">BX106</f>
        <v>0</v>
      </c>
      <c r="CF106" s="14"/>
      <c r="CG106" s="55">
        <f t="shared" si="164"/>
        <v>1143289.05</v>
      </c>
      <c r="CH106" s="55">
        <f t="shared" ref="CH106:CH111" si="176">+CD106*0.95</f>
        <v>21722491.949999999</v>
      </c>
      <c r="CI106" s="59">
        <v>30</v>
      </c>
      <c r="CJ106" s="59"/>
      <c r="CK106" s="59"/>
      <c r="CL106" s="14">
        <f t="shared" ref="CL106:CL111" si="177">IF(CE106&gt;=CH106,0,CH106-CE106)</f>
        <v>21722491.949999999</v>
      </c>
      <c r="CM106" s="55">
        <v>180032</v>
      </c>
      <c r="CN106" s="60">
        <f t="shared" ref="CN106:CN111" si="178">+CE106+CM106</f>
        <v>180032</v>
      </c>
      <c r="CO106" s="61">
        <f t="shared" si="166"/>
        <v>22685749</v>
      </c>
      <c r="CQ106" s="55">
        <f t="shared" si="167"/>
        <v>22865781</v>
      </c>
      <c r="CR106" s="55">
        <v>0</v>
      </c>
      <c r="CS106" s="56">
        <v>0</v>
      </c>
      <c r="CT106" s="57">
        <f>+CQ106+CR106-CS106</f>
        <v>22865781</v>
      </c>
      <c r="CU106" s="58">
        <f t="shared" si="168"/>
        <v>180032</v>
      </c>
      <c r="CV106" s="14"/>
      <c r="CW106" s="55">
        <f t="shared" si="169"/>
        <v>1143289.05</v>
      </c>
      <c r="CX106" s="55">
        <f t="shared" si="170"/>
        <v>21722491.949999999</v>
      </c>
      <c r="CY106" s="59">
        <v>30</v>
      </c>
      <c r="CZ106" s="59">
        <f t="shared" si="171"/>
        <v>10951</v>
      </c>
      <c r="DA106" s="59">
        <v>365</v>
      </c>
      <c r="DB106" s="14">
        <f t="shared" si="172"/>
        <v>21542459.949999999</v>
      </c>
      <c r="DC106" s="108">
        <v>724100</v>
      </c>
      <c r="DD106" s="60">
        <f t="shared" si="173"/>
        <v>904132</v>
      </c>
      <c r="DE106" s="61">
        <f t="shared" si="174"/>
        <v>21961649</v>
      </c>
      <c r="DG106" s="70">
        <v>200085</v>
      </c>
    </row>
    <row r="107" spans="1:111" ht="15.75">
      <c r="A107" s="34" t="s">
        <v>297</v>
      </c>
      <c r="C107" s="103">
        <v>43831</v>
      </c>
      <c r="D107" s="93"/>
      <c r="E107" s="102" t="s">
        <v>257</v>
      </c>
      <c r="F107" s="102" t="s">
        <v>258</v>
      </c>
      <c r="G107" s="102" t="s">
        <v>312</v>
      </c>
      <c r="H107" s="104" t="s">
        <v>310</v>
      </c>
      <c r="I107" s="104">
        <v>1</v>
      </c>
      <c r="J107" s="105" t="s">
        <v>312</v>
      </c>
      <c r="K107" s="106">
        <v>30</v>
      </c>
      <c r="L107" s="79">
        <v>594235</v>
      </c>
      <c r="M107" s="78"/>
      <c r="N107" s="55"/>
      <c r="O107" s="55"/>
      <c r="P107" s="56"/>
      <c r="Q107" s="57"/>
      <c r="R107" s="58"/>
      <c r="S107" s="14"/>
      <c r="T107" s="69"/>
      <c r="U107" s="55"/>
      <c r="V107" s="59"/>
      <c r="W107" s="59"/>
      <c r="X107" s="59"/>
      <c r="Y107" s="14"/>
      <c r="Z107" s="55"/>
      <c r="AA107" s="60"/>
      <c r="AB107" s="61"/>
      <c r="AD107" s="55"/>
      <c r="AE107" s="55"/>
      <c r="AF107" s="56"/>
      <c r="AG107" s="57"/>
      <c r="AH107" s="58"/>
      <c r="AI107" s="14"/>
      <c r="AJ107" s="69"/>
      <c r="AK107" s="55"/>
      <c r="AL107" s="59"/>
      <c r="AM107" s="59"/>
      <c r="AN107" s="59"/>
      <c r="AO107" s="14"/>
      <c r="AP107" s="55"/>
      <c r="AQ107" s="60"/>
      <c r="AR107" s="61"/>
      <c r="AT107" s="55"/>
      <c r="AU107" s="55"/>
      <c r="AV107" s="56"/>
      <c r="AW107" s="57"/>
      <c r="AX107" s="58"/>
      <c r="AY107" s="14"/>
      <c r="AZ107" s="69"/>
      <c r="BA107" s="55"/>
      <c r="BB107" s="59"/>
      <c r="BC107" s="59"/>
      <c r="BD107" s="59"/>
      <c r="BE107" s="14"/>
      <c r="BF107" s="55"/>
      <c r="BG107" s="62"/>
      <c r="BH107" s="60"/>
      <c r="BI107" s="61"/>
      <c r="BK107" s="55"/>
      <c r="BL107" s="55"/>
      <c r="BM107" s="56"/>
      <c r="BN107" s="57"/>
      <c r="BO107" s="58"/>
      <c r="BP107" s="14"/>
      <c r="BQ107" s="55"/>
      <c r="BR107" s="55"/>
      <c r="BS107" s="59"/>
      <c r="BT107" s="59"/>
      <c r="BU107" s="59"/>
      <c r="BV107" s="14"/>
      <c r="BW107" s="55"/>
      <c r="BX107" s="60"/>
      <c r="BY107" s="61"/>
      <c r="CA107" s="55">
        <f t="shared" si="125"/>
        <v>0</v>
      </c>
      <c r="CB107" s="55">
        <v>594235</v>
      </c>
      <c r="CC107" s="56">
        <v>0</v>
      </c>
      <c r="CD107" s="57">
        <f t="shared" si="149"/>
        <v>594235</v>
      </c>
      <c r="CE107" s="55">
        <f t="shared" si="175"/>
        <v>0</v>
      </c>
      <c r="CF107" s="14"/>
      <c r="CG107" s="55">
        <f t="shared" si="164"/>
        <v>29711.75</v>
      </c>
      <c r="CH107" s="55">
        <f t="shared" si="176"/>
        <v>564523.25</v>
      </c>
      <c r="CI107" s="59">
        <v>30</v>
      </c>
      <c r="CJ107" s="59"/>
      <c r="CK107" s="59"/>
      <c r="CL107" s="14">
        <f t="shared" si="177"/>
        <v>564523.25</v>
      </c>
      <c r="CM107" s="108">
        <v>4679</v>
      </c>
      <c r="CN107" s="60">
        <f t="shared" si="178"/>
        <v>4679</v>
      </c>
      <c r="CO107" s="61">
        <f t="shared" si="166"/>
        <v>589556</v>
      </c>
      <c r="CQ107" s="55">
        <f t="shared" si="167"/>
        <v>594235</v>
      </c>
      <c r="CR107" s="55">
        <v>0</v>
      </c>
      <c r="CS107" s="56">
        <v>0</v>
      </c>
      <c r="CT107" s="57">
        <f>+CQ107+CR107-CS107</f>
        <v>594235</v>
      </c>
      <c r="CU107" s="58">
        <f t="shared" si="168"/>
        <v>4679</v>
      </c>
      <c r="CV107" s="14"/>
      <c r="CW107" s="55">
        <f t="shared" si="169"/>
        <v>29711.75</v>
      </c>
      <c r="CX107" s="55">
        <f t="shared" si="170"/>
        <v>564523.25</v>
      </c>
      <c r="CY107" s="59">
        <v>30</v>
      </c>
      <c r="CZ107" s="59">
        <f t="shared" si="171"/>
        <v>10951</v>
      </c>
      <c r="DA107" s="59">
        <v>365</v>
      </c>
      <c r="DB107" s="14">
        <f t="shared" si="172"/>
        <v>559844.25</v>
      </c>
      <c r="DC107" s="108">
        <v>18818</v>
      </c>
      <c r="DD107" s="60">
        <f t="shared" si="173"/>
        <v>23497</v>
      </c>
      <c r="DE107" s="61">
        <f t="shared" si="174"/>
        <v>570738</v>
      </c>
      <c r="DG107" s="70">
        <v>200086</v>
      </c>
    </row>
    <row r="108" spans="1:111" ht="15.75">
      <c r="A108" s="34" t="s">
        <v>297</v>
      </c>
      <c r="C108" s="103">
        <v>43831</v>
      </c>
      <c r="D108" s="93"/>
      <c r="E108" s="102" t="s">
        <v>257</v>
      </c>
      <c r="F108" s="102" t="s">
        <v>258</v>
      </c>
      <c r="G108" s="102" t="s">
        <v>313</v>
      </c>
      <c r="H108" s="104" t="s">
        <v>310</v>
      </c>
      <c r="I108" s="104">
        <v>1</v>
      </c>
      <c r="J108" s="105" t="s">
        <v>313</v>
      </c>
      <c r="K108" s="106">
        <v>30</v>
      </c>
      <c r="L108" s="79">
        <v>829205</v>
      </c>
      <c r="M108" s="78"/>
      <c r="N108" s="55"/>
      <c r="O108" s="55"/>
      <c r="P108" s="56"/>
      <c r="Q108" s="57"/>
      <c r="R108" s="58"/>
      <c r="S108" s="14"/>
      <c r="T108" s="69"/>
      <c r="U108" s="55"/>
      <c r="V108" s="59"/>
      <c r="W108" s="59"/>
      <c r="X108" s="59"/>
      <c r="Y108" s="14"/>
      <c r="Z108" s="55"/>
      <c r="AA108" s="60"/>
      <c r="AB108" s="61"/>
      <c r="AD108" s="55"/>
      <c r="AE108" s="55"/>
      <c r="AF108" s="56"/>
      <c r="AG108" s="57"/>
      <c r="AH108" s="58"/>
      <c r="AI108" s="14"/>
      <c r="AJ108" s="69"/>
      <c r="AK108" s="55"/>
      <c r="AL108" s="59"/>
      <c r="AM108" s="59"/>
      <c r="AN108" s="59"/>
      <c r="AO108" s="14"/>
      <c r="AP108" s="55"/>
      <c r="AQ108" s="60"/>
      <c r="AR108" s="61"/>
      <c r="AT108" s="55"/>
      <c r="AU108" s="55"/>
      <c r="AV108" s="56"/>
      <c r="AW108" s="57"/>
      <c r="AX108" s="58"/>
      <c r="AY108" s="14"/>
      <c r="AZ108" s="69"/>
      <c r="BA108" s="55"/>
      <c r="BB108" s="59"/>
      <c r="BC108" s="59"/>
      <c r="BD108" s="59"/>
      <c r="BE108" s="14"/>
      <c r="BF108" s="55"/>
      <c r="BG108" s="62"/>
      <c r="BH108" s="60"/>
      <c r="BI108" s="61"/>
      <c r="BK108" s="55"/>
      <c r="BL108" s="55"/>
      <c r="BM108" s="56"/>
      <c r="BN108" s="57"/>
      <c r="BO108" s="58"/>
      <c r="BP108" s="14"/>
      <c r="BQ108" s="55"/>
      <c r="BR108" s="55"/>
      <c r="BS108" s="59"/>
      <c r="BT108" s="59"/>
      <c r="BU108" s="59"/>
      <c r="BV108" s="14"/>
      <c r="BW108" s="55"/>
      <c r="BX108" s="60"/>
      <c r="BY108" s="61"/>
      <c r="CA108" s="55">
        <f t="shared" si="125"/>
        <v>0</v>
      </c>
      <c r="CB108" s="55">
        <v>829205</v>
      </c>
      <c r="CC108" s="56">
        <v>0</v>
      </c>
      <c r="CD108" s="57">
        <f t="shared" si="149"/>
        <v>829205</v>
      </c>
      <c r="CE108" s="55">
        <f t="shared" si="175"/>
        <v>0</v>
      </c>
      <c r="CF108" s="14"/>
      <c r="CG108" s="55">
        <f t="shared" si="164"/>
        <v>41460.25</v>
      </c>
      <c r="CH108" s="55">
        <f t="shared" si="176"/>
        <v>787744.75</v>
      </c>
      <c r="CI108" s="59">
        <v>30</v>
      </c>
      <c r="CJ108" s="59"/>
      <c r="CK108" s="59"/>
      <c r="CL108" s="14">
        <f t="shared" si="177"/>
        <v>787744.75</v>
      </c>
      <c r="CM108" s="108">
        <v>6529</v>
      </c>
      <c r="CN108" s="60">
        <f t="shared" si="178"/>
        <v>6529</v>
      </c>
      <c r="CO108" s="61">
        <f t="shared" si="166"/>
        <v>822676</v>
      </c>
      <c r="CQ108" s="55">
        <f t="shared" si="167"/>
        <v>829205</v>
      </c>
      <c r="CR108" s="55">
        <v>0</v>
      </c>
      <c r="CS108" s="56">
        <v>0</v>
      </c>
      <c r="CT108" s="57">
        <f t="shared" ref="CT108:CT111" si="179">+CQ108+CR108-CS108</f>
        <v>829205</v>
      </c>
      <c r="CU108" s="58">
        <f t="shared" si="168"/>
        <v>6529</v>
      </c>
      <c r="CV108" s="14"/>
      <c r="CW108" s="55">
        <f t="shared" si="169"/>
        <v>41460.25</v>
      </c>
      <c r="CX108" s="55">
        <f t="shared" si="170"/>
        <v>787744.75</v>
      </c>
      <c r="CY108" s="59">
        <v>30</v>
      </c>
      <c r="CZ108" s="59">
        <f t="shared" si="171"/>
        <v>10951</v>
      </c>
      <c r="DA108" s="59">
        <v>365</v>
      </c>
      <c r="DB108" s="14">
        <f t="shared" si="172"/>
        <v>781215.75</v>
      </c>
      <c r="DC108" s="108">
        <v>26259</v>
      </c>
      <c r="DD108" s="60">
        <f t="shared" si="173"/>
        <v>32788</v>
      </c>
      <c r="DE108" s="61">
        <f>+CT108-DD108</f>
        <v>796417</v>
      </c>
      <c r="DG108" s="70">
        <v>200087</v>
      </c>
    </row>
    <row r="109" spans="1:111" ht="15.75">
      <c r="A109" s="34" t="s">
        <v>297</v>
      </c>
      <c r="C109" s="103">
        <v>43831</v>
      </c>
      <c r="D109" s="93"/>
      <c r="E109" s="102" t="s">
        <v>257</v>
      </c>
      <c r="F109" s="102" t="s">
        <v>258</v>
      </c>
      <c r="G109" s="102" t="s">
        <v>177</v>
      </c>
      <c r="H109" s="104" t="s">
        <v>310</v>
      </c>
      <c r="I109" s="104">
        <v>1</v>
      </c>
      <c r="J109" s="105" t="s">
        <v>177</v>
      </c>
      <c r="K109" s="106">
        <v>30</v>
      </c>
      <c r="L109" s="79">
        <v>519419</v>
      </c>
      <c r="M109" s="78"/>
      <c r="N109" s="55"/>
      <c r="O109" s="55"/>
      <c r="P109" s="56"/>
      <c r="Q109" s="57"/>
      <c r="R109" s="58"/>
      <c r="S109" s="14"/>
      <c r="T109" s="69"/>
      <c r="U109" s="55"/>
      <c r="V109" s="59"/>
      <c r="W109" s="59"/>
      <c r="X109" s="59"/>
      <c r="Y109" s="14"/>
      <c r="Z109" s="55"/>
      <c r="AA109" s="60"/>
      <c r="AB109" s="61"/>
      <c r="AD109" s="55"/>
      <c r="AE109" s="55"/>
      <c r="AF109" s="56"/>
      <c r="AG109" s="57"/>
      <c r="AH109" s="58"/>
      <c r="AI109" s="14"/>
      <c r="AJ109" s="69"/>
      <c r="AK109" s="55"/>
      <c r="AL109" s="59"/>
      <c r="AM109" s="59"/>
      <c r="AN109" s="59"/>
      <c r="AO109" s="14"/>
      <c r="AP109" s="55"/>
      <c r="AQ109" s="60"/>
      <c r="AR109" s="61"/>
      <c r="AT109" s="55"/>
      <c r="AU109" s="55"/>
      <c r="AV109" s="56"/>
      <c r="AW109" s="57"/>
      <c r="AX109" s="58"/>
      <c r="AY109" s="14"/>
      <c r="AZ109" s="69"/>
      <c r="BA109" s="55"/>
      <c r="BB109" s="59"/>
      <c r="BC109" s="59"/>
      <c r="BD109" s="59"/>
      <c r="BE109" s="14"/>
      <c r="BF109" s="55"/>
      <c r="BG109" s="62"/>
      <c r="BH109" s="60"/>
      <c r="BI109" s="61"/>
      <c r="BK109" s="55"/>
      <c r="BL109" s="55"/>
      <c r="BM109" s="56"/>
      <c r="BN109" s="57"/>
      <c r="BO109" s="58"/>
      <c r="BP109" s="14"/>
      <c r="BQ109" s="55"/>
      <c r="BR109" s="55"/>
      <c r="BS109" s="59"/>
      <c r="BT109" s="59"/>
      <c r="BU109" s="59"/>
      <c r="BV109" s="14"/>
      <c r="BW109" s="55"/>
      <c r="BX109" s="60"/>
      <c r="BY109" s="61"/>
      <c r="CA109" s="55">
        <f t="shared" si="125"/>
        <v>0</v>
      </c>
      <c r="CB109" s="55">
        <v>519419</v>
      </c>
      <c r="CC109" s="56">
        <v>0</v>
      </c>
      <c r="CD109" s="57">
        <f t="shared" si="149"/>
        <v>519419</v>
      </c>
      <c r="CE109" s="55">
        <f t="shared" si="175"/>
        <v>0</v>
      </c>
      <c r="CF109" s="14"/>
      <c r="CG109" s="55">
        <f t="shared" si="164"/>
        <v>25970.95</v>
      </c>
      <c r="CH109" s="55">
        <f t="shared" si="176"/>
        <v>493448.05</v>
      </c>
      <c r="CI109" s="59">
        <v>30</v>
      </c>
      <c r="CJ109" s="59"/>
      <c r="CK109" s="59"/>
      <c r="CL109" s="14">
        <f t="shared" si="177"/>
        <v>493448.05</v>
      </c>
      <c r="CM109" s="108">
        <v>4090</v>
      </c>
      <c r="CN109" s="60">
        <f t="shared" si="178"/>
        <v>4090</v>
      </c>
      <c r="CO109" s="61">
        <f t="shared" si="166"/>
        <v>515329</v>
      </c>
      <c r="CQ109" s="55">
        <f t="shared" si="167"/>
        <v>519419</v>
      </c>
      <c r="CR109" s="55">
        <v>0</v>
      </c>
      <c r="CS109" s="56">
        <v>0</v>
      </c>
      <c r="CT109" s="57">
        <f t="shared" si="179"/>
        <v>519419</v>
      </c>
      <c r="CU109" s="58">
        <f t="shared" si="168"/>
        <v>4090</v>
      </c>
      <c r="CV109" s="14"/>
      <c r="CW109" s="55">
        <f t="shared" si="169"/>
        <v>25970.95</v>
      </c>
      <c r="CX109" s="55">
        <f t="shared" si="170"/>
        <v>493448.05</v>
      </c>
      <c r="CY109" s="59">
        <v>30</v>
      </c>
      <c r="CZ109" s="59">
        <f t="shared" si="171"/>
        <v>10951</v>
      </c>
      <c r="DA109" s="59">
        <v>365</v>
      </c>
      <c r="DB109" s="14">
        <f t="shared" si="172"/>
        <v>489358.05</v>
      </c>
      <c r="DC109" s="108">
        <v>16449</v>
      </c>
      <c r="DD109" s="60">
        <f t="shared" si="173"/>
        <v>20539</v>
      </c>
      <c r="DE109" s="61">
        <f t="shared" si="174"/>
        <v>498880</v>
      </c>
      <c r="DG109" s="70">
        <v>200088</v>
      </c>
    </row>
    <row r="110" spans="1:111" ht="15.75">
      <c r="A110" s="34" t="s">
        <v>297</v>
      </c>
      <c r="C110" s="103">
        <v>43831</v>
      </c>
      <c r="D110" s="93"/>
      <c r="E110" s="102" t="s">
        <v>257</v>
      </c>
      <c r="F110" s="102" t="s">
        <v>258</v>
      </c>
      <c r="G110" s="105" t="s">
        <v>314</v>
      </c>
      <c r="H110" s="104" t="s">
        <v>310</v>
      </c>
      <c r="I110" s="104">
        <v>1</v>
      </c>
      <c r="J110" s="105" t="s">
        <v>314</v>
      </c>
      <c r="K110" s="106">
        <v>30</v>
      </c>
      <c r="L110" s="79">
        <v>147187</v>
      </c>
      <c r="M110" s="78"/>
      <c r="N110" s="55"/>
      <c r="O110" s="55"/>
      <c r="P110" s="56"/>
      <c r="Q110" s="57"/>
      <c r="R110" s="58"/>
      <c r="S110" s="14"/>
      <c r="T110" s="69"/>
      <c r="U110" s="55"/>
      <c r="V110" s="59"/>
      <c r="W110" s="59"/>
      <c r="X110" s="59"/>
      <c r="Y110" s="14"/>
      <c r="Z110" s="55"/>
      <c r="AA110" s="60"/>
      <c r="AB110" s="61"/>
      <c r="AD110" s="55"/>
      <c r="AE110" s="55"/>
      <c r="AF110" s="56"/>
      <c r="AG110" s="57"/>
      <c r="AH110" s="58"/>
      <c r="AI110" s="14"/>
      <c r="AJ110" s="69"/>
      <c r="AK110" s="55"/>
      <c r="AL110" s="59"/>
      <c r="AM110" s="59"/>
      <c r="AN110" s="59"/>
      <c r="AO110" s="14"/>
      <c r="AP110" s="55"/>
      <c r="AQ110" s="60"/>
      <c r="AR110" s="61"/>
      <c r="AT110" s="55"/>
      <c r="AU110" s="55"/>
      <c r="AV110" s="56"/>
      <c r="AW110" s="57"/>
      <c r="AX110" s="58"/>
      <c r="AY110" s="14"/>
      <c r="AZ110" s="69"/>
      <c r="BA110" s="55"/>
      <c r="BB110" s="59"/>
      <c r="BC110" s="59"/>
      <c r="BD110" s="59"/>
      <c r="BE110" s="14"/>
      <c r="BF110" s="55"/>
      <c r="BG110" s="62"/>
      <c r="BH110" s="60"/>
      <c r="BI110" s="61"/>
      <c r="BK110" s="55"/>
      <c r="BL110" s="55"/>
      <c r="BM110" s="56"/>
      <c r="BN110" s="57"/>
      <c r="BO110" s="58"/>
      <c r="BP110" s="14"/>
      <c r="BQ110" s="55"/>
      <c r="BR110" s="55"/>
      <c r="BS110" s="59"/>
      <c r="BT110" s="59"/>
      <c r="BU110" s="59"/>
      <c r="BV110" s="14"/>
      <c r="BW110" s="55"/>
      <c r="BX110" s="60"/>
      <c r="BY110" s="61"/>
      <c r="CA110" s="55">
        <f t="shared" si="125"/>
        <v>0</v>
      </c>
      <c r="CB110" s="55">
        <v>147187</v>
      </c>
      <c r="CC110" s="56">
        <v>0</v>
      </c>
      <c r="CD110" s="57">
        <f t="shared" si="149"/>
        <v>147187</v>
      </c>
      <c r="CE110" s="55">
        <f t="shared" si="175"/>
        <v>0</v>
      </c>
      <c r="CF110" s="14"/>
      <c r="CG110" s="55">
        <f t="shared" si="164"/>
        <v>7359.35</v>
      </c>
      <c r="CH110" s="55">
        <f t="shared" si="176"/>
        <v>139827.65</v>
      </c>
      <c r="CI110" s="59">
        <v>30</v>
      </c>
      <c r="CJ110" s="59"/>
      <c r="CK110" s="59"/>
      <c r="CL110" s="14">
        <f t="shared" si="177"/>
        <v>139827.65</v>
      </c>
      <c r="CM110" s="108">
        <v>1159</v>
      </c>
      <c r="CN110" s="60">
        <f t="shared" si="178"/>
        <v>1159</v>
      </c>
      <c r="CO110" s="61">
        <f t="shared" si="166"/>
        <v>146028</v>
      </c>
      <c r="CQ110" s="55">
        <f t="shared" si="167"/>
        <v>147187</v>
      </c>
      <c r="CR110" s="55">
        <v>0</v>
      </c>
      <c r="CS110" s="56">
        <v>0</v>
      </c>
      <c r="CT110" s="57">
        <f t="shared" si="179"/>
        <v>147187</v>
      </c>
      <c r="CU110" s="58">
        <f t="shared" si="168"/>
        <v>1159</v>
      </c>
      <c r="CV110" s="14"/>
      <c r="CW110" s="55">
        <f t="shared" si="169"/>
        <v>7359.35</v>
      </c>
      <c r="CX110" s="55">
        <f t="shared" si="170"/>
        <v>139827.65</v>
      </c>
      <c r="CY110" s="59">
        <v>30</v>
      </c>
      <c r="CZ110" s="59">
        <f t="shared" si="171"/>
        <v>10951</v>
      </c>
      <c r="DA110" s="59">
        <v>365</v>
      </c>
      <c r="DB110" s="14">
        <f t="shared" si="172"/>
        <v>138668.65</v>
      </c>
      <c r="DC110" s="108">
        <v>4661</v>
      </c>
      <c r="DD110" s="60">
        <f t="shared" si="173"/>
        <v>5820</v>
      </c>
      <c r="DE110" s="61">
        <f t="shared" si="174"/>
        <v>141367</v>
      </c>
      <c r="DG110" s="70">
        <v>200089</v>
      </c>
    </row>
    <row r="111" spans="1:111" ht="15.75">
      <c r="A111" s="34" t="s">
        <v>297</v>
      </c>
      <c r="C111" s="103">
        <v>43831</v>
      </c>
      <c r="D111" s="93"/>
      <c r="E111" s="102" t="s">
        <v>257</v>
      </c>
      <c r="F111" s="102" t="s">
        <v>258</v>
      </c>
      <c r="G111" s="102" t="s">
        <v>181</v>
      </c>
      <c r="H111" s="104" t="s">
        <v>259</v>
      </c>
      <c r="I111" s="104">
        <v>264</v>
      </c>
      <c r="J111" s="105" t="s">
        <v>181</v>
      </c>
      <c r="K111" s="106">
        <v>60</v>
      </c>
      <c r="L111" s="79">
        <v>10131890</v>
      </c>
      <c r="M111" s="78"/>
      <c r="N111" s="55"/>
      <c r="O111" s="55"/>
      <c r="P111" s="56"/>
      <c r="Q111" s="57"/>
      <c r="R111" s="58"/>
      <c r="S111" s="14"/>
      <c r="T111" s="69"/>
      <c r="U111" s="55"/>
      <c r="V111" s="59"/>
      <c r="W111" s="59"/>
      <c r="X111" s="59"/>
      <c r="Y111" s="14"/>
      <c r="Z111" s="55"/>
      <c r="AA111" s="60"/>
      <c r="AB111" s="61"/>
      <c r="AD111" s="55"/>
      <c r="AE111" s="55"/>
      <c r="AF111" s="56"/>
      <c r="AG111" s="57"/>
      <c r="AH111" s="58"/>
      <c r="AI111" s="14"/>
      <c r="AJ111" s="69"/>
      <c r="AK111" s="55"/>
      <c r="AL111" s="59"/>
      <c r="AM111" s="59"/>
      <c r="AN111" s="59"/>
      <c r="AO111" s="14"/>
      <c r="AP111" s="55"/>
      <c r="AQ111" s="60"/>
      <c r="AR111" s="61"/>
      <c r="AT111" s="55"/>
      <c r="AU111" s="55"/>
      <c r="AV111" s="56"/>
      <c r="AW111" s="57"/>
      <c r="AX111" s="58"/>
      <c r="AY111" s="14"/>
      <c r="AZ111" s="69"/>
      <c r="BA111" s="55"/>
      <c r="BB111" s="59"/>
      <c r="BC111" s="59"/>
      <c r="BD111" s="59"/>
      <c r="BE111" s="14"/>
      <c r="BF111" s="55"/>
      <c r="BG111" s="62"/>
      <c r="BH111" s="60"/>
      <c r="BI111" s="61"/>
      <c r="BK111" s="55"/>
      <c r="BL111" s="55"/>
      <c r="BM111" s="56"/>
      <c r="BN111" s="57"/>
      <c r="BO111" s="58"/>
      <c r="BP111" s="14"/>
      <c r="BQ111" s="55"/>
      <c r="BR111" s="55"/>
      <c r="BS111" s="59"/>
      <c r="BT111" s="59"/>
      <c r="BU111" s="59"/>
      <c r="BV111" s="14"/>
      <c r="BW111" s="55"/>
      <c r="BX111" s="60"/>
      <c r="BY111" s="61"/>
      <c r="CA111" s="55">
        <f t="shared" si="125"/>
        <v>0</v>
      </c>
      <c r="CB111" s="55">
        <v>10131890</v>
      </c>
      <c r="CC111" s="56">
        <v>0</v>
      </c>
      <c r="CD111" s="57">
        <f t="shared" si="149"/>
        <v>10131890</v>
      </c>
      <c r="CE111" s="55">
        <f t="shared" si="175"/>
        <v>0</v>
      </c>
      <c r="CF111" s="14"/>
      <c r="CG111" s="55">
        <f t="shared" si="164"/>
        <v>506594.5</v>
      </c>
      <c r="CH111" s="55">
        <f t="shared" si="176"/>
        <v>9625295.5</v>
      </c>
      <c r="CI111" s="59">
        <v>60</v>
      </c>
      <c r="CJ111" s="59"/>
      <c r="CK111" s="59"/>
      <c r="CL111" s="14">
        <f t="shared" si="177"/>
        <v>9625295.5</v>
      </c>
      <c r="CM111" s="108">
        <v>39886</v>
      </c>
      <c r="CN111" s="60">
        <f t="shared" si="178"/>
        <v>39886</v>
      </c>
      <c r="CO111" s="61">
        <f t="shared" si="166"/>
        <v>10092004</v>
      </c>
      <c r="CQ111" s="55">
        <f t="shared" si="167"/>
        <v>10131890</v>
      </c>
      <c r="CR111" s="55">
        <v>0</v>
      </c>
      <c r="CS111" s="56">
        <v>0</v>
      </c>
      <c r="CT111" s="57">
        <f t="shared" si="179"/>
        <v>10131890</v>
      </c>
      <c r="CU111" s="58">
        <f t="shared" si="168"/>
        <v>39886</v>
      </c>
      <c r="CV111" s="14"/>
      <c r="CW111" s="55">
        <f t="shared" si="169"/>
        <v>506594.5</v>
      </c>
      <c r="CX111" s="55">
        <f t="shared" si="170"/>
        <v>9625295.5</v>
      </c>
      <c r="CY111" s="59">
        <v>60</v>
      </c>
      <c r="CZ111" s="59">
        <f t="shared" si="171"/>
        <v>21901</v>
      </c>
      <c r="DA111" s="59">
        <v>365</v>
      </c>
      <c r="DB111" s="14">
        <f t="shared" si="172"/>
        <v>9585409.5</v>
      </c>
      <c r="DC111" s="108">
        <v>160423</v>
      </c>
      <c r="DD111" s="60">
        <f t="shared" si="173"/>
        <v>200309</v>
      </c>
      <c r="DE111" s="61">
        <f t="shared" si="174"/>
        <v>9931581</v>
      </c>
      <c r="DG111" s="70">
        <v>200090</v>
      </c>
    </row>
    <row r="112" spans="1:111" ht="15.75">
      <c r="A112" s="34" t="s">
        <v>297</v>
      </c>
      <c r="C112" s="77">
        <v>44227</v>
      </c>
      <c r="D112" s="93"/>
      <c r="E112" s="102" t="s">
        <v>257</v>
      </c>
      <c r="F112" s="102" t="s">
        <v>258</v>
      </c>
      <c r="G112" s="94" t="s">
        <v>183</v>
      </c>
      <c r="H112" s="95"/>
      <c r="I112" s="95"/>
      <c r="J112" s="94" t="s">
        <v>183</v>
      </c>
      <c r="K112" s="106">
        <v>30</v>
      </c>
      <c r="L112" s="79">
        <v>3475225</v>
      </c>
      <c r="M112" s="78"/>
      <c r="N112" s="55"/>
      <c r="O112" s="55"/>
      <c r="P112" s="56"/>
      <c r="Q112" s="57"/>
      <c r="R112" s="58"/>
      <c r="S112" s="14"/>
      <c r="T112" s="69"/>
      <c r="U112" s="55"/>
      <c r="V112" s="59"/>
      <c r="W112" s="59"/>
      <c r="X112" s="59"/>
      <c r="Y112" s="14"/>
      <c r="Z112" s="55"/>
      <c r="AA112" s="60"/>
      <c r="AB112" s="61"/>
      <c r="AD112" s="55"/>
      <c r="AE112" s="55"/>
      <c r="AF112" s="56"/>
      <c r="AG112" s="57"/>
      <c r="AH112" s="58"/>
      <c r="AI112" s="14"/>
      <c r="AJ112" s="69"/>
      <c r="AK112" s="55"/>
      <c r="AL112" s="59"/>
      <c r="AM112" s="59"/>
      <c r="AN112" s="59"/>
      <c r="AO112" s="14"/>
      <c r="AP112" s="55"/>
      <c r="AQ112" s="60"/>
      <c r="AR112" s="61"/>
      <c r="AT112" s="55"/>
      <c r="AU112" s="55"/>
      <c r="AV112" s="56"/>
      <c r="AW112" s="57"/>
      <c r="AX112" s="58"/>
      <c r="AY112" s="14"/>
      <c r="AZ112" s="69"/>
      <c r="BA112" s="55"/>
      <c r="BB112" s="59"/>
      <c r="BC112" s="59"/>
      <c r="BD112" s="59"/>
      <c r="BE112" s="14"/>
      <c r="BF112" s="55"/>
      <c r="BG112" s="62"/>
      <c r="BH112" s="60"/>
      <c r="BI112" s="61"/>
      <c r="BK112" s="55"/>
      <c r="BL112" s="55"/>
      <c r="BM112" s="56"/>
      <c r="BN112" s="57"/>
      <c r="BO112" s="58"/>
      <c r="BP112" s="14"/>
      <c r="BQ112" s="55"/>
      <c r="BR112" s="55"/>
      <c r="BS112" s="59"/>
      <c r="BT112" s="59"/>
      <c r="BU112" s="59"/>
      <c r="BV112" s="14"/>
      <c r="BW112" s="55"/>
      <c r="BX112" s="60"/>
      <c r="BY112" s="61"/>
      <c r="CA112" s="55"/>
      <c r="CB112" s="55"/>
      <c r="CC112" s="56"/>
      <c r="CD112" s="57"/>
      <c r="CE112" s="55"/>
      <c r="CF112" s="14"/>
      <c r="CG112" s="55"/>
      <c r="CH112" s="55"/>
      <c r="CI112" s="59"/>
      <c r="CJ112" s="59"/>
      <c r="CK112" s="59"/>
      <c r="CL112" s="14"/>
      <c r="CM112" s="108"/>
      <c r="CN112" s="60"/>
      <c r="CO112" s="61"/>
      <c r="CQ112" s="55">
        <f t="shared" ref="CQ112" si="180">CD112</f>
        <v>0</v>
      </c>
      <c r="CR112" s="55">
        <v>3475225</v>
      </c>
      <c r="CS112" s="56">
        <v>0</v>
      </c>
      <c r="CT112" s="57">
        <f t="shared" ref="CT112" si="181">+CQ112+CR112-CS112</f>
        <v>3475225</v>
      </c>
      <c r="CU112" s="58">
        <f t="shared" ref="CU112" si="182">CN112</f>
        <v>0</v>
      </c>
      <c r="CV112" s="14"/>
      <c r="CW112" s="55">
        <f t="shared" ref="CW112" si="183">CT112*5/100</f>
        <v>173761.25</v>
      </c>
      <c r="CX112" s="55">
        <f t="shared" ref="CX112" si="184">+CT112*0.95</f>
        <v>3301463.75</v>
      </c>
      <c r="CY112" s="59">
        <v>30</v>
      </c>
      <c r="CZ112" s="59">
        <f t="shared" ref="CZ112" si="185">IF($C112&lt;$CA$1,(CY112*365-(DATEDIF($C112,$CA$1,"D"))),(CY112*365))+1</f>
        <v>10951</v>
      </c>
      <c r="DA112" s="59">
        <v>365</v>
      </c>
      <c r="DB112" s="14">
        <f t="shared" ref="DB112:DB114" si="186">IF(CU112&gt;=CX112,0,CX112-CU112)</f>
        <v>3301463.75</v>
      </c>
      <c r="DC112" s="108">
        <v>18693</v>
      </c>
      <c r="DD112" s="60">
        <f t="shared" ref="DD112:DD120" si="187">+CU112+DC112</f>
        <v>18693</v>
      </c>
      <c r="DE112" s="61">
        <f t="shared" ref="DE112:DE120" si="188">+CT112-DD112</f>
        <v>3456532</v>
      </c>
      <c r="DG112" s="70">
        <v>200091</v>
      </c>
    </row>
    <row r="113" spans="3:111" ht="15.75">
      <c r="C113" s="77"/>
      <c r="D113" s="93"/>
      <c r="E113" s="121"/>
      <c r="F113" s="121"/>
      <c r="G113" s="94"/>
      <c r="H113" s="95"/>
      <c r="I113" s="95"/>
      <c r="J113" s="94"/>
      <c r="K113" s="122"/>
      <c r="L113" s="96"/>
      <c r="M113" s="78"/>
      <c r="N113" s="97"/>
      <c r="O113" s="97"/>
      <c r="P113" s="98"/>
      <c r="Q113" s="99"/>
      <c r="R113" s="97"/>
      <c r="S113" s="100"/>
      <c r="T113" s="123"/>
      <c r="U113" s="97"/>
      <c r="V113" s="99"/>
      <c r="W113" s="99"/>
      <c r="X113" s="99"/>
      <c r="Y113" s="100"/>
      <c r="Z113" s="97"/>
      <c r="AA113" s="97"/>
      <c r="AB113" s="98"/>
      <c r="AD113" s="97"/>
      <c r="AE113" s="97"/>
      <c r="AF113" s="98"/>
      <c r="AG113" s="99"/>
      <c r="AH113" s="97"/>
      <c r="AI113" s="100"/>
      <c r="AJ113" s="123"/>
      <c r="AK113" s="97"/>
      <c r="AL113" s="99"/>
      <c r="AM113" s="99"/>
      <c r="AN113" s="99"/>
      <c r="AO113" s="100"/>
      <c r="AP113" s="97"/>
      <c r="AQ113" s="97"/>
      <c r="AR113" s="98"/>
      <c r="AT113" s="97"/>
      <c r="AU113" s="97"/>
      <c r="AV113" s="98"/>
      <c r="AW113" s="99"/>
      <c r="AX113" s="97"/>
      <c r="AY113" s="100"/>
      <c r="AZ113" s="123"/>
      <c r="BA113" s="97"/>
      <c r="BB113" s="99"/>
      <c r="BC113" s="99"/>
      <c r="BD113" s="99"/>
      <c r="BE113" s="100"/>
      <c r="BF113" s="97"/>
      <c r="BG113" s="97"/>
      <c r="BH113" s="97"/>
      <c r="BI113" s="98"/>
      <c r="BK113" s="97"/>
      <c r="BL113" s="97"/>
      <c r="BM113" s="98"/>
      <c r="BN113" s="99"/>
      <c r="BO113" s="97"/>
      <c r="BP113" s="100"/>
      <c r="BQ113" s="97"/>
      <c r="BR113" s="97"/>
      <c r="BS113" s="99"/>
      <c r="BT113" s="99"/>
      <c r="BU113" s="99"/>
      <c r="BV113" s="100"/>
      <c r="BW113" s="97"/>
      <c r="BX113" s="97"/>
      <c r="BY113" s="98"/>
      <c r="CA113" s="97"/>
      <c r="CB113" s="97"/>
      <c r="CC113" s="98"/>
      <c r="CD113" s="99"/>
      <c r="CE113" s="97"/>
      <c r="CF113" s="100"/>
      <c r="CG113" s="97"/>
      <c r="CH113" s="97"/>
      <c r="CI113" s="99"/>
      <c r="CJ113" s="99"/>
      <c r="CK113" s="99"/>
      <c r="CL113" s="100"/>
      <c r="CM113" s="109"/>
      <c r="CN113" s="97"/>
      <c r="CO113" s="98"/>
      <c r="CQ113" s="97"/>
      <c r="CR113" s="97"/>
      <c r="CS113" s="98"/>
      <c r="CT113" s="99"/>
      <c r="CU113" s="97"/>
      <c r="CV113" s="100"/>
      <c r="CW113" s="97"/>
      <c r="CX113" s="97"/>
      <c r="CY113" s="99"/>
      <c r="CZ113" s="99"/>
      <c r="DA113" s="99"/>
      <c r="DB113" s="100"/>
      <c r="DC113" s="109"/>
      <c r="DD113" s="97"/>
      <c r="DE113" s="98"/>
      <c r="DG113" s="70"/>
    </row>
    <row r="114" spans="3:111" ht="15.75">
      <c r="C114" s="77"/>
      <c r="D114" s="93"/>
      <c r="E114" s="121" t="s">
        <v>257</v>
      </c>
      <c r="F114" s="121" t="s">
        <v>316</v>
      </c>
      <c r="G114" s="102" t="s">
        <v>317</v>
      </c>
      <c r="H114" s="104" t="s">
        <v>310</v>
      </c>
      <c r="I114" s="104">
        <v>1</v>
      </c>
      <c r="J114" s="105" t="s">
        <v>324</v>
      </c>
      <c r="K114" s="106">
        <v>15</v>
      </c>
      <c r="L114" s="125">
        <v>24052859</v>
      </c>
      <c r="M114" s="78"/>
      <c r="N114" s="97"/>
      <c r="O114" s="97"/>
      <c r="P114" s="98"/>
      <c r="Q114" s="99"/>
      <c r="R114" s="97"/>
      <c r="S114" s="100"/>
      <c r="T114" s="123"/>
      <c r="U114" s="97"/>
      <c r="V114" s="99"/>
      <c r="W114" s="99"/>
      <c r="X114" s="99"/>
      <c r="Y114" s="100"/>
      <c r="Z114" s="97"/>
      <c r="AA114" s="97"/>
      <c r="AB114" s="98"/>
      <c r="AD114" s="97"/>
      <c r="AE114" s="97"/>
      <c r="AF114" s="98"/>
      <c r="AG114" s="99"/>
      <c r="AH114" s="97"/>
      <c r="AI114" s="100"/>
      <c r="AJ114" s="123"/>
      <c r="AK114" s="97"/>
      <c r="AL114" s="99"/>
      <c r="AM114" s="99"/>
      <c r="AN114" s="99"/>
      <c r="AO114" s="100"/>
      <c r="AP114" s="97"/>
      <c r="AQ114" s="97"/>
      <c r="AR114" s="98"/>
      <c r="AT114" s="97"/>
      <c r="AU114" s="97"/>
      <c r="AV114" s="98"/>
      <c r="AW114" s="99"/>
      <c r="AX114" s="97"/>
      <c r="AY114" s="100"/>
      <c r="AZ114" s="123"/>
      <c r="BA114" s="97"/>
      <c r="BB114" s="99"/>
      <c r="BC114" s="99"/>
      <c r="BD114" s="99"/>
      <c r="BE114" s="100"/>
      <c r="BF114" s="97"/>
      <c r="BG114" s="97"/>
      <c r="BH114" s="97"/>
      <c r="BI114" s="98"/>
      <c r="BK114" s="97"/>
      <c r="BL114" s="97"/>
      <c r="BM114" s="98"/>
      <c r="BN114" s="99"/>
      <c r="BO114" s="97"/>
      <c r="BP114" s="100"/>
      <c r="BQ114" s="97"/>
      <c r="BR114" s="97"/>
      <c r="BS114" s="99"/>
      <c r="BT114" s="99"/>
      <c r="BU114" s="99"/>
      <c r="BV114" s="100"/>
      <c r="BW114" s="97"/>
      <c r="BX114" s="97"/>
      <c r="BY114" s="98"/>
      <c r="CA114" s="97"/>
      <c r="CB114" s="97"/>
      <c r="CC114" s="98"/>
      <c r="CD114" s="99"/>
      <c r="CE114" s="97"/>
      <c r="CF114" s="100"/>
      <c r="CG114" s="97"/>
      <c r="CH114" s="97"/>
      <c r="CI114" s="99"/>
      <c r="CJ114" s="99"/>
      <c r="CK114" s="99"/>
      <c r="CL114" s="100"/>
      <c r="CM114" s="109"/>
      <c r="CN114" s="97"/>
      <c r="CO114" s="98"/>
      <c r="CQ114" s="97"/>
      <c r="CR114" s="97">
        <f>L114</f>
        <v>24052859</v>
      </c>
      <c r="CS114" s="98"/>
      <c r="CT114" s="57">
        <f t="shared" ref="CT114:CT120" si="189">+CQ114+CR114-CS114</f>
        <v>24052859</v>
      </c>
      <c r="CU114" s="97">
        <v>0</v>
      </c>
      <c r="CV114" s="100"/>
      <c r="CW114" s="126">
        <v>1202642.95</v>
      </c>
      <c r="CX114" s="126">
        <v>22850216.050000001</v>
      </c>
      <c r="CY114" s="127">
        <v>15</v>
      </c>
      <c r="CZ114" s="128">
        <v>5478</v>
      </c>
      <c r="DA114" s="129">
        <v>91</v>
      </c>
      <c r="DB114" s="14">
        <f>CX114</f>
        <v>22850216.050000001</v>
      </c>
      <c r="DC114" s="14">
        <f>DB114*DA114/CZ114</f>
        <v>379585.55322197883</v>
      </c>
      <c r="DD114" s="60">
        <f t="shared" si="187"/>
        <v>379585.55322197883</v>
      </c>
      <c r="DE114" s="61">
        <f t="shared" si="188"/>
        <v>23673273.446778022</v>
      </c>
      <c r="DG114" s="70"/>
    </row>
    <row r="115" spans="3:111" ht="15.75">
      <c r="C115" s="77"/>
      <c r="D115" s="93"/>
      <c r="E115" s="121" t="s">
        <v>257</v>
      </c>
      <c r="F115" s="121" t="s">
        <v>316</v>
      </c>
      <c r="G115" s="102" t="s">
        <v>318</v>
      </c>
      <c r="H115" s="104" t="s">
        <v>310</v>
      </c>
      <c r="I115" s="104">
        <v>1</v>
      </c>
      <c r="J115" s="105" t="s">
        <v>325</v>
      </c>
      <c r="K115" s="106">
        <v>15</v>
      </c>
      <c r="L115" s="125">
        <v>7188003</v>
      </c>
      <c r="M115" s="78"/>
      <c r="N115" s="97"/>
      <c r="O115" s="97"/>
      <c r="P115" s="98"/>
      <c r="Q115" s="99"/>
      <c r="R115" s="97"/>
      <c r="S115" s="100"/>
      <c r="T115" s="123"/>
      <c r="U115" s="97"/>
      <c r="V115" s="99"/>
      <c r="W115" s="99"/>
      <c r="X115" s="99"/>
      <c r="Y115" s="100"/>
      <c r="Z115" s="97"/>
      <c r="AA115" s="97"/>
      <c r="AB115" s="98"/>
      <c r="AD115" s="97"/>
      <c r="AE115" s="97"/>
      <c r="AF115" s="98"/>
      <c r="AG115" s="99"/>
      <c r="AH115" s="97"/>
      <c r="AI115" s="100"/>
      <c r="AJ115" s="123"/>
      <c r="AK115" s="97"/>
      <c r="AL115" s="99"/>
      <c r="AM115" s="99"/>
      <c r="AN115" s="99"/>
      <c r="AO115" s="100"/>
      <c r="AP115" s="97"/>
      <c r="AQ115" s="97"/>
      <c r="AR115" s="98"/>
      <c r="AT115" s="97"/>
      <c r="AU115" s="97"/>
      <c r="AV115" s="98"/>
      <c r="AW115" s="99"/>
      <c r="AX115" s="97"/>
      <c r="AY115" s="100"/>
      <c r="AZ115" s="123"/>
      <c r="BA115" s="97"/>
      <c r="BB115" s="99"/>
      <c r="BC115" s="99"/>
      <c r="BD115" s="99"/>
      <c r="BE115" s="100"/>
      <c r="BF115" s="97"/>
      <c r="BG115" s="97"/>
      <c r="BH115" s="97"/>
      <c r="BI115" s="98"/>
      <c r="BK115" s="97"/>
      <c r="BL115" s="97"/>
      <c r="BM115" s="98"/>
      <c r="BN115" s="99"/>
      <c r="BO115" s="97"/>
      <c r="BP115" s="100"/>
      <c r="BQ115" s="97"/>
      <c r="BR115" s="97"/>
      <c r="BS115" s="99"/>
      <c r="BT115" s="99"/>
      <c r="BU115" s="99"/>
      <c r="BV115" s="100"/>
      <c r="BW115" s="97"/>
      <c r="BX115" s="97"/>
      <c r="BY115" s="98"/>
      <c r="CA115" s="97"/>
      <c r="CB115" s="97"/>
      <c r="CC115" s="98"/>
      <c r="CD115" s="99"/>
      <c r="CE115" s="97"/>
      <c r="CF115" s="100"/>
      <c r="CG115" s="97"/>
      <c r="CH115" s="97"/>
      <c r="CI115" s="99"/>
      <c r="CJ115" s="99"/>
      <c r="CK115" s="99"/>
      <c r="CL115" s="100"/>
      <c r="CM115" s="109"/>
      <c r="CN115" s="97"/>
      <c r="CO115" s="98"/>
      <c r="CQ115" s="97"/>
      <c r="CR115" s="97">
        <f>L115</f>
        <v>7188003</v>
      </c>
      <c r="CS115" s="98"/>
      <c r="CT115" s="57">
        <f t="shared" si="189"/>
        <v>7188003</v>
      </c>
      <c r="CU115" s="97">
        <v>0</v>
      </c>
      <c r="CV115" s="100"/>
      <c r="CW115" s="126">
        <v>359400.15</v>
      </c>
      <c r="CX115" s="126">
        <v>6828602.8499999996</v>
      </c>
      <c r="CY115" s="127">
        <v>15</v>
      </c>
      <c r="CZ115" s="128">
        <v>5478</v>
      </c>
      <c r="DA115" s="129">
        <v>91</v>
      </c>
      <c r="DB115" s="14">
        <f>CX115</f>
        <v>6828602.8499999996</v>
      </c>
      <c r="DC115" s="14">
        <f>DB115*DA115/CZ115</f>
        <v>113436.0823932092</v>
      </c>
      <c r="DD115" s="60">
        <f t="shared" si="187"/>
        <v>113436.0823932092</v>
      </c>
      <c r="DE115" s="61">
        <f t="shared" si="188"/>
        <v>7074566.9176067906</v>
      </c>
      <c r="DG115" s="70"/>
    </row>
    <row r="116" spans="3:111" ht="15.75">
      <c r="C116" s="77"/>
      <c r="D116" s="93"/>
      <c r="E116" s="121" t="s">
        <v>257</v>
      </c>
      <c r="F116" s="121" t="s">
        <v>316</v>
      </c>
      <c r="G116" s="102" t="s">
        <v>319</v>
      </c>
      <c r="H116" s="104" t="s">
        <v>310</v>
      </c>
      <c r="I116" s="104">
        <v>1</v>
      </c>
      <c r="J116" s="105" t="s">
        <v>326</v>
      </c>
      <c r="K116" s="106">
        <v>15</v>
      </c>
      <c r="L116" s="125">
        <v>1928981</v>
      </c>
      <c r="M116" s="78"/>
      <c r="N116" s="97"/>
      <c r="O116" s="97"/>
      <c r="P116" s="98"/>
      <c r="Q116" s="99"/>
      <c r="R116" s="97"/>
      <c r="S116" s="100"/>
      <c r="T116" s="123"/>
      <c r="U116" s="97"/>
      <c r="V116" s="99"/>
      <c r="W116" s="99"/>
      <c r="X116" s="99"/>
      <c r="Y116" s="100"/>
      <c r="Z116" s="97"/>
      <c r="AA116" s="97"/>
      <c r="AB116" s="98"/>
      <c r="AD116" s="97"/>
      <c r="AE116" s="97"/>
      <c r="AF116" s="98"/>
      <c r="AG116" s="99"/>
      <c r="AH116" s="97"/>
      <c r="AI116" s="100"/>
      <c r="AJ116" s="123"/>
      <c r="AK116" s="97"/>
      <c r="AL116" s="99"/>
      <c r="AM116" s="99"/>
      <c r="AN116" s="99"/>
      <c r="AO116" s="100"/>
      <c r="AP116" s="97"/>
      <c r="AQ116" s="97"/>
      <c r="AR116" s="98"/>
      <c r="AT116" s="97"/>
      <c r="AU116" s="97"/>
      <c r="AV116" s="98"/>
      <c r="AW116" s="99"/>
      <c r="AX116" s="97"/>
      <c r="AY116" s="100"/>
      <c r="AZ116" s="123"/>
      <c r="BA116" s="97"/>
      <c r="BB116" s="99"/>
      <c r="BC116" s="99"/>
      <c r="BD116" s="99"/>
      <c r="BE116" s="100"/>
      <c r="BF116" s="97"/>
      <c r="BG116" s="97"/>
      <c r="BH116" s="97"/>
      <c r="BI116" s="98"/>
      <c r="BK116" s="97"/>
      <c r="BL116" s="97"/>
      <c r="BM116" s="98"/>
      <c r="BN116" s="99"/>
      <c r="BO116" s="97"/>
      <c r="BP116" s="100"/>
      <c r="BQ116" s="97"/>
      <c r="BR116" s="97"/>
      <c r="BS116" s="99"/>
      <c r="BT116" s="99"/>
      <c r="BU116" s="99"/>
      <c r="BV116" s="100"/>
      <c r="BW116" s="97"/>
      <c r="BX116" s="97"/>
      <c r="BY116" s="98"/>
      <c r="CA116" s="97"/>
      <c r="CB116" s="97"/>
      <c r="CC116" s="98"/>
      <c r="CD116" s="99"/>
      <c r="CE116" s="97"/>
      <c r="CF116" s="100"/>
      <c r="CG116" s="97"/>
      <c r="CH116" s="97"/>
      <c r="CI116" s="99"/>
      <c r="CJ116" s="99"/>
      <c r="CK116" s="99"/>
      <c r="CL116" s="100"/>
      <c r="CM116" s="109"/>
      <c r="CN116" s="97"/>
      <c r="CO116" s="98"/>
      <c r="CQ116" s="97"/>
      <c r="CR116" s="97">
        <f>L116</f>
        <v>1928981</v>
      </c>
      <c r="CS116" s="98"/>
      <c r="CT116" s="57">
        <f t="shared" si="189"/>
        <v>1928981</v>
      </c>
      <c r="CU116" s="97">
        <v>0</v>
      </c>
      <c r="CV116" s="100"/>
      <c r="CW116" s="126">
        <v>96449.05</v>
      </c>
      <c r="CX116" s="126">
        <v>1832531.95</v>
      </c>
      <c r="CY116" s="127">
        <v>15</v>
      </c>
      <c r="CZ116" s="128">
        <v>5478</v>
      </c>
      <c r="DA116" s="129">
        <v>91</v>
      </c>
      <c r="DB116" s="14">
        <f>CX116</f>
        <v>1832531.95</v>
      </c>
      <c r="DC116" s="14">
        <f>DB116*DA116/CZ116</f>
        <v>30441.841447608615</v>
      </c>
      <c r="DD116" s="60">
        <f t="shared" si="187"/>
        <v>30441.841447608615</v>
      </c>
      <c r="DE116" s="61">
        <f t="shared" si="188"/>
        <v>1898539.1585523915</v>
      </c>
      <c r="DG116" s="70"/>
    </row>
    <row r="117" spans="3:111" ht="15.75">
      <c r="C117" s="77"/>
      <c r="D117" s="93"/>
      <c r="E117" s="121" t="s">
        <v>257</v>
      </c>
      <c r="F117" s="121" t="s">
        <v>316</v>
      </c>
      <c r="G117" s="102" t="s">
        <v>320</v>
      </c>
      <c r="H117" s="104" t="s">
        <v>310</v>
      </c>
      <c r="I117" s="104">
        <v>1</v>
      </c>
      <c r="J117" s="105" t="s">
        <v>326</v>
      </c>
      <c r="K117" s="106">
        <v>15</v>
      </c>
      <c r="L117" s="125">
        <v>1930849</v>
      </c>
      <c r="M117" s="78"/>
      <c r="N117" s="97"/>
      <c r="O117" s="97"/>
      <c r="P117" s="98"/>
      <c r="Q117" s="99"/>
      <c r="R117" s="97"/>
      <c r="S117" s="100"/>
      <c r="T117" s="123"/>
      <c r="U117" s="97"/>
      <c r="V117" s="99"/>
      <c r="W117" s="99"/>
      <c r="X117" s="99"/>
      <c r="Y117" s="100"/>
      <c r="Z117" s="97"/>
      <c r="AA117" s="97"/>
      <c r="AB117" s="98"/>
      <c r="AD117" s="97"/>
      <c r="AE117" s="97"/>
      <c r="AF117" s="98"/>
      <c r="AG117" s="99"/>
      <c r="AH117" s="97"/>
      <c r="AI117" s="100"/>
      <c r="AJ117" s="123"/>
      <c r="AK117" s="97"/>
      <c r="AL117" s="99"/>
      <c r="AM117" s="99"/>
      <c r="AN117" s="99"/>
      <c r="AO117" s="100"/>
      <c r="AP117" s="97"/>
      <c r="AQ117" s="97"/>
      <c r="AR117" s="98"/>
      <c r="AT117" s="97"/>
      <c r="AU117" s="97"/>
      <c r="AV117" s="98"/>
      <c r="AW117" s="99"/>
      <c r="AX117" s="97"/>
      <c r="AY117" s="100"/>
      <c r="AZ117" s="123"/>
      <c r="BA117" s="97"/>
      <c r="BB117" s="99"/>
      <c r="BC117" s="99"/>
      <c r="BD117" s="99"/>
      <c r="BE117" s="100"/>
      <c r="BF117" s="97"/>
      <c r="BG117" s="97"/>
      <c r="BH117" s="97"/>
      <c r="BI117" s="98"/>
      <c r="BK117" s="97"/>
      <c r="BL117" s="97"/>
      <c r="BM117" s="98"/>
      <c r="BN117" s="99"/>
      <c r="BO117" s="97"/>
      <c r="BP117" s="100"/>
      <c r="BQ117" s="97"/>
      <c r="BR117" s="97"/>
      <c r="BS117" s="99"/>
      <c r="BT117" s="99"/>
      <c r="BU117" s="99"/>
      <c r="BV117" s="100"/>
      <c r="BW117" s="97"/>
      <c r="BX117" s="97"/>
      <c r="BY117" s="98"/>
      <c r="CA117" s="97"/>
      <c r="CB117" s="97"/>
      <c r="CC117" s="98"/>
      <c r="CD117" s="99"/>
      <c r="CE117" s="97"/>
      <c r="CF117" s="100"/>
      <c r="CG117" s="97"/>
      <c r="CH117" s="97"/>
      <c r="CI117" s="99"/>
      <c r="CJ117" s="99"/>
      <c r="CK117" s="99"/>
      <c r="CL117" s="100"/>
      <c r="CM117" s="109"/>
      <c r="CN117" s="97"/>
      <c r="CO117" s="98"/>
      <c r="CQ117" s="97"/>
      <c r="CR117" s="97">
        <f>L117</f>
        <v>1930849</v>
      </c>
      <c r="CS117" s="98"/>
      <c r="CT117" s="57">
        <f t="shared" si="189"/>
        <v>1930849</v>
      </c>
      <c r="CU117" s="97">
        <v>0</v>
      </c>
      <c r="CV117" s="100"/>
      <c r="CW117" s="126">
        <v>96542.45</v>
      </c>
      <c r="CX117" s="126">
        <v>1834306.5499999998</v>
      </c>
      <c r="CY117" s="127">
        <v>15</v>
      </c>
      <c r="CZ117" s="128">
        <v>5478</v>
      </c>
      <c r="DA117" s="129">
        <v>91</v>
      </c>
      <c r="DB117" s="14">
        <f>CX117</f>
        <v>1834306.5499999998</v>
      </c>
      <c r="DC117" s="14">
        <f>DB117*DA117/CZ117</f>
        <v>30471.320929171226</v>
      </c>
      <c r="DD117" s="60">
        <f t="shared" si="187"/>
        <v>30471.320929171226</v>
      </c>
      <c r="DE117" s="61">
        <f t="shared" si="188"/>
        <v>1900377.6790708287</v>
      </c>
      <c r="DG117" s="70"/>
    </row>
    <row r="118" spans="3:111" ht="15.75">
      <c r="C118" s="77"/>
      <c r="D118" s="93"/>
      <c r="E118" s="121" t="s">
        <v>257</v>
      </c>
      <c r="F118" s="121" t="s">
        <v>316</v>
      </c>
      <c r="G118" s="102" t="s">
        <v>321</v>
      </c>
      <c r="H118" s="104" t="s">
        <v>310</v>
      </c>
      <c r="I118" s="104">
        <v>1</v>
      </c>
      <c r="J118" s="105" t="s">
        <v>327</v>
      </c>
      <c r="K118" s="106">
        <v>15</v>
      </c>
      <c r="L118" s="125">
        <v>1928981</v>
      </c>
      <c r="M118" s="78"/>
      <c r="N118" s="97"/>
      <c r="O118" s="97"/>
      <c r="P118" s="98"/>
      <c r="Q118" s="99"/>
      <c r="R118" s="97"/>
      <c r="S118" s="100"/>
      <c r="T118" s="123"/>
      <c r="U118" s="97"/>
      <c r="V118" s="99"/>
      <c r="W118" s="99"/>
      <c r="X118" s="99"/>
      <c r="Y118" s="100"/>
      <c r="Z118" s="97"/>
      <c r="AA118" s="97"/>
      <c r="AB118" s="98"/>
      <c r="AD118" s="97"/>
      <c r="AE118" s="97"/>
      <c r="AF118" s="98"/>
      <c r="AG118" s="99"/>
      <c r="AH118" s="97"/>
      <c r="AI118" s="100"/>
      <c r="AJ118" s="123"/>
      <c r="AK118" s="97"/>
      <c r="AL118" s="99"/>
      <c r="AM118" s="99"/>
      <c r="AN118" s="99"/>
      <c r="AO118" s="100"/>
      <c r="AP118" s="97"/>
      <c r="AQ118" s="97"/>
      <c r="AR118" s="98"/>
      <c r="AT118" s="97"/>
      <c r="AU118" s="97"/>
      <c r="AV118" s="98"/>
      <c r="AW118" s="99"/>
      <c r="AX118" s="97"/>
      <c r="AY118" s="100"/>
      <c r="AZ118" s="123"/>
      <c r="BA118" s="97"/>
      <c r="BB118" s="99"/>
      <c r="BC118" s="99"/>
      <c r="BD118" s="99"/>
      <c r="BE118" s="100"/>
      <c r="BF118" s="97"/>
      <c r="BG118" s="97"/>
      <c r="BH118" s="97"/>
      <c r="BI118" s="98"/>
      <c r="BK118" s="97"/>
      <c r="BL118" s="97"/>
      <c r="BM118" s="98"/>
      <c r="BN118" s="99"/>
      <c r="BO118" s="97"/>
      <c r="BP118" s="100"/>
      <c r="BQ118" s="97"/>
      <c r="BR118" s="97"/>
      <c r="BS118" s="99"/>
      <c r="BT118" s="99"/>
      <c r="BU118" s="99"/>
      <c r="BV118" s="100"/>
      <c r="BW118" s="97"/>
      <c r="BX118" s="97"/>
      <c r="BY118" s="98"/>
      <c r="CA118" s="97"/>
      <c r="CB118" s="97"/>
      <c r="CC118" s="98"/>
      <c r="CD118" s="99"/>
      <c r="CE118" s="97"/>
      <c r="CF118" s="100"/>
      <c r="CG118" s="97"/>
      <c r="CH118" s="97"/>
      <c r="CI118" s="99"/>
      <c r="CJ118" s="99"/>
      <c r="CK118" s="99"/>
      <c r="CL118" s="100"/>
      <c r="CM118" s="109"/>
      <c r="CN118" s="97"/>
      <c r="CO118" s="98"/>
      <c r="CQ118" s="97"/>
      <c r="CR118" s="97">
        <f>L118</f>
        <v>1928981</v>
      </c>
      <c r="CS118" s="98"/>
      <c r="CT118" s="57">
        <f t="shared" si="189"/>
        <v>1928981</v>
      </c>
      <c r="CU118" s="97">
        <v>0</v>
      </c>
      <c r="CV118" s="100"/>
      <c r="CW118" s="126">
        <v>96449.05</v>
      </c>
      <c r="CX118" s="126">
        <v>1832531.95</v>
      </c>
      <c r="CY118" s="127">
        <v>15</v>
      </c>
      <c r="CZ118" s="128">
        <v>5478</v>
      </c>
      <c r="DA118" s="129">
        <v>91</v>
      </c>
      <c r="DB118" s="14">
        <f>CX118</f>
        <v>1832531.95</v>
      </c>
      <c r="DC118" s="14">
        <f>DB118*DA118/CZ118</f>
        <v>30441.841447608615</v>
      </c>
      <c r="DD118" s="60">
        <f t="shared" si="187"/>
        <v>30441.841447608615</v>
      </c>
      <c r="DE118" s="61">
        <f t="shared" si="188"/>
        <v>1898539.1585523915</v>
      </c>
      <c r="DG118" s="70"/>
    </row>
    <row r="119" spans="3:111" ht="15.75">
      <c r="C119" s="77"/>
      <c r="D119" s="93"/>
      <c r="E119" s="121" t="s">
        <v>257</v>
      </c>
      <c r="F119" s="121" t="s">
        <v>316</v>
      </c>
      <c r="G119" s="102" t="s">
        <v>322</v>
      </c>
      <c r="H119" s="104" t="s">
        <v>310</v>
      </c>
      <c r="I119" s="104">
        <v>1</v>
      </c>
      <c r="J119" s="105" t="s">
        <v>328</v>
      </c>
      <c r="K119" s="106">
        <v>15</v>
      </c>
      <c r="L119" s="125">
        <v>976246</v>
      </c>
      <c r="M119" s="78"/>
      <c r="N119" s="97"/>
      <c r="O119" s="97"/>
      <c r="P119" s="98"/>
      <c r="Q119" s="99"/>
      <c r="R119" s="97"/>
      <c r="S119" s="100"/>
      <c r="T119" s="123"/>
      <c r="U119" s="97"/>
      <c r="V119" s="99"/>
      <c r="W119" s="99"/>
      <c r="X119" s="99"/>
      <c r="Y119" s="100"/>
      <c r="Z119" s="97"/>
      <c r="AA119" s="97"/>
      <c r="AB119" s="98"/>
      <c r="AD119" s="97"/>
      <c r="AE119" s="97"/>
      <c r="AF119" s="98"/>
      <c r="AG119" s="99"/>
      <c r="AH119" s="97"/>
      <c r="AI119" s="100"/>
      <c r="AJ119" s="123"/>
      <c r="AK119" s="97"/>
      <c r="AL119" s="99"/>
      <c r="AM119" s="99"/>
      <c r="AN119" s="99"/>
      <c r="AO119" s="100"/>
      <c r="AP119" s="97"/>
      <c r="AQ119" s="97"/>
      <c r="AR119" s="98"/>
      <c r="AT119" s="97"/>
      <c r="AU119" s="97"/>
      <c r="AV119" s="98"/>
      <c r="AW119" s="99"/>
      <c r="AX119" s="97"/>
      <c r="AY119" s="100"/>
      <c r="AZ119" s="123"/>
      <c r="BA119" s="97"/>
      <c r="BB119" s="99"/>
      <c r="BC119" s="99"/>
      <c r="BD119" s="99"/>
      <c r="BE119" s="100"/>
      <c r="BF119" s="97"/>
      <c r="BG119" s="97"/>
      <c r="BH119" s="97"/>
      <c r="BI119" s="98"/>
      <c r="BK119" s="97"/>
      <c r="BL119" s="97"/>
      <c r="BM119" s="98"/>
      <c r="BN119" s="99"/>
      <c r="BO119" s="97"/>
      <c r="BP119" s="100"/>
      <c r="BQ119" s="97"/>
      <c r="BR119" s="97"/>
      <c r="BS119" s="99"/>
      <c r="BT119" s="99"/>
      <c r="BU119" s="99"/>
      <c r="BV119" s="100"/>
      <c r="BW119" s="97"/>
      <c r="BX119" s="97"/>
      <c r="BY119" s="98"/>
      <c r="CA119" s="97"/>
      <c r="CB119" s="97"/>
      <c r="CC119" s="98"/>
      <c r="CD119" s="99"/>
      <c r="CE119" s="97"/>
      <c r="CF119" s="100"/>
      <c r="CG119" s="97"/>
      <c r="CH119" s="97"/>
      <c r="CI119" s="99"/>
      <c r="CJ119" s="99"/>
      <c r="CK119" s="99"/>
      <c r="CL119" s="100"/>
      <c r="CM119" s="109"/>
      <c r="CN119" s="97"/>
      <c r="CO119" s="98"/>
      <c r="CQ119" s="97"/>
      <c r="CR119" s="97">
        <f>L119</f>
        <v>976246</v>
      </c>
      <c r="CS119" s="98"/>
      <c r="CT119" s="57">
        <f t="shared" si="189"/>
        <v>976246</v>
      </c>
      <c r="CU119" s="97">
        <v>0</v>
      </c>
      <c r="CV119" s="100"/>
      <c r="CW119" s="126">
        <v>48812.3</v>
      </c>
      <c r="CX119" s="126">
        <v>927433.7</v>
      </c>
      <c r="CY119" s="127">
        <v>15</v>
      </c>
      <c r="CZ119" s="128">
        <v>5478</v>
      </c>
      <c r="DA119" s="129">
        <v>91</v>
      </c>
      <c r="DB119" s="14">
        <f>CX119</f>
        <v>927433.7</v>
      </c>
      <c r="DC119" s="14">
        <f>DB119*DA119/CZ119</f>
        <v>15406.43787878788</v>
      </c>
      <c r="DD119" s="60">
        <f t="shared" si="187"/>
        <v>15406.43787878788</v>
      </c>
      <c r="DE119" s="61">
        <f t="shared" si="188"/>
        <v>960839.56212121213</v>
      </c>
      <c r="DG119" s="70"/>
    </row>
    <row r="120" spans="3:111" ht="15.75">
      <c r="C120" s="77"/>
      <c r="D120" s="93"/>
      <c r="E120" s="121" t="s">
        <v>257</v>
      </c>
      <c r="F120" s="121" t="s">
        <v>316</v>
      </c>
      <c r="G120" s="102" t="s">
        <v>323</v>
      </c>
      <c r="H120" s="104" t="s">
        <v>310</v>
      </c>
      <c r="I120" s="104">
        <v>1</v>
      </c>
      <c r="J120" s="105" t="s">
        <v>328</v>
      </c>
      <c r="K120" s="106">
        <v>15</v>
      </c>
      <c r="L120" s="125">
        <v>3913142</v>
      </c>
      <c r="M120" s="78"/>
      <c r="N120" s="97"/>
      <c r="O120" s="97"/>
      <c r="P120" s="98"/>
      <c r="Q120" s="99"/>
      <c r="R120" s="97"/>
      <c r="S120" s="100"/>
      <c r="T120" s="123"/>
      <c r="U120" s="97"/>
      <c r="V120" s="99"/>
      <c r="W120" s="99"/>
      <c r="X120" s="99"/>
      <c r="Y120" s="100"/>
      <c r="Z120" s="97"/>
      <c r="AA120" s="97"/>
      <c r="AB120" s="98"/>
      <c r="AD120" s="97"/>
      <c r="AE120" s="97"/>
      <c r="AF120" s="98"/>
      <c r="AG120" s="99"/>
      <c r="AH120" s="97"/>
      <c r="AI120" s="100"/>
      <c r="AJ120" s="123"/>
      <c r="AK120" s="97"/>
      <c r="AL120" s="99"/>
      <c r="AM120" s="99"/>
      <c r="AN120" s="99"/>
      <c r="AO120" s="100"/>
      <c r="AP120" s="97"/>
      <c r="AQ120" s="97"/>
      <c r="AR120" s="98"/>
      <c r="AT120" s="97"/>
      <c r="AU120" s="97"/>
      <c r="AV120" s="98"/>
      <c r="AW120" s="99"/>
      <c r="AX120" s="97"/>
      <c r="AY120" s="100"/>
      <c r="AZ120" s="123"/>
      <c r="BA120" s="97"/>
      <c r="BB120" s="99"/>
      <c r="BC120" s="99"/>
      <c r="BD120" s="99"/>
      <c r="BE120" s="100"/>
      <c r="BF120" s="97"/>
      <c r="BG120" s="97"/>
      <c r="BH120" s="97"/>
      <c r="BI120" s="98"/>
      <c r="BK120" s="97"/>
      <c r="BL120" s="97"/>
      <c r="BM120" s="98"/>
      <c r="BN120" s="99"/>
      <c r="BO120" s="97"/>
      <c r="BP120" s="100"/>
      <c r="BQ120" s="97"/>
      <c r="BR120" s="97"/>
      <c r="BS120" s="99"/>
      <c r="BT120" s="99"/>
      <c r="BU120" s="99"/>
      <c r="BV120" s="100"/>
      <c r="BW120" s="97"/>
      <c r="BX120" s="97"/>
      <c r="BY120" s="98"/>
      <c r="CA120" s="97"/>
      <c r="CB120" s="97"/>
      <c r="CC120" s="98"/>
      <c r="CD120" s="99"/>
      <c r="CE120" s="97"/>
      <c r="CF120" s="100"/>
      <c r="CG120" s="97"/>
      <c r="CH120" s="97"/>
      <c r="CI120" s="99"/>
      <c r="CJ120" s="99"/>
      <c r="CK120" s="99"/>
      <c r="CL120" s="100"/>
      <c r="CM120" s="109"/>
      <c r="CN120" s="97"/>
      <c r="CO120" s="98"/>
      <c r="CQ120" s="97"/>
      <c r="CR120" s="97">
        <f>L120</f>
        <v>3913142</v>
      </c>
      <c r="CS120" s="98"/>
      <c r="CT120" s="57">
        <f t="shared" si="189"/>
        <v>3913142</v>
      </c>
      <c r="CU120" s="97">
        <v>0</v>
      </c>
      <c r="CV120" s="100"/>
      <c r="CW120" s="126">
        <v>195657.1</v>
      </c>
      <c r="CX120" s="126">
        <v>3717484.9</v>
      </c>
      <c r="CY120" s="127">
        <v>15</v>
      </c>
      <c r="CZ120" s="128">
        <v>5478</v>
      </c>
      <c r="DA120" s="129">
        <v>91</v>
      </c>
      <c r="DB120" s="14">
        <f>CX120</f>
        <v>3717484.9</v>
      </c>
      <c r="DC120" s="14">
        <f>DB120*DA120/CZ120</f>
        <v>61754.495418035774</v>
      </c>
      <c r="DD120" s="60">
        <f t="shared" si="187"/>
        <v>61754.495418035774</v>
      </c>
      <c r="DE120" s="61">
        <f t="shared" si="188"/>
        <v>3851387.5045819641</v>
      </c>
      <c r="DG120" s="70"/>
    </row>
    <row r="121" spans="3:111" ht="15.75">
      <c r="C121" s="77"/>
      <c r="D121" s="93"/>
      <c r="E121" s="121"/>
      <c r="F121" s="121"/>
      <c r="G121" s="94"/>
      <c r="H121" s="95"/>
      <c r="I121" s="95"/>
      <c r="J121" s="94"/>
      <c r="K121" s="122"/>
      <c r="L121" s="96"/>
      <c r="M121" s="78"/>
      <c r="N121" s="97"/>
      <c r="O121" s="97"/>
      <c r="P121" s="98"/>
      <c r="Q121" s="99"/>
      <c r="R121" s="97"/>
      <c r="S121" s="100"/>
      <c r="T121" s="123"/>
      <c r="U121" s="97"/>
      <c r="V121" s="99"/>
      <c r="W121" s="99"/>
      <c r="X121" s="99"/>
      <c r="Y121" s="100"/>
      <c r="Z121" s="97"/>
      <c r="AA121" s="97"/>
      <c r="AB121" s="98"/>
      <c r="AD121" s="97"/>
      <c r="AE121" s="97"/>
      <c r="AF121" s="98"/>
      <c r="AG121" s="99"/>
      <c r="AH121" s="97"/>
      <c r="AI121" s="100"/>
      <c r="AJ121" s="123"/>
      <c r="AK121" s="97"/>
      <c r="AL121" s="99"/>
      <c r="AM121" s="99"/>
      <c r="AN121" s="99"/>
      <c r="AO121" s="100"/>
      <c r="AP121" s="97"/>
      <c r="AQ121" s="97"/>
      <c r="AR121" s="98"/>
      <c r="AT121" s="97"/>
      <c r="AU121" s="97"/>
      <c r="AV121" s="98"/>
      <c r="AW121" s="99"/>
      <c r="AX121" s="97"/>
      <c r="AY121" s="100"/>
      <c r="AZ121" s="123"/>
      <c r="BA121" s="97"/>
      <c r="BB121" s="99"/>
      <c r="BC121" s="99"/>
      <c r="BD121" s="99"/>
      <c r="BE121" s="100"/>
      <c r="BF121" s="97"/>
      <c r="BG121" s="97"/>
      <c r="BH121" s="97"/>
      <c r="BI121" s="98"/>
      <c r="BK121" s="97"/>
      <c r="BL121" s="97"/>
      <c r="BM121" s="98"/>
      <c r="BN121" s="99"/>
      <c r="BO121" s="97"/>
      <c r="BP121" s="100"/>
      <c r="BQ121" s="97"/>
      <c r="BR121" s="97"/>
      <c r="BS121" s="99"/>
      <c r="BT121" s="99"/>
      <c r="BU121" s="99"/>
      <c r="BV121" s="100"/>
      <c r="BW121" s="97"/>
      <c r="BX121" s="97"/>
      <c r="BY121" s="98"/>
      <c r="CA121" s="97"/>
      <c r="CB121" s="97"/>
      <c r="CC121" s="98"/>
      <c r="CD121" s="99"/>
      <c r="CE121" s="97"/>
      <c r="CF121" s="100"/>
      <c r="CG121" s="97"/>
      <c r="CH121" s="97"/>
      <c r="CI121" s="99"/>
      <c r="CJ121" s="99"/>
      <c r="CK121" s="99"/>
      <c r="CL121" s="100"/>
      <c r="CM121" s="109"/>
      <c r="CN121" s="97"/>
      <c r="CO121" s="98"/>
      <c r="CQ121" s="97"/>
      <c r="CR121" s="97"/>
      <c r="CS121" s="98"/>
      <c r="CT121" s="99"/>
      <c r="CU121" s="97"/>
      <c r="CV121" s="100"/>
      <c r="CW121" s="97"/>
      <c r="CX121" s="97"/>
      <c r="CY121" s="99"/>
      <c r="CZ121" s="99"/>
      <c r="DA121" s="99"/>
      <c r="DB121" s="100"/>
      <c r="DC121" s="109"/>
      <c r="DD121" s="97"/>
      <c r="DE121" s="98"/>
      <c r="DG121" s="70"/>
    </row>
    <row r="122" spans="3:111" ht="15.75">
      <c r="C122" s="77"/>
      <c r="D122" s="93"/>
      <c r="E122" s="121"/>
      <c r="F122" s="121"/>
      <c r="G122" s="94"/>
      <c r="H122" s="95"/>
      <c r="I122" s="95"/>
      <c r="J122" s="94"/>
      <c r="K122" s="122"/>
      <c r="L122" s="96"/>
      <c r="M122" s="78"/>
      <c r="N122" s="97"/>
      <c r="O122" s="97"/>
      <c r="P122" s="98"/>
      <c r="Q122" s="99"/>
      <c r="R122" s="97"/>
      <c r="S122" s="100"/>
      <c r="T122" s="123"/>
      <c r="U122" s="97"/>
      <c r="V122" s="99"/>
      <c r="W122" s="99"/>
      <c r="X122" s="99"/>
      <c r="Y122" s="100"/>
      <c r="Z122" s="97"/>
      <c r="AA122" s="97"/>
      <c r="AB122" s="98"/>
      <c r="AD122" s="97"/>
      <c r="AE122" s="97"/>
      <c r="AF122" s="98"/>
      <c r="AG122" s="99"/>
      <c r="AH122" s="97"/>
      <c r="AI122" s="100"/>
      <c r="AJ122" s="123"/>
      <c r="AK122" s="97"/>
      <c r="AL122" s="99"/>
      <c r="AM122" s="99"/>
      <c r="AN122" s="99"/>
      <c r="AO122" s="100"/>
      <c r="AP122" s="97"/>
      <c r="AQ122" s="97"/>
      <c r="AR122" s="98"/>
      <c r="AT122" s="97"/>
      <c r="AU122" s="97"/>
      <c r="AV122" s="98"/>
      <c r="AW122" s="99"/>
      <c r="AX122" s="97"/>
      <c r="AY122" s="100"/>
      <c r="AZ122" s="123"/>
      <c r="BA122" s="97"/>
      <c r="BB122" s="99"/>
      <c r="BC122" s="99"/>
      <c r="BD122" s="99"/>
      <c r="BE122" s="100"/>
      <c r="BF122" s="97"/>
      <c r="BG122" s="97"/>
      <c r="BH122" s="97"/>
      <c r="BI122" s="98"/>
      <c r="BK122" s="97"/>
      <c r="BL122" s="97"/>
      <c r="BM122" s="98"/>
      <c r="BN122" s="99"/>
      <c r="BO122" s="97"/>
      <c r="BP122" s="100"/>
      <c r="BQ122" s="97"/>
      <c r="BR122" s="97"/>
      <c r="BS122" s="99"/>
      <c r="BT122" s="99"/>
      <c r="BU122" s="99"/>
      <c r="BV122" s="100"/>
      <c r="BW122" s="97"/>
      <c r="BX122" s="97"/>
      <c r="BY122" s="98"/>
      <c r="CA122" s="97"/>
      <c r="CB122" s="97"/>
      <c r="CC122" s="98"/>
      <c r="CD122" s="99"/>
      <c r="CE122" s="97"/>
      <c r="CF122" s="100"/>
      <c r="CG122" s="97"/>
      <c r="CH122" s="97"/>
      <c r="CI122" s="99"/>
      <c r="CJ122" s="99"/>
      <c r="CK122" s="99"/>
      <c r="CL122" s="100"/>
      <c r="CM122" s="109"/>
      <c r="CN122" s="97"/>
      <c r="CO122" s="98"/>
      <c r="CQ122" s="97"/>
      <c r="CR122" s="97"/>
      <c r="CS122" s="98"/>
      <c r="CT122" s="99"/>
      <c r="CU122" s="97"/>
      <c r="CV122" s="100"/>
      <c r="CW122" s="97"/>
      <c r="CX122" s="97"/>
      <c r="CY122" s="99"/>
      <c r="CZ122" s="99"/>
      <c r="DA122" s="99"/>
      <c r="DB122" s="100"/>
      <c r="DC122" s="109"/>
      <c r="DD122" s="97"/>
      <c r="DE122" s="98"/>
      <c r="DG122" s="70"/>
    </row>
    <row r="123" spans="3:111" ht="15.75" thickBot="1">
      <c r="C123" s="77"/>
      <c r="D123" s="83"/>
      <c r="E123" s="82"/>
      <c r="F123" s="82"/>
      <c r="G123" s="82"/>
      <c r="H123" s="84"/>
      <c r="I123" s="84"/>
      <c r="J123" s="82"/>
      <c r="K123" s="84"/>
      <c r="L123" s="85"/>
      <c r="N123" s="85">
        <f>SUM(N5:N103)</f>
        <v>0</v>
      </c>
      <c r="O123" s="85">
        <f>SUM(O5:O112)</f>
        <v>4875552462.6329727</v>
      </c>
      <c r="P123" s="85">
        <f>SUM(P5:P103)</f>
        <v>0</v>
      </c>
      <c r="Q123" s="85">
        <f>SUM(Q5:Q112)</f>
        <v>4875552462.6329727</v>
      </c>
      <c r="R123" s="85">
        <f>SUM(R5:R103)</f>
        <v>0</v>
      </c>
      <c r="S123" s="85">
        <f>SUM(S5:S103)</f>
        <v>0</v>
      </c>
      <c r="T123" s="85">
        <f t="shared" ref="T123:AB123" si="190">SUM(T5:T112)</f>
        <v>243777623.13164863</v>
      </c>
      <c r="U123" s="85">
        <f t="shared" si="190"/>
        <v>4631774839.5013247</v>
      </c>
      <c r="V123" s="85">
        <f t="shared" si="190"/>
        <v>2748</v>
      </c>
      <c r="W123" s="85">
        <f t="shared" si="190"/>
        <v>1003098</v>
      </c>
      <c r="X123" s="85">
        <f t="shared" si="190"/>
        <v>13806</v>
      </c>
      <c r="Y123" s="85">
        <f t="shared" si="190"/>
        <v>4631774839.5013247</v>
      </c>
      <c r="Z123" s="85">
        <f t="shared" si="190"/>
        <v>115020304.02744724</v>
      </c>
      <c r="AA123" s="85">
        <f t="shared" si="190"/>
        <v>115020304.02744724</v>
      </c>
      <c r="AB123" s="86">
        <f t="shared" si="190"/>
        <v>4760532158.605526</v>
      </c>
      <c r="AD123" s="85">
        <f t="shared" ref="AD123:AK123" si="191">SUM(AD4:AD112)</f>
        <v>4875552462.6329727</v>
      </c>
      <c r="AE123" s="85">
        <f t="shared" si="191"/>
        <v>101528216.62415829</v>
      </c>
      <c r="AF123" s="85">
        <f t="shared" si="191"/>
        <v>0</v>
      </c>
      <c r="AG123" s="85">
        <f t="shared" si="191"/>
        <v>4977080679.2571316</v>
      </c>
      <c r="AH123" s="85">
        <f t="shared" si="191"/>
        <v>115020304.02744724</v>
      </c>
      <c r="AI123" s="85">
        <f t="shared" si="191"/>
        <v>0</v>
      </c>
      <c r="AJ123" s="85">
        <f t="shared" si="191"/>
        <v>248854033.96285656</v>
      </c>
      <c r="AK123" s="85">
        <f t="shared" si="191"/>
        <v>4728226645.2942753</v>
      </c>
      <c r="AL123" s="85"/>
      <c r="AM123" s="85"/>
      <c r="AN123" s="85"/>
      <c r="AO123" s="85">
        <f>SUM(AO4:AO112)</f>
        <v>4613206341.2668285</v>
      </c>
      <c r="AP123" s="85">
        <f>SUM(AP4:AP112)</f>
        <v>120106212.0958256</v>
      </c>
      <c r="AQ123" s="85">
        <f>SUM(AQ4:AQ112)</f>
        <v>235126516.12327287</v>
      </c>
      <c r="AR123" s="85">
        <f>SUM(AR4:AR112)</f>
        <v>4741954163.1338587</v>
      </c>
      <c r="AT123" s="85">
        <f>SUM(AT4:AT112)</f>
        <v>4977080679.2571316</v>
      </c>
      <c r="AU123" s="87">
        <f>SUM(AU4:AU103)</f>
        <v>0</v>
      </c>
      <c r="AV123" s="87">
        <f>SUM(AV4:AV103)</f>
        <v>0</v>
      </c>
      <c r="AW123" s="85">
        <f>SUM(AW4:AW112)</f>
        <v>4977080679.2571316</v>
      </c>
      <c r="AX123" s="85">
        <f>SUM(AX4:AX112)</f>
        <v>235126516.12327287</v>
      </c>
      <c r="AY123" s="85">
        <f>SUM(AY4:AY103)</f>
        <v>0</v>
      </c>
      <c r="AZ123" s="85">
        <f>SUM(AZ4:AZ112)</f>
        <v>248854033.96285656</v>
      </c>
      <c r="BA123" s="85">
        <f>SUM(BA4:BA112)</f>
        <v>4728226645.2942753</v>
      </c>
      <c r="BB123" s="85"/>
      <c r="BC123" s="85"/>
      <c r="BD123" s="85"/>
      <c r="BE123" s="85">
        <f>SUM(BE4:BE112)</f>
        <v>4493100129.1709995</v>
      </c>
      <c r="BF123" s="85">
        <f>SUM(BF4:BF112)</f>
        <v>119630954.37954357</v>
      </c>
      <c r="BG123" s="85">
        <v>1339460052</v>
      </c>
      <c r="BH123" s="85">
        <f>SUM(BH4:BH112)</f>
        <v>1694217522.502816</v>
      </c>
      <c r="BI123" s="85">
        <f>SUM(BI4:BI112)</f>
        <v>3282863156.7543144</v>
      </c>
      <c r="BK123" s="85">
        <f t="shared" ref="BK123:BY123" si="192">SUM(BK4:BK112)</f>
        <v>4977080679.2571316</v>
      </c>
      <c r="BL123" s="85">
        <f t="shared" si="192"/>
        <v>0</v>
      </c>
      <c r="BM123" s="85">
        <f t="shared" si="192"/>
        <v>0</v>
      </c>
      <c r="BN123" s="85">
        <f t="shared" si="192"/>
        <v>4977080679.2571316</v>
      </c>
      <c r="BO123" s="85">
        <f t="shared" si="192"/>
        <v>1694217522.502816</v>
      </c>
      <c r="BP123" s="85">
        <f t="shared" si="192"/>
        <v>0</v>
      </c>
      <c r="BQ123" s="85">
        <f t="shared" si="192"/>
        <v>248854033.96285656</v>
      </c>
      <c r="BR123" s="85">
        <f t="shared" si="192"/>
        <v>4728226645.2942753</v>
      </c>
      <c r="BS123" s="85">
        <f t="shared" si="192"/>
        <v>2958</v>
      </c>
      <c r="BT123" s="85">
        <f t="shared" si="192"/>
        <v>1028508</v>
      </c>
      <c r="BU123" s="85">
        <f t="shared" si="192"/>
        <v>23100</v>
      </c>
      <c r="BV123" s="85">
        <f t="shared" si="192"/>
        <v>3034009122.7914586</v>
      </c>
      <c r="BW123" s="85">
        <f t="shared" si="192"/>
        <v>122155949.19427402</v>
      </c>
      <c r="BX123" s="85">
        <f t="shared" si="192"/>
        <v>1816373471.6970901</v>
      </c>
      <c r="BY123" s="85">
        <f t="shared" si="192"/>
        <v>3160707207.56004</v>
      </c>
      <c r="CA123" s="85"/>
      <c r="CB123" s="85"/>
      <c r="CC123" s="85">
        <f>SUM(CC4:CC112)</f>
        <v>0</v>
      </c>
      <c r="CD123" s="85">
        <f>SUM(CD4:CD112)</f>
        <v>5020705988.2571316</v>
      </c>
      <c r="CE123" s="85">
        <f>SUM(CE4:CE112)</f>
        <v>1816373471.6970901</v>
      </c>
      <c r="CF123" s="85">
        <f>SUM(CF4:CF112)</f>
        <v>0</v>
      </c>
      <c r="CG123" s="85">
        <f>SUM(CG4:CG112)</f>
        <v>251035299.41285655</v>
      </c>
      <c r="CH123" s="85">
        <f>SUM(CH4:CH112)</f>
        <v>4769670688.8442745</v>
      </c>
      <c r="CI123" s="85">
        <f>SUM(CI4:CI112)</f>
        <v>3198</v>
      </c>
      <c r="CJ123" s="85">
        <f>SUM(CJ4:CJ112)</f>
        <v>1001283</v>
      </c>
      <c r="CK123" s="85"/>
      <c r="CL123" s="85"/>
      <c r="CM123" s="85"/>
      <c r="CN123" s="85"/>
      <c r="CO123" s="85"/>
      <c r="CP123" s="85">
        <f t="shared" ref="CP123:CU123" si="193">SUM(CP4:CP120)</f>
        <v>0</v>
      </c>
      <c r="CQ123" s="85">
        <f t="shared" si="193"/>
        <v>5020705988.2571316</v>
      </c>
      <c r="CR123" s="85">
        <f t="shared" si="193"/>
        <v>45394286</v>
      </c>
      <c r="CS123" s="85">
        <f t="shared" si="193"/>
        <v>0</v>
      </c>
      <c r="CT123" s="85">
        <f t="shared" si="193"/>
        <v>5066100274.2571316</v>
      </c>
      <c r="CU123" s="85">
        <f t="shared" si="193"/>
        <v>1857015759.6349235</v>
      </c>
      <c r="CV123" s="85">
        <f t="shared" ref="CQ123:DE123" si="194">SUM(CV4:CV112)</f>
        <v>0</v>
      </c>
      <c r="CW123" s="85">
        <f t="shared" ref="CW123:DD123" si="195">SUM(CW4:CW120)</f>
        <v>253305013.71285656</v>
      </c>
      <c r="CX123" s="85">
        <f t="shared" si="195"/>
        <v>4812795260.5442743</v>
      </c>
      <c r="CY123" s="85">
        <f t="shared" si="195"/>
        <v>3333</v>
      </c>
      <c r="CZ123" s="85">
        <f t="shared" si="195"/>
        <v>1148535</v>
      </c>
      <c r="DA123" s="85">
        <f t="shared" si="195"/>
        <v>34582</v>
      </c>
      <c r="DB123" s="85">
        <f t="shared" si="195"/>
        <v>2955779500.9093509</v>
      </c>
      <c r="DC123" s="85">
        <f t="shared" si="195"/>
        <v>162465982.67273641</v>
      </c>
      <c r="DD123" s="85">
        <f t="shared" si="195"/>
        <v>2019481742.3076599</v>
      </c>
      <c r="DE123" s="85">
        <f>SUM(DE4:DE120)</f>
        <v>3046618531.9494715</v>
      </c>
      <c r="DG123" s="63"/>
    </row>
    <row r="124" spans="3:111">
      <c r="G124" s="78"/>
      <c r="N124" s="36"/>
      <c r="O124" s="36"/>
      <c r="P124" s="36"/>
      <c r="Q124" s="36"/>
      <c r="R124" s="36"/>
      <c r="S124" s="36"/>
      <c r="T124" s="36"/>
      <c r="U124" s="36"/>
      <c r="V124" s="36"/>
      <c r="W124" s="36"/>
      <c r="X124" s="36"/>
      <c r="Y124" s="36"/>
      <c r="Z124" s="36"/>
      <c r="AA124" s="36"/>
      <c r="AB124" s="39"/>
      <c r="AK124" s="13">
        <f>+AJ123+AK123-AG123</f>
        <v>0</v>
      </c>
      <c r="AQ124" s="12">
        <f>+AP123+AH123-AQ123</f>
        <v>0</v>
      </c>
      <c r="AR124" s="12">
        <f>+AG123-AQ123-AR123</f>
        <v>0</v>
      </c>
      <c r="AT124" s="88"/>
      <c r="BA124" s="13">
        <f>+AZ123+BA123-AW123</f>
        <v>0</v>
      </c>
      <c r="BE124" s="88">
        <f>AX123+BE123-BA123</f>
        <v>0</v>
      </c>
      <c r="BH124" s="12">
        <f>+BF123+AX123-BH123+BG123</f>
        <v>0</v>
      </c>
      <c r="BI124" s="12">
        <f>+AW123-BH123-BI123</f>
        <v>0</v>
      </c>
      <c r="BK124" s="88"/>
      <c r="BR124" s="13">
        <f>+BQ123+BR123-BN123</f>
        <v>0</v>
      </c>
      <c r="BV124" s="88">
        <f>BO123+BV123-BR123</f>
        <v>0</v>
      </c>
      <c r="BX124" s="12">
        <f>+BW123+BO123-BX123</f>
        <v>0</v>
      </c>
      <c r="BY124" s="12">
        <f>+BN123-BX123-BY123</f>
        <v>0</v>
      </c>
      <c r="CA124" s="88"/>
      <c r="CH124" s="13">
        <f>+CG123+CH123-CD123</f>
        <v>0</v>
      </c>
      <c r="CL124" s="88">
        <f>CE123+CL123-CH123</f>
        <v>-2953297217.1471844</v>
      </c>
      <c r="CN124" s="12">
        <f>+CM123+CE123-CN123</f>
        <v>1816373471.6970901</v>
      </c>
      <c r="CO124" s="12">
        <f>+CD123-CN123-CO123</f>
        <v>5020705988.2571316</v>
      </c>
      <c r="CQ124" s="88"/>
      <c r="CX124" s="13">
        <f>+CW123+CX123-CT123</f>
        <v>0</v>
      </c>
      <c r="DB124" s="88">
        <f>CU123+DB123-CX123</f>
        <v>0</v>
      </c>
      <c r="DD124" s="12">
        <f>+DC123+CU123-DD123</f>
        <v>0</v>
      </c>
      <c r="DE124" s="12">
        <f>+CT123-DD123-DE123</f>
        <v>0</v>
      </c>
    </row>
    <row r="125" spans="3:111">
      <c r="G125" s="78"/>
      <c r="N125" s="36"/>
      <c r="O125" s="36"/>
      <c r="P125" s="36"/>
      <c r="Q125" s="36"/>
      <c r="R125" s="36"/>
      <c r="S125" s="36"/>
      <c r="T125" s="36"/>
      <c r="U125" s="36"/>
      <c r="V125" s="36"/>
      <c r="W125" s="36"/>
      <c r="X125" s="36"/>
      <c r="Y125" s="36"/>
      <c r="Z125" s="36"/>
      <c r="AA125" s="36"/>
      <c r="AB125" s="39"/>
      <c r="AJ125" s="89"/>
      <c r="AT125" s="88">
        <f>AT123-AG123</f>
        <v>0</v>
      </c>
      <c r="AW125" s="88">
        <f>AT123+AU123*AV123-AW123</f>
        <v>0</v>
      </c>
      <c r="AX125" s="88">
        <f>AX123-AQ123</f>
        <v>0</v>
      </c>
      <c r="AZ125" s="89"/>
      <c r="BG125" s="110"/>
      <c r="BK125" s="88">
        <f>BK123-AW123</f>
        <v>0</v>
      </c>
      <c r="BN125" s="88">
        <f>BK123+BL123*BM123-BN123</f>
        <v>0</v>
      </c>
      <c r="BO125" s="88">
        <f>BO123-BH123</f>
        <v>0</v>
      </c>
      <c r="BQ125" s="89"/>
      <c r="BY125" s="90"/>
      <c r="CA125" s="88">
        <f>CA123-BN123</f>
        <v>-4977080679.2571316</v>
      </c>
      <c r="CD125" s="88"/>
      <c r="CE125" s="88">
        <f>CE123-BX123</f>
        <v>0</v>
      </c>
      <c r="CG125" s="89"/>
      <c r="CN125" s="78"/>
      <c r="CO125" s="111"/>
      <c r="CP125" s="78"/>
      <c r="CQ125" s="112"/>
      <c r="CR125" s="78"/>
      <c r="CS125" s="78"/>
      <c r="CT125" s="112">
        <f>CQ123+CR123-CT123</f>
        <v>0</v>
      </c>
      <c r="CU125" s="112"/>
      <c r="CW125" s="89"/>
      <c r="DE125" s="90"/>
    </row>
    <row r="126" spans="3:111">
      <c r="N126" s="36"/>
      <c r="O126" s="36"/>
      <c r="P126" s="36"/>
      <c r="Q126" s="36"/>
      <c r="R126" s="36"/>
      <c r="S126" s="36"/>
      <c r="T126" s="36"/>
      <c r="U126" s="36"/>
      <c r="V126" s="36"/>
      <c r="W126" s="36"/>
      <c r="X126" s="36"/>
      <c r="Y126" s="36"/>
      <c r="Z126" s="36"/>
      <c r="AA126" s="36"/>
      <c r="AB126" s="39"/>
      <c r="AD126" s="88"/>
      <c r="AT126" s="90"/>
      <c r="BK126" s="90"/>
      <c r="BO126" s="90"/>
      <c r="BQ126" s="89"/>
      <c r="BW126" s="90"/>
      <c r="BY126" s="90"/>
      <c r="CA126" s="90"/>
      <c r="CE126" s="90"/>
      <c r="CG126" s="89"/>
      <c r="CM126" s="90"/>
      <c r="CO126" s="90"/>
      <c r="CQ126" s="90"/>
      <c r="CU126" s="90"/>
      <c r="CW126" s="89"/>
      <c r="DC126" s="90"/>
      <c r="DE126" s="120"/>
    </row>
    <row r="127" spans="3:111">
      <c r="L127" s="88"/>
      <c r="N127" s="36"/>
      <c r="O127" s="36"/>
      <c r="P127" s="36"/>
      <c r="Q127" s="36"/>
      <c r="R127" s="36"/>
      <c r="S127" s="36"/>
      <c r="T127" s="36"/>
      <c r="U127" s="36"/>
      <c r="V127" s="36"/>
      <c r="W127" s="36"/>
      <c r="X127" s="36"/>
      <c r="Y127" s="36"/>
      <c r="Z127" s="36"/>
      <c r="AA127" s="36"/>
      <c r="AB127" s="39"/>
      <c r="AD127" s="88"/>
      <c r="AE127" s="88"/>
      <c r="AG127" s="88"/>
      <c r="AH127" s="88"/>
      <c r="AP127" s="88"/>
      <c r="AQ127" s="88"/>
      <c r="AT127" s="90"/>
      <c r="AU127" s="88"/>
      <c r="AW127" s="88"/>
      <c r="AX127" s="88"/>
      <c r="AZ127" s="88"/>
      <c r="BF127" s="88"/>
      <c r="BG127" s="88"/>
      <c r="BH127" s="88"/>
      <c r="BK127" s="90"/>
      <c r="BL127" s="88"/>
      <c r="BN127" s="88"/>
      <c r="BO127" s="88"/>
      <c r="BQ127" s="88"/>
      <c r="BW127" s="90"/>
      <c r="BX127" s="88"/>
      <c r="BY127" s="90"/>
      <c r="CA127" s="90"/>
      <c r="CB127" s="88"/>
      <c r="CD127" s="88"/>
      <c r="CE127" s="88"/>
      <c r="CG127" s="88"/>
      <c r="CM127" s="91"/>
      <c r="CN127" s="88"/>
      <c r="CO127" s="89"/>
      <c r="CQ127" s="90"/>
      <c r="CR127" s="88"/>
      <c r="CT127" s="88"/>
      <c r="CU127" s="88"/>
      <c r="CW127" s="88"/>
      <c r="DC127" s="91"/>
      <c r="DD127" s="88"/>
      <c r="DE127" s="90"/>
    </row>
    <row r="128" spans="3:111">
      <c r="L128" s="89"/>
      <c r="N128" s="36"/>
      <c r="O128" s="36"/>
      <c r="P128" s="36"/>
      <c r="Q128" s="36"/>
      <c r="R128" s="36"/>
      <c r="S128" s="36"/>
      <c r="T128" s="36"/>
      <c r="U128" s="36"/>
      <c r="V128" s="36"/>
      <c r="W128" s="36"/>
      <c r="X128" s="36"/>
      <c r="Y128" s="36"/>
      <c r="Z128" s="36"/>
      <c r="AA128" s="36"/>
      <c r="AB128" s="39"/>
      <c r="AT128" s="90"/>
      <c r="AW128" s="89"/>
      <c r="BH128" s="88"/>
      <c r="BI128" s="101"/>
      <c r="BK128" s="90"/>
      <c r="BW128" s="90"/>
      <c r="BX128" s="88"/>
      <c r="BY128" s="90"/>
      <c r="CA128" s="90"/>
      <c r="CM128" s="90"/>
      <c r="CN128" s="89"/>
      <c r="CQ128" s="90"/>
      <c r="DC128" s="101"/>
      <c r="DD128" s="88"/>
      <c r="DE128" s="101"/>
    </row>
    <row r="129" spans="12:109">
      <c r="N129" s="36"/>
      <c r="O129" s="36"/>
      <c r="P129" s="36"/>
      <c r="Q129" s="36"/>
      <c r="R129" s="36"/>
      <c r="S129" s="36"/>
      <c r="T129" s="36"/>
      <c r="U129" s="36"/>
      <c r="V129" s="36"/>
      <c r="W129" s="36"/>
      <c r="X129" s="36"/>
      <c r="Y129" s="36"/>
      <c r="Z129" s="36"/>
      <c r="AA129" s="36"/>
      <c r="AB129" s="39"/>
      <c r="AT129" s="90"/>
      <c r="BH129" s="88"/>
      <c r="BI129" s="101"/>
      <c r="BK129" s="90"/>
      <c r="BW129" s="90"/>
      <c r="BX129" s="88"/>
      <c r="BY129" s="90"/>
      <c r="CA129" s="90"/>
      <c r="CD129" s="107"/>
      <c r="CM129" s="90"/>
      <c r="CN129" s="88"/>
      <c r="CQ129" s="90"/>
      <c r="CT129" s="107"/>
      <c r="DC129" s="90"/>
      <c r="DD129" s="88"/>
      <c r="DE129" s="90"/>
    </row>
    <row r="130" spans="12:109">
      <c r="L130" s="88"/>
      <c r="N130" s="36"/>
      <c r="O130" s="36"/>
      <c r="P130" s="36"/>
      <c r="Q130" s="36"/>
      <c r="R130" s="36"/>
      <c r="S130" s="36"/>
      <c r="T130" s="36"/>
      <c r="U130" s="36"/>
      <c r="V130" s="36"/>
      <c r="W130" s="36"/>
      <c r="X130" s="36"/>
      <c r="Y130" s="36"/>
      <c r="Z130" s="36"/>
      <c r="AA130" s="36"/>
      <c r="AB130" s="39"/>
      <c r="AD130" s="89"/>
      <c r="AG130" s="89"/>
      <c r="AT130" s="89"/>
      <c r="AW130" s="89"/>
      <c r="BF130" s="88"/>
      <c r="BG130" s="88"/>
      <c r="BH130" s="88"/>
      <c r="BK130" s="89"/>
      <c r="BN130" s="89"/>
      <c r="BW130" s="90"/>
      <c r="BX130" s="88"/>
      <c r="BY130" s="90"/>
      <c r="CA130" s="89"/>
      <c r="CD130" s="89"/>
      <c r="CM130" s="90"/>
      <c r="CN130" s="88"/>
      <c r="CO130" s="90"/>
      <c r="CQ130" s="89"/>
      <c r="CT130" s="89"/>
      <c r="DC130" s="90"/>
      <c r="DD130" s="88"/>
      <c r="DE130" s="101"/>
    </row>
    <row r="131" spans="12:109">
      <c r="L131" s="88"/>
      <c r="N131" s="36"/>
      <c r="O131" s="36"/>
      <c r="P131" s="36"/>
      <c r="Q131" s="36"/>
      <c r="R131" s="36"/>
      <c r="S131" s="36"/>
      <c r="T131" s="36"/>
      <c r="U131" s="36"/>
      <c r="V131" s="36"/>
      <c r="W131" s="36"/>
      <c r="X131" s="36"/>
      <c r="Y131" s="36"/>
      <c r="Z131" s="36"/>
      <c r="AA131" s="36"/>
      <c r="AB131" s="39"/>
      <c r="AT131" s="89"/>
      <c r="BH131" s="88"/>
      <c r="BK131" s="89"/>
      <c r="BW131" s="90"/>
      <c r="BX131" s="88"/>
      <c r="BY131" s="90"/>
      <c r="CA131" s="89"/>
      <c r="CM131" s="90"/>
      <c r="CN131" s="88"/>
      <c r="CO131" s="101"/>
      <c r="CQ131" s="89"/>
      <c r="DC131" s="90"/>
      <c r="DD131" s="88"/>
      <c r="DE131" s="90"/>
    </row>
    <row r="132" spans="12:109">
      <c r="L132" s="88"/>
      <c r="N132" s="36"/>
      <c r="O132" s="36"/>
      <c r="P132" s="36"/>
      <c r="Q132" s="36"/>
      <c r="R132" s="36"/>
      <c r="S132" s="36"/>
      <c r="T132" s="36"/>
      <c r="U132" s="36"/>
      <c r="V132" s="36"/>
      <c r="W132" s="36"/>
      <c r="X132" s="36"/>
      <c r="Y132" s="36"/>
      <c r="Z132" s="36"/>
      <c r="AA132" s="36"/>
      <c r="AB132" s="39"/>
      <c r="AT132" s="89"/>
      <c r="BF132" s="92"/>
      <c r="BG132" s="92"/>
      <c r="BK132" s="89"/>
      <c r="BW132" s="92"/>
      <c r="BY132" s="90"/>
      <c r="CA132" s="89"/>
      <c r="CM132" s="92"/>
      <c r="CO132" s="90"/>
      <c r="CQ132" s="89"/>
      <c r="DC132" s="92"/>
      <c r="DE132" s="101"/>
    </row>
    <row r="133" spans="12:109">
      <c r="N133" s="36"/>
      <c r="O133" s="36"/>
      <c r="P133" s="36"/>
      <c r="Q133" s="36"/>
      <c r="R133" s="36"/>
      <c r="S133" s="36"/>
      <c r="T133" s="36"/>
      <c r="U133" s="36"/>
      <c r="V133" s="36"/>
      <c r="W133" s="36"/>
      <c r="X133" s="36"/>
      <c r="Y133" s="36"/>
      <c r="Z133" s="36"/>
      <c r="AA133" s="36"/>
      <c r="AB133" s="39"/>
      <c r="AT133" s="89"/>
      <c r="BK133" s="89"/>
      <c r="BY133" s="90"/>
      <c r="CA133" s="89"/>
      <c r="CO133" s="90"/>
      <c r="CQ133" s="89"/>
      <c r="DE133" s="90"/>
    </row>
    <row r="134" spans="12:109">
      <c r="N134" s="36"/>
      <c r="O134" s="36"/>
      <c r="P134" s="36"/>
      <c r="Q134" s="36"/>
      <c r="R134" s="36"/>
      <c r="S134" s="36"/>
      <c r="T134" s="36"/>
      <c r="U134" s="36"/>
      <c r="V134" s="36"/>
      <c r="W134" s="36"/>
      <c r="X134" s="36"/>
      <c r="Y134" s="36"/>
      <c r="Z134" s="36"/>
      <c r="AA134" s="36"/>
      <c r="AB134" s="39"/>
      <c r="AT134" s="89"/>
      <c r="BK134" s="89"/>
      <c r="BY134" s="90"/>
      <c r="CA134" s="89"/>
      <c r="CO134" s="101"/>
      <c r="CQ134" s="89"/>
      <c r="DE134" s="90"/>
    </row>
    <row r="135" spans="12:109">
      <c r="N135" s="36"/>
      <c r="O135" s="36"/>
      <c r="P135" s="36"/>
      <c r="Q135" s="36"/>
      <c r="R135" s="36"/>
      <c r="S135" s="36"/>
      <c r="T135" s="36"/>
      <c r="U135" s="36"/>
      <c r="V135" s="36"/>
      <c r="W135" s="36"/>
      <c r="X135" s="36"/>
      <c r="Y135" s="36"/>
      <c r="Z135" s="36"/>
      <c r="AA135" s="36"/>
      <c r="AB135" s="39"/>
      <c r="BF135" s="92"/>
      <c r="BG135" s="92"/>
      <c r="BW135" s="92"/>
      <c r="BY135" s="90"/>
    </row>
    <row r="136" spans="12:109">
      <c r="N136" s="36"/>
      <c r="O136" s="36"/>
      <c r="P136" s="36"/>
      <c r="Q136" s="36"/>
      <c r="R136" s="36"/>
      <c r="S136" s="36"/>
      <c r="T136" s="36"/>
      <c r="U136" s="36"/>
      <c r="V136" s="36"/>
      <c r="W136" s="36"/>
      <c r="X136" s="36"/>
      <c r="Y136" s="36"/>
      <c r="Z136" s="36"/>
      <c r="AA136" s="36"/>
      <c r="AB136" s="39"/>
      <c r="BY136" s="90"/>
    </row>
    <row r="137" spans="12:109">
      <c r="N137" s="36"/>
      <c r="O137" s="36"/>
      <c r="P137" s="36"/>
      <c r="Q137" s="36"/>
      <c r="R137" s="36"/>
      <c r="S137" s="36"/>
      <c r="T137" s="36"/>
      <c r="U137" s="36"/>
      <c r="V137" s="36"/>
      <c r="W137" s="36"/>
      <c r="X137" s="36"/>
      <c r="Y137" s="36"/>
      <c r="Z137" s="36"/>
      <c r="AA137" s="36"/>
      <c r="AB137" s="39"/>
      <c r="BY137" s="90"/>
    </row>
    <row r="138" spans="12:109">
      <c r="N138" s="36"/>
      <c r="O138" s="36"/>
      <c r="P138" s="36"/>
      <c r="Q138" s="36"/>
      <c r="R138" s="36"/>
      <c r="S138" s="36"/>
      <c r="T138" s="36"/>
      <c r="U138" s="36"/>
      <c r="V138" s="36"/>
      <c r="W138" s="36"/>
      <c r="X138" s="36"/>
      <c r="Y138" s="36"/>
      <c r="Z138" s="36"/>
      <c r="AA138" s="36"/>
      <c r="AB138" s="39"/>
      <c r="BY138" s="90"/>
    </row>
    <row r="139" spans="12:109">
      <c r="N139" s="36"/>
      <c r="O139" s="36"/>
      <c r="P139" s="36"/>
      <c r="Q139" s="36"/>
      <c r="R139" s="36"/>
      <c r="S139" s="36"/>
      <c r="T139" s="36"/>
      <c r="U139" s="36"/>
      <c r="V139" s="36"/>
      <c r="W139" s="36"/>
      <c r="X139" s="36"/>
      <c r="Y139" s="36"/>
      <c r="Z139" s="36"/>
      <c r="AA139" s="36"/>
      <c r="AB139" s="39"/>
      <c r="BY139" s="90"/>
    </row>
    <row r="140" spans="12:109">
      <c r="N140" s="36"/>
      <c r="O140" s="36"/>
      <c r="P140" s="36"/>
      <c r="Q140" s="36"/>
      <c r="R140" s="36"/>
      <c r="S140" s="36"/>
      <c r="T140" s="36"/>
      <c r="U140" s="36"/>
      <c r="V140" s="36"/>
      <c r="W140" s="36"/>
      <c r="X140" s="36"/>
      <c r="Y140" s="36"/>
      <c r="Z140" s="36"/>
      <c r="AA140" s="36"/>
      <c r="AB140" s="39"/>
      <c r="BY140" s="90"/>
    </row>
    <row r="141" spans="12:109">
      <c r="N141" s="36"/>
      <c r="O141" s="36"/>
      <c r="P141" s="36"/>
      <c r="Q141" s="36"/>
      <c r="R141" s="36"/>
      <c r="S141" s="36"/>
      <c r="T141" s="36"/>
      <c r="U141" s="36"/>
      <c r="V141" s="36"/>
      <c r="W141" s="36"/>
      <c r="X141" s="36"/>
      <c r="Y141" s="36"/>
      <c r="Z141" s="36"/>
      <c r="AA141" s="36"/>
      <c r="AB141" s="39"/>
      <c r="BY141" s="90"/>
    </row>
    <row r="142" spans="12:109">
      <c r="N142" s="36"/>
      <c r="O142" s="36"/>
      <c r="P142" s="36"/>
      <c r="Q142" s="36"/>
      <c r="R142" s="36"/>
      <c r="S142" s="36"/>
      <c r="T142" s="36"/>
      <c r="U142" s="36"/>
      <c r="V142" s="36"/>
      <c r="W142" s="36"/>
      <c r="X142" s="36"/>
      <c r="Y142" s="36"/>
      <c r="Z142" s="36"/>
      <c r="AA142" s="36"/>
      <c r="AB142" s="39"/>
      <c r="BY142" s="90"/>
    </row>
    <row r="143" spans="12:109">
      <c r="N143" s="36"/>
      <c r="O143" s="36"/>
      <c r="P143" s="36"/>
      <c r="Q143" s="36"/>
      <c r="R143" s="36"/>
      <c r="S143" s="36"/>
      <c r="T143" s="36"/>
      <c r="U143" s="36"/>
      <c r="V143" s="36"/>
      <c r="W143" s="36"/>
      <c r="X143" s="36"/>
      <c r="Y143" s="36"/>
      <c r="Z143" s="36"/>
      <c r="AA143" s="36"/>
      <c r="AB143" s="39"/>
      <c r="BY143" s="90"/>
    </row>
    <row r="144" spans="12:109">
      <c r="N144" s="36"/>
      <c r="O144" s="36"/>
      <c r="P144" s="36"/>
      <c r="Q144" s="36"/>
      <c r="R144" s="36"/>
      <c r="S144" s="36"/>
      <c r="T144" s="36"/>
      <c r="U144" s="36"/>
      <c r="V144" s="36"/>
      <c r="W144" s="36"/>
      <c r="X144" s="36"/>
      <c r="Y144" s="36"/>
      <c r="Z144" s="36"/>
      <c r="AA144" s="36"/>
      <c r="AB144" s="39"/>
      <c r="BY144" s="90"/>
    </row>
    <row r="145" spans="14:77">
      <c r="N145" s="36"/>
      <c r="O145" s="36"/>
      <c r="P145" s="36"/>
      <c r="Q145" s="36"/>
      <c r="R145" s="36"/>
      <c r="S145" s="36"/>
      <c r="T145" s="36"/>
      <c r="U145" s="36"/>
      <c r="V145" s="36"/>
      <c r="W145" s="36"/>
      <c r="X145" s="36"/>
      <c r="Y145" s="36"/>
      <c r="Z145" s="36"/>
      <c r="AA145" s="36"/>
      <c r="AB145" s="39"/>
      <c r="BY145" s="90"/>
    </row>
    <row r="146" spans="14:77">
      <c r="N146" s="36"/>
      <c r="O146" s="36"/>
      <c r="P146" s="36"/>
      <c r="Q146" s="36"/>
      <c r="R146" s="36"/>
      <c r="S146" s="36"/>
      <c r="T146" s="36"/>
      <c r="U146" s="36"/>
      <c r="V146" s="36"/>
      <c r="W146" s="36"/>
      <c r="X146" s="36"/>
      <c r="Y146" s="36"/>
      <c r="Z146" s="36"/>
      <c r="AA146" s="36"/>
      <c r="AB146" s="39"/>
      <c r="BY146" s="90"/>
    </row>
    <row r="147" spans="14:77">
      <c r="N147" s="36"/>
      <c r="O147" s="36"/>
      <c r="P147" s="36"/>
      <c r="Q147" s="36"/>
      <c r="R147" s="36"/>
      <c r="S147" s="36"/>
      <c r="T147" s="36"/>
      <c r="U147" s="36"/>
      <c r="V147" s="36"/>
      <c r="W147" s="36"/>
      <c r="X147" s="36"/>
      <c r="Y147" s="36"/>
      <c r="Z147" s="36"/>
      <c r="AA147" s="36"/>
      <c r="AB147" s="39"/>
      <c r="BY147" s="90"/>
    </row>
    <row r="148" spans="14:77">
      <c r="N148" s="36"/>
      <c r="O148" s="36"/>
      <c r="P148" s="36"/>
      <c r="Q148" s="36"/>
      <c r="R148" s="36"/>
      <c r="S148" s="36"/>
      <c r="T148" s="36"/>
      <c r="U148" s="36"/>
      <c r="V148" s="36"/>
      <c r="W148" s="36"/>
      <c r="X148" s="36"/>
      <c r="Y148" s="36"/>
      <c r="Z148" s="36"/>
      <c r="AA148" s="36"/>
      <c r="AB148" s="39"/>
      <c r="BY148" s="90"/>
    </row>
    <row r="149" spans="14:77">
      <c r="N149" s="36"/>
      <c r="O149" s="36"/>
      <c r="P149" s="36"/>
      <c r="Q149" s="36"/>
      <c r="R149" s="36"/>
      <c r="S149" s="36"/>
      <c r="T149" s="36"/>
      <c r="U149" s="36"/>
      <c r="V149" s="36"/>
      <c r="W149" s="36"/>
      <c r="X149" s="36"/>
      <c r="Y149" s="36"/>
      <c r="Z149" s="36"/>
      <c r="AA149" s="36"/>
      <c r="AB149" s="39"/>
      <c r="BY149" s="90"/>
    </row>
    <row r="150" spans="14:77">
      <c r="N150" s="36"/>
      <c r="O150" s="36"/>
      <c r="P150" s="36"/>
      <c r="Q150" s="36"/>
      <c r="R150" s="36"/>
      <c r="S150" s="36"/>
      <c r="T150" s="36"/>
      <c r="U150" s="36"/>
      <c r="V150" s="36"/>
      <c r="W150" s="36"/>
      <c r="X150" s="36"/>
      <c r="Y150" s="36"/>
      <c r="Z150" s="36"/>
      <c r="AA150" s="36"/>
      <c r="AB150" s="39"/>
      <c r="BY150" s="90"/>
    </row>
    <row r="151" spans="14:77">
      <c r="N151" s="36"/>
      <c r="O151" s="36"/>
      <c r="P151" s="36"/>
      <c r="Q151" s="36"/>
      <c r="R151" s="36"/>
      <c r="S151" s="36"/>
      <c r="T151" s="36"/>
      <c r="U151" s="36"/>
      <c r="V151" s="36"/>
      <c r="W151" s="36"/>
      <c r="X151" s="36"/>
      <c r="Y151" s="36"/>
      <c r="Z151" s="36"/>
      <c r="AA151" s="36"/>
      <c r="AB151" s="39"/>
      <c r="BY151" s="90"/>
    </row>
    <row r="152" spans="14:77">
      <c r="N152" s="36"/>
      <c r="O152" s="36"/>
      <c r="P152" s="36"/>
      <c r="Q152" s="36"/>
      <c r="R152" s="36"/>
      <c r="S152" s="36"/>
      <c r="T152" s="36"/>
      <c r="U152" s="36"/>
      <c r="V152" s="36"/>
      <c r="W152" s="36"/>
      <c r="X152" s="36"/>
      <c r="Y152" s="36"/>
      <c r="Z152" s="36"/>
      <c r="AA152" s="36"/>
      <c r="AB152" s="39"/>
      <c r="BY152" s="90"/>
    </row>
    <row r="153" spans="14:77">
      <c r="N153" s="36"/>
      <c r="O153" s="36"/>
      <c r="P153" s="36"/>
      <c r="Q153" s="36"/>
      <c r="R153" s="36"/>
      <c r="S153" s="36"/>
      <c r="T153" s="36"/>
      <c r="U153" s="36"/>
      <c r="V153" s="36"/>
      <c r="W153" s="36"/>
      <c r="X153" s="36"/>
      <c r="Y153" s="36"/>
      <c r="Z153" s="36"/>
      <c r="AA153" s="36"/>
      <c r="AB153" s="39"/>
      <c r="BY153" s="90"/>
    </row>
    <row r="154" spans="14:77">
      <c r="N154" s="36"/>
      <c r="O154" s="36"/>
      <c r="P154" s="36"/>
      <c r="Q154" s="36"/>
      <c r="R154" s="36"/>
      <c r="S154" s="36"/>
      <c r="T154" s="36"/>
      <c r="U154" s="36"/>
      <c r="V154" s="36"/>
      <c r="W154" s="36"/>
      <c r="X154" s="36"/>
      <c r="Y154" s="36"/>
      <c r="Z154" s="36"/>
      <c r="AA154" s="36"/>
      <c r="AB154" s="39"/>
      <c r="BY154" s="90"/>
    </row>
    <row r="155" spans="14:77">
      <c r="N155" s="36"/>
      <c r="O155" s="36"/>
      <c r="P155" s="36"/>
      <c r="Q155" s="36"/>
      <c r="R155" s="36"/>
      <c r="S155" s="36"/>
      <c r="T155" s="36"/>
      <c r="U155" s="36"/>
      <c r="V155" s="36"/>
      <c r="W155" s="36"/>
      <c r="X155" s="36"/>
      <c r="Y155" s="36"/>
      <c r="Z155" s="36"/>
      <c r="AA155" s="36"/>
      <c r="AB155" s="39"/>
      <c r="BY155" s="90"/>
    </row>
    <row r="156" spans="14:77">
      <c r="N156" s="36"/>
      <c r="O156" s="36"/>
      <c r="P156" s="36"/>
      <c r="Q156" s="36"/>
      <c r="R156" s="36"/>
      <c r="S156" s="36"/>
      <c r="T156" s="36"/>
      <c r="U156" s="36"/>
      <c r="V156" s="36"/>
      <c r="W156" s="36"/>
      <c r="X156" s="36"/>
      <c r="Y156" s="36"/>
      <c r="Z156" s="36"/>
      <c r="AA156" s="36"/>
      <c r="AB156" s="39"/>
      <c r="BY156" s="90"/>
    </row>
    <row r="157" spans="14:77">
      <c r="N157" s="36"/>
      <c r="O157" s="36"/>
      <c r="P157" s="36"/>
      <c r="Q157" s="36"/>
      <c r="R157" s="36"/>
      <c r="S157" s="36"/>
      <c r="T157" s="36"/>
      <c r="U157" s="36"/>
      <c r="V157" s="36"/>
      <c r="W157" s="36"/>
      <c r="X157" s="36"/>
      <c r="Y157" s="36"/>
      <c r="Z157" s="36"/>
      <c r="AA157" s="36"/>
      <c r="AB157" s="39"/>
      <c r="BY157" s="90"/>
    </row>
    <row r="158" spans="14:77">
      <c r="N158" s="36"/>
      <c r="O158" s="36"/>
      <c r="P158" s="36"/>
      <c r="Q158" s="36"/>
      <c r="R158" s="36"/>
      <c r="S158" s="36"/>
      <c r="T158" s="36"/>
      <c r="U158" s="36"/>
      <c r="V158" s="36"/>
      <c r="W158" s="36"/>
      <c r="X158" s="36"/>
      <c r="Y158" s="36"/>
      <c r="Z158" s="36"/>
      <c r="AA158" s="36"/>
      <c r="AB158" s="39"/>
      <c r="BY158" s="90"/>
    </row>
    <row r="159" spans="14:77">
      <c r="N159" s="36"/>
      <c r="O159" s="36"/>
      <c r="P159" s="36"/>
      <c r="Q159" s="36"/>
      <c r="R159" s="36"/>
      <c r="S159" s="36"/>
      <c r="T159" s="36"/>
      <c r="U159" s="36"/>
      <c r="V159" s="36"/>
      <c r="W159" s="36"/>
      <c r="X159" s="36"/>
      <c r="Y159" s="36"/>
      <c r="Z159" s="36"/>
      <c r="AA159" s="36"/>
      <c r="AB159" s="39"/>
      <c r="BY159" s="90"/>
    </row>
    <row r="160" spans="14:77">
      <c r="N160" s="36"/>
      <c r="O160" s="36"/>
      <c r="P160" s="36"/>
      <c r="Q160" s="36"/>
      <c r="R160" s="36"/>
      <c r="S160" s="36"/>
      <c r="T160" s="36"/>
      <c r="U160" s="36"/>
      <c r="V160" s="36"/>
      <c r="W160" s="36"/>
      <c r="X160" s="36"/>
      <c r="Y160" s="36"/>
      <c r="Z160" s="36"/>
      <c r="AA160" s="36"/>
      <c r="AB160" s="39"/>
      <c r="BY160" s="90"/>
    </row>
    <row r="161" spans="14:77">
      <c r="N161" s="36"/>
      <c r="O161" s="36"/>
      <c r="P161" s="36"/>
      <c r="Q161" s="36"/>
      <c r="R161" s="36"/>
      <c r="S161" s="36"/>
      <c r="T161" s="36"/>
      <c r="U161" s="36"/>
      <c r="V161" s="36"/>
      <c r="W161" s="36"/>
      <c r="X161" s="36"/>
      <c r="Y161" s="36"/>
      <c r="Z161" s="36"/>
      <c r="AA161" s="36"/>
      <c r="AB161" s="39"/>
      <c r="BY161" s="90"/>
    </row>
    <row r="162" spans="14:77">
      <c r="N162" s="36"/>
      <c r="O162" s="36"/>
      <c r="P162" s="36"/>
      <c r="Q162" s="36"/>
      <c r="R162" s="36"/>
      <c r="S162" s="36"/>
      <c r="T162" s="36"/>
      <c r="U162" s="36"/>
      <c r="V162" s="36"/>
      <c r="W162" s="36"/>
      <c r="X162" s="36"/>
      <c r="Y162" s="36"/>
      <c r="Z162" s="36"/>
      <c r="AA162" s="36"/>
      <c r="AB162" s="39"/>
      <c r="BY162" s="90"/>
    </row>
    <row r="163" spans="14:77">
      <c r="N163" s="36"/>
      <c r="O163" s="36"/>
      <c r="P163" s="36"/>
      <c r="Q163" s="36"/>
      <c r="R163" s="36"/>
      <c r="S163" s="36"/>
      <c r="T163" s="36"/>
      <c r="U163" s="36"/>
      <c r="V163" s="36"/>
      <c r="W163" s="36"/>
      <c r="X163" s="36"/>
      <c r="Y163" s="36"/>
      <c r="Z163" s="36"/>
      <c r="AA163" s="36"/>
      <c r="AB163" s="39"/>
      <c r="BY163" s="90"/>
    </row>
    <row r="164" spans="14:77">
      <c r="N164" s="36"/>
      <c r="O164" s="36"/>
      <c r="P164" s="36"/>
      <c r="Q164" s="36"/>
      <c r="R164" s="36"/>
      <c r="S164" s="36"/>
      <c r="T164" s="36"/>
      <c r="U164" s="36"/>
      <c r="V164" s="36"/>
      <c r="W164" s="36"/>
      <c r="X164" s="36"/>
      <c r="Y164" s="36"/>
      <c r="Z164" s="36"/>
      <c r="AA164" s="36"/>
      <c r="AB164" s="39"/>
    </row>
    <row r="165" spans="14:77">
      <c r="N165" s="36"/>
      <c r="O165" s="36"/>
      <c r="P165" s="36"/>
      <c r="Q165" s="36"/>
      <c r="R165" s="36"/>
      <c r="S165" s="36"/>
      <c r="T165" s="36"/>
      <c r="U165" s="36"/>
      <c r="V165" s="36"/>
      <c r="W165" s="36"/>
      <c r="X165" s="36"/>
      <c r="Y165" s="36"/>
      <c r="Z165" s="36"/>
      <c r="AA165" s="36"/>
      <c r="AB165" s="39"/>
    </row>
    <row r="166" spans="14:77">
      <c r="N166" s="36"/>
      <c r="O166" s="36"/>
      <c r="P166" s="36"/>
      <c r="Q166" s="36"/>
      <c r="R166" s="36"/>
      <c r="S166" s="36"/>
      <c r="T166" s="36"/>
      <c r="U166" s="36"/>
      <c r="V166" s="36"/>
      <c r="W166" s="36"/>
      <c r="X166" s="36"/>
      <c r="Y166" s="36"/>
      <c r="Z166" s="36"/>
      <c r="AA166" s="36"/>
      <c r="AB166" s="39"/>
    </row>
    <row r="167" spans="14:77">
      <c r="N167" s="36"/>
      <c r="O167" s="36"/>
      <c r="P167" s="36"/>
      <c r="Q167" s="36"/>
      <c r="R167" s="36"/>
      <c r="S167" s="36"/>
      <c r="T167" s="36"/>
      <c r="U167" s="36"/>
      <c r="V167" s="36"/>
      <c r="W167" s="36"/>
      <c r="X167" s="36"/>
      <c r="Y167" s="36"/>
      <c r="Z167" s="36"/>
      <c r="AA167" s="36"/>
      <c r="AB167" s="39"/>
    </row>
    <row r="168" spans="14:77">
      <c r="N168" s="36"/>
      <c r="O168" s="36"/>
      <c r="P168" s="36"/>
      <c r="Q168" s="36"/>
      <c r="R168" s="36"/>
      <c r="S168" s="36"/>
      <c r="T168" s="36"/>
      <c r="U168" s="36"/>
      <c r="V168" s="36"/>
      <c r="W168" s="36"/>
      <c r="X168" s="36"/>
      <c r="Y168" s="36"/>
      <c r="Z168" s="36"/>
      <c r="AA168" s="36"/>
      <c r="AB168" s="39"/>
    </row>
    <row r="169" spans="14:77">
      <c r="N169" s="36"/>
      <c r="O169" s="36"/>
      <c r="P169" s="36"/>
      <c r="Q169" s="36"/>
      <c r="R169" s="36"/>
      <c r="S169" s="36"/>
      <c r="T169" s="36"/>
      <c r="U169" s="36"/>
      <c r="V169" s="36"/>
      <c r="W169" s="36"/>
      <c r="X169" s="36"/>
      <c r="Y169" s="36"/>
      <c r="Z169" s="36"/>
      <c r="AA169" s="36"/>
      <c r="AB169" s="39"/>
    </row>
    <row r="170" spans="14:77">
      <c r="N170" s="36"/>
      <c r="O170" s="36"/>
      <c r="P170" s="36"/>
      <c r="Q170" s="36"/>
      <c r="R170" s="36"/>
      <c r="S170" s="36"/>
      <c r="T170" s="36"/>
      <c r="U170" s="36"/>
      <c r="V170" s="36"/>
      <c r="W170" s="36"/>
      <c r="X170" s="36"/>
      <c r="Y170" s="36"/>
      <c r="Z170" s="36"/>
      <c r="AA170" s="36"/>
      <c r="AB170" s="39"/>
    </row>
    <row r="171" spans="14:77">
      <c r="N171" s="36"/>
      <c r="O171" s="36"/>
      <c r="P171" s="36"/>
      <c r="Q171" s="36"/>
      <c r="R171" s="36"/>
      <c r="S171" s="36"/>
      <c r="T171" s="36"/>
      <c r="U171" s="36"/>
      <c r="V171" s="36"/>
      <c r="W171" s="36"/>
      <c r="X171" s="36"/>
      <c r="Y171" s="36"/>
      <c r="Z171" s="36"/>
      <c r="AA171" s="36"/>
      <c r="AB171" s="39"/>
    </row>
    <row r="172" spans="14:77">
      <c r="N172" s="36"/>
      <c r="O172" s="36"/>
      <c r="P172" s="36"/>
      <c r="Q172" s="36"/>
      <c r="R172" s="36"/>
      <c r="S172" s="36"/>
      <c r="T172" s="36"/>
      <c r="U172" s="36"/>
      <c r="V172" s="36"/>
      <c r="W172" s="36"/>
      <c r="X172" s="36"/>
      <c r="Y172" s="36"/>
      <c r="Z172" s="36"/>
      <c r="AA172" s="36"/>
      <c r="AB172" s="39"/>
    </row>
    <row r="173" spans="14:77">
      <c r="N173" s="36"/>
      <c r="O173" s="36"/>
      <c r="P173" s="36"/>
      <c r="Q173" s="36"/>
      <c r="R173" s="36"/>
      <c r="S173" s="36"/>
      <c r="T173" s="36"/>
      <c r="U173" s="36"/>
      <c r="V173" s="36"/>
      <c r="W173" s="36"/>
      <c r="X173" s="36"/>
      <c r="Y173" s="36"/>
      <c r="Z173" s="36"/>
      <c r="AA173" s="36"/>
      <c r="AB173" s="39"/>
    </row>
    <row r="174" spans="14:77">
      <c r="N174" s="36"/>
      <c r="O174" s="36"/>
      <c r="P174" s="36"/>
      <c r="Q174" s="36"/>
      <c r="R174" s="36"/>
      <c r="S174" s="36"/>
      <c r="T174" s="36"/>
      <c r="U174" s="36"/>
      <c r="V174" s="36"/>
      <c r="W174" s="36"/>
      <c r="X174" s="36"/>
      <c r="Y174" s="36"/>
      <c r="Z174" s="36"/>
      <c r="AA174" s="36"/>
      <c r="AB174" s="39"/>
    </row>
    <row r="175" spans="14:77">
      <c r="N175" s="36"/>
      <c r="O175" s="36"/>
      <c r="P175" s="36"/>
      <c r="Q175" s="36"/>
      <c r="R175" s="36"/>
      <c r="S175" s="36"/>
      <c r="T175" s="36"/>
      <c r="U175" s="36"/>
      <c r="V175" s="36"/>
      <c r="W175" s="36"/>
      <c r="X175" s="36"/>
      <c r="Y175" s="36"/>
      <c r="Z175" s="36"/>
      <c r="AA175" s="36"/>
      <c r="AB175" s="39"/>
    </row>
    <row r="176" spans="14:77">
      <c r="N176" s="36"/>
      <c r="O176" s="36"/>
      <c r="P176" s="36"/>
      <c r="Q176" s="36"/>
      <c r="R176" s="36"/>
      <c r="S176" s="36"/>
      <c r="T176" s="36"/>
      <c r="U176" s="36"/>
      <c r="V176" s="36"/>
      <c r="W176" s="36"/>
      <c r="X176" s="36"/>
      <c r="Y176" s="36"/>
      <c r="Z176" s="36"/>
      <c r="AA176" s="36"/>
      <c r="AB176" s="39"/>
    </row>
    <row r="177" spans="14:28">
      <c r="N177" s="36"/>
      <c r="O177" s="36"/>
      <c r="P177" s="36"/>
      <c r="Q177" s="36"/>
      <c r="R177" s="36"/>
      <c r="S177" s="36"/>
      <c r="T177" s="36"/>
      <c r="U177" s="36"/>
      <c r="V177" s="36"/>
      <c r="W177" s="36"/>
      <c r="X177" s="36"/>
      <c r="Y177" s="36"/>
      <c r="Z177" s="36"/>
      <c r="AA177" s="36"/>
      <c r="AB177" s="39"/>
    </row>
    <row r="178" spans="14:28">
      <c r="N178" s="36"/>
      <c r="O178" s="36"/>
      <c r="P178" s="36"/>
      <c r="Q178" s="36"/>
      <c r="R178" s="36"/>
      <c r="S178" s="36"/>
      <c r="T178" s="36"/>
      <c r="U178" s="36"/>
      <c r="V178" s="36"/>
      <c r="W178" s="36"/>
      <c r="X178" s="36"/>
      <c r="Y178" s="36"/>
      <c r="Z178" s="36"/>
      <c r="AA178" s="36"/>
      <c r="AB178" s="39"/>
    </row>
    <row r="179" spans="14:28">
      <c r="N179" s="36"/>
      <c r="O179" s="36"/>
      <c r="P179" s="36"/>
      <c r="Q179" s="36"/>
      <c r="R179" s="36"/>
      <c r="S179" s="36"/>
      <c r="T179" s="36"/>
      <c r="U179" s="36"/>
      <c r="V179" s="36"/>
      <c r="W179" s="36"/>
      <c r="X179" s="36"/>
      <c r="Y179" s="36"/>
      <c r="Z179" s="36"/>
      <c r="AA179" s="36"/>
      <c r="AB179" s="39"/>
    </row>
    <row r="180" spans="14:28">
      <c r="N180" s="36"/>
      <c r="O180" s="36"/>
      <c r="P180" s="36"/>
      <c r="Q180" s="36"/>
      <c r="R180" s="36"/>
      <c r="S180" s="36"/>
      <c r="T180" s="36"/>
      <c r="U180" s="36"/>
      <c r="V180" s="36"/>
      <c r="W180" s="36"/>
      <c r="X180" s="36"/>
      <c r="Y180" s="36"/>
      <c r="Z180" s="36"/>
      <c r="AA180" s="36"/>
      <c r="AB180" s="39"/>
    </row>
    <row r="181" spans="14:28">
      <c r="N181" s="36"/>
      <c r="O181" s="36"/>
      <c r="P181" s="36"/>
      <c r="Q181" s="36"/>
      <c r="R181" s="36"/>
      <c r="S181" s="36"/>
      <c r="T181" s="36"/>
      <c r="U181" s="36"/>
      <c r="V181" s="36"/>
      <c r="W181" s="36"/>
      <c r="X181" s="36"/>
      <c r="Y181" s="36"/>
      <c r="Z181" s="36"/>
      <c r="AA181" s="36"/>
      <c r="AB181" s="39"/>
    </row>
    <row r="182" spans="14:28">
      <c r="N182" s="36"/>
      <c r="O182" s="36"/>
      <c r="P182" s="36"/>
      <c r="Q182" s="36"/>
      <c r="R182" s="36"/>
      <c r="S182" s="36"/>
      <c r="T182" s="36"/>
      <c r="U182" s="36"/>
      <c r="V182" s="36"/>
      <c r="W182" s="36"/>
      <c r="X182" s="36"/>
      <c r="Y182" s="36"/>
      <c r="Z182" s="36"/>
      <c r="AA182" s="36"/>
      <c r="AB182" s="39"/>
    </row>
    <row r="183" spans="14:28">
      <c r="N183" s="36"/>
      <c r="O183" s="36"/>
      <c r="P183" s="36"/>
      <c r="Q183" s="36"/>
      <c r="R183" s="36"/>
      <c r="S183" s="36"/>
      <c r="T183" s="36"/>
      <c r="U183" s="36"/>
      <c r="V183" s="36"/>
      <c r="W183" s="36"/>
      <c r="X183" s="36"/>
      <c r="Y183" s="36"/>
      <c r="Z183" s="36"/>
      <c r="AA183" s="36"/>
      <c r="AB183" s="39"/>
    </row>
    <row r="184" spans="14:28">
      <c r="N184" s="36"/>
      <c r="O184" s="36"/>
      <c r="P184" s="36"/>
      <c r="Q184" s="36"/>
      <c r="R184" s="36"/>
      <c r="S184" s="36"/>
      <c r="T184" s="36"/>
      <c r="U184" s="36"/>
      <c r="V184" s="36"/>
      <c r="W184" s="36"/>
      <c r="X184" s="36"/>
      <c r="Y184" s="36"/>
      <c r="Z184" s="36"/>
      <c r="AA184" s="36"/>
      <c r="AB184" s="39"/>
    </row>
    <row r="185" spans="14:28">
      <c r="N185" s="36"/>
      <c r="O185" s="36"/>
      <c r="P185" s="36"/>
      <c r="Q185" s="36"/>
      <c r="R185" s="36"/>
      <c r="S185" s="36"/>
      <c r="T185" s="36"/>
      <c r="U185" s="36"/>
      <c r="V185" s="36"/>
      <c r="W185" s="36"/>
      <c r="X185" s="36"/>
      <c r="Y185" s="36"/>
      <c r="Z185" s="36"/>
      <c r="AA185" s="36"/>
      <c r="AB185" s="39"/>
    </row>
    <row r="186" spans="14:28">
      <c r="N186" s="36"/>
      <c r="O186" s="36"/>
      <c r="P186" s="36"/>
      <c r="Q186" s="36"/>
      <c r="R186" s="36"/>
      <c r="S186" s="36"/>
      <c r="T186" s="36"/>
      <c r="U186" s="36"/>
      <c r="V186" s="36"/>
      <c r="W186" s="36"/>
      <c r="X186" s="36"/>
      <c r="Y186" s="36"/>
      <c r="Z186" s="36"/>
      <c r="AA186" s="36"/>
      <c r="AB186" s="39"/>
    </row>
    <row r="187" spans="14:28">
      <c r="N187" s="36"/>
      <c r="O187" s="36"/>
      <c r="P187" s="36"/>
      <c r="Q187" s="36"/>
      <c r="R187" s="36"/>
      <c r="S187" s="36"/>
      <c r="T187" s="36"/>
      <c r="U187" s="36"/>
      <c r="V187" s="36"/>
      <c r="W187" s="36"/>
      <c r="X187" s="36"/>
      <c r="Y187" s="36"/>
      <c r="Z187" s="36"/>
      <c r="AA187" s="36"/>
      <c r="AB187" s="39"/>
    </row>
    <row r="188" spans="14:28">
      <c r="N188" s="36"/>
      <c r="O188" s="36"/>
      <c r="P188" s="36"/>
      <c r="Q188" s="36"/>
      <c r="R188" s="36"/>
      <c r="S188" s="36"/>
      <c r="T188" s="36"/>
      <c r="U188" s="36"/>
      <c r="V188" s="36"/>
      <c r="W188" s="36"/>
      <c r="X188" s="36"/>
      <c r="Y188" s="36"/>
      <c r="Z188" s="36"/>
      <c r="AA188" s="36"/>
      <c r="AB188" s="39"/>
    </row>
    <row r="189" spans="14:28">
      <c r="N189" s="36"/>
      <c r="O189" s="36"/>
      <c r="P189" s="36"/>
      <c r="Q189" s="36"/>
      <c r="R189" s="36"/>
      <c r="S189" s="36"/>
      <c r="T189" s="36"/>
      <c r="U189" s="36"/>
      <c r="V189" s="36"/>
      <c r="W189" s="36"/>
      <c r="X189" s="36"/>
      <c r="Y189" s="36"/>
      <c r="Z189" s="36"/>
      <c r="AA189" s="36"/>
      <c r="AB189" s="39"/>
    </row>
    <row r="190" spans="14:28">
      <c r="N190" s="36"/>
      <c r="O190" s="36"/>
      <c r="P190" s="36"/>
      <c r="Q190" s="36"/>
      <c r="R190" s="36"/>
      <c r="S190" s="36"/>
      <c r="T190" s="36"/>
      <c r="U190" s="36"/>
      <c r="V190" s="36"/>
      <c r="W190" s="36"/>
      <c r="X190" s="36"/>
      <c r="Y190" s="36"/>
      <c r="Z190" s="36"/>
      <c r="AA190" s="36"/>
      <c r="AB190" s="39"/>
    </row>
    <row r="191" spans="14:28">
      <c r="N191" s="36"/>
      <c r="O191" s="36"/>
      <c r="P191" s="36"/>
      <c r="Q191" s="36"/>
      <c r="R191" s="36"/>
      <c r="S191" s="36"/>
      <c r="T191" s="36"/>
      <c r="U191" s="36"/>
      <c r="V191" s="36"/>
      <c r="W191" s="36"/>
      <c r="X191" s="36"/>
      <c r="Y191" s="36"/>
      <c r="Z191" s="36"/>
      <c r="AA191" s="36"/>
      <c r="AB191" s="39"/>
    </row>
    <row r="192" spans="14:28">
      <c r="N192" s="36"/>
      <c r="O192" s="36"/>
      <c r="P192" s="36"/>
      <c r="Q192" s="36"/>
      <c r="R192" s="36"/>
      <c r="S192" s="36"/>
      <c r="T192" s="36"/>
      <c r="U192" s="36"/>
      <c r="V192" s="36"/>
      <c r="W192" s="36"/>
      <c r="X192" s="36"/>
      <c r="Y192" s="36"/>
      <c r="Z192" s="36"/>
      <c r="AA192" s="36"/>
      <c r="AB192" s="39"/>
    </row>
    <row r="193" spans="14:28">
      <c r="N193" s="36"/>
      <c r="O193" s="36"/>
      <c r="P193" s="36"/>
      <c r="Q193" s="36"/>
      <c r="R193" s="36"/>
      <c r="S193" s="36"/>
      <c r="T193" s="36"/>
      <c r="U193" s="36"/>
      <c r="V193" s="36"/>
      <c r="W193" s="36"/>
      <c r="X193" s="36"/>
      <c r="Y193" s="36"/>
      <c r="Z193" s="36"/>
      <c r="AA193" s="36"/>
      <c r="AB193" s="39"/>
    </row>
    <row r="194" spans="14:28">
      <c r="N194" s="36"/>
      <c r="O194" s="36"/>
      <c r="P194" s="36"/>
      <c r="Q194" s="36"/>
      <c r="R194" s="36"/>
      <c r="S194" s="36"/>
      <c r="T194" s="36"/>
      <c r="U194" s="36"/>
      <c r="V194" s="36"/>
      <c r="W194" s="36"/>
      <c r="X194" s="36"/>
      <c r="Y194" s="36"/>
      <c r="Z194" s="36"/>
      <c r="AA194" s="36"/>
      <c r="AB194" s="39"/>
    </row>
    <row r="195" spans="14:28">
      <c r="N195" s="36"/>
      <c r="O195" s="36"/>
      <c r="P195" s="36"/>
      <c r="Q195" s="36"/>
      <c r="R195" s="36"/>
      <c r="S195" s="36"/>
      <c r="T195" s="36"/>
      <c r="U195" s="36"/>
      <c r="V195" s="36"/>
      <c r="W195" s="36"/>
      <c r="X195" s="36"/>
      <c r="Y195" s="36"/>
      <c r="Z195" s="36"/>
      <c r="AA195" s="36"/>
      <c r="AB195" s="39"/>
    </row>
    <row r="196" spans="14:28">
      <c r="N196" s="36"/>
      <c r="O196" s="36"/>
      <c r="P196" s="36"/>
      <c r="Q196" s="36"/>
      <c r="R196" s="36"/>
      <c r="S196" s="36"/>
      <c r="T196" s="36"/>
      <c r="U196" s="36"/>
      <c r="V196" s="36"/>
      <c r="W196" s="36"/>
      <c r="X196" s="36"/>
      <c r="Y196" s="36"/>
      <c r="Z196" s="36"/>
      <c r="AA196" s="36"/>
      <c r="AB196" s="39"/>
    </row>
    <row r="197" spans="14:28">
      <c r="N197" s="36"/>
      <c r="O197" s="36"/>
      <c r="P197" s="36"/>
      <c r="Q197" s="36"/>
      <c r="R197" s="36"/>
      <c r="S197" s="36"/>
      <c r="T197" s="36"/>
      <c r="U197" s="36"/>
      <c r="V197" s="36"/>
      <c r="W197" s="36"/>
      <c r="X197" s="36"/>
      <c r="Y197" s="36"/>
      <c r="Z197" s="36"/>
      <c r="AA197" s="36"/>
      <c r="AB197" s="39"/>
    </row>
    <row r="198" spans="14:28">
      <c r="N198" s="36"/>
      <c r="O198" s="36"/>
      <c r="P198" s="36"/>
      <c r="Q198" s="36"/>
      <c r="R198" s="36"/>
      <c r="S198" s="36"/>
      <c r="T198" s="36"/>
      <c r="U198" s="36"/>
      <c r="V198" s="36"/>
      <c r="W198" s="36"/>
      <c r="X198" s="36"/>
      <c r="Y198" s="36"/>
      <c r="Z198" s="36"/>
      <c r="AA198" s="36"/>
      <c r="AB198" s="39"/>
    </row>
    <row r="199" spans="14:28">
      <c r="N199" s="36"/>
      <c r="O199" s="36"/>
      <c r="P199" s="36"/>
      <c r="Q199" s="36"/>
      <c r="R199" s="36"/>
      <c r="S199" s="36"/>
      <c r="T199" s="36"/>
      <c r="U199" s="36"/>
      <c r="V199" s="36"/>
      <c r="W199" s="36"/>
      <c r="X199" s="36"/>
      <c r="Y199" s="36"/>
      <c r="Z199" s="36"/>
      <c r="AA199" s="36"/>
      <c r="AB199" s="39"/>
    </row>
    <row r="200" spans="14:28">
      <c r="N200" s="36"/>
      <c r="O200" s="36"/>
      <c r="P200" s="36"/>
      <c r="Q200" s="36"/>
      <c r="R200" s="36"/>
      <c r="S200" s="36"/>
      <c r="T200" s="36"/>
      <c r="U200" s="36"/>
      <c r="V200" s="36"/>
      <c r="W200" s="36"/>
      <c r="X200" s="36"/>
      <c r="Y200" s="36"/>
      <c r="Z200" s="36"/>
      <c r="AA200" s="36"/>
      <c r="AB200" s="39"/>
    </row>
    <row r="201" spans="14:28">
      <c r="N201" s="36"/>
      <c r="O201" s="36"/>
      <c r="P201" s="36"/>
      <c r="Q201" s="36"/>
      <c r="R201" s="36"/>
      <c r="S201" s="36"/>
      <c r="T201" s="36"/>
      <c r="U201" s="36"/>
      <c r="V201" s="36"/>
      <c r="W201" s="36"/>
      <c r="X201" s="36"/>
      <c r="Y201" s="36"/>
      <c r="Z201" s="36"/>
      <c r="AA201" s="36"/>
      <c r="AB201" s="39"/>
    </row>
    <row r="202" spans="14:28">
      <c r="N202" s="36"/>
      <c r="O202" s="36"/>
      <c r="P202" s="36"/>
      <c r="Q202" s="36"/>
      <c r="R202" s="36"/>
      <c r="S202" s="36"/>
      <c r="T202" s="36"/>
      <c r="U202" s="36"/>
      <c r="V202" s="36"/>
      <c r="W202" s="36"/>
      <c r="X202" s="36"/>
      <c r="Y202" s="36"/>
      <c r="Z202" s="36"/>
      <c r="AA202" s="36"/>
      <c r="AB202" s="39"/>
    </row>
    <row r="203" spans="14:28">
      <c r="N203" s="36"/>
      <c r="O203" s="36"/>
      <c r="P203" s="36"/>
      <c r="Q203" s="36"/>
      <c r="R203" s="36"/>
      <c r="S203" s="36"/>
      <c r="T203" s="36"/>
      <c r="U203" s="36"/>
      <c r="V203" s="36"/>
      <c r="W203" s="36"/>
      <c r="X203" s="36"/>
      <c r="Y203" s="36"/>
      <c r="Z203" s="36"/>
      <c r="AA203" s="36"/>
      <c r="AB203" s="39"/>
    </row>
    <row r="204" spans="14:28">
      <c r="N204" s="36"/>
      <c r="O204" s="36"/>
      <c r="P204" s="36"/>
      <c r="Q204" s="36"/>
      <c r="R204" s="36"/>
      <c r="S204" s="36"/>
      <c r="T204" s="36"/>
      <c r="U204" s="36"/>
      <c r="V204" s="36"/>
      <c r="W204" s="36"/>
      <c r="X204" s="36"/>
      <c r="Y204" s="36"/>
      <c r="Z204" s="36"/>
      <c r="AA204" s="36"/>
      <c r="AB204" s="39"/>
    </row>
    <row r="205" spans="14:28">
      <c r="N205" s="36"/>
      <c r="O205" s="36"/>
      <c r="P205" s="36"/>
      <c r="Q205" s="36"/>
      <c r="R205" s="36"/>
      <c r="S205" s="36"/>
      <c r="T205" s="36"/>
      <c r="U205" s="36"/>
      <c r="V205" s="36"/>
      <c r="W205" s="36"/>
      <c r="X205" s="36"/>
      <c r="Y205" s="36"/>
      <c r="Z205" s="36"/>
      <c r="AA205" s="36"/>
      <c r="AB205" s="39"/>
    </row>
    <row r="206" spans="14:28">
      <c r="N206" s="36"/>
      <c r="O206" s="36"/>
      <c r="P206" s="36"/>
      <c r="Q206" s="36"/>
      <c r="R206" s="36"/>
      <c r="S206" s="36"/>
      <c r="T206" s="36"/>
      <c r="U206" s="36"/>
      <c r="V206" s="36"/>
      <c r="W206" s="36"/>
      <c r="X206" s="36"/>
      <c r="Y206" s="36"/>
      <c r="Z206" s="36"/>
      <c r="AA206" s="36"/>
      <c r="AB206" s="39"/>
    </row>
    <row r="207" spans="14:28">
      <c r="N207" s="36"/>
      <c r="O207" s="36"/>
      <c r="P207" s="36"/>
      <c r="Q207" s="36"/>
      <c r="R207" s="36"/>
      <c r="S207" s="36"/>
      <c r="T207" s="36"/>
      <c r="U207" s="36"/>
      <c r="V207" s="36"/>
      <c r="W207" s="36"/>
      <c r="X207" s="36"/>
      <c r="Y207" s="36"/>
      <c r="Z207" s="36"/>
      <c r="AA207" s="36"/>
      <c r="AB207" s="39"/>
    </row>
    <row r="208" spans="14:28">
      <c r="N208" s="36"/>
      <c r="O208" s="36"/>
      <c r="P208" s="36"/>
      <c r="Q208" s="36"/>
      <c r="R208" s="36"/>
      <c r="S208" s="36"/>
      <c r="T208" s="36"/>
      <c r="U208" s="36"/>
      <c r="V208" s="36"/>
      <c r="W208" s="36"/>
      <c r="X208" s="36"/>
      <c r="Y208" s="36"/>
      <c r="Z208" s="36"/>
      <c r="AA208" s="36"/>
      <c r="AB208" s="39"/>
    </row>
    <row r="209" spans="14:28">
      <c r="N209" s="36"/>
      <c r="O209" s="36"/>
      <c r="P209" s="36"/>
      <c r="Q209" s="36"/>
      <c r="R209" s="36"/>
      <c r="S209" s="36"/>
      <c r="T209" s="36"/>
      <c r="U209" s="36"/>
      <c r="V209" s="36"/>
      <c r="W209" s="36"/>
      <c r="X209" s="36"/>
      <c r="Y209" s="36"/>
      <c r="Z209" s="36"/>
      <c r="AA209" s="36"/>
      <c r="AB209" s="39"/>
    </row>
    <row r="210" spans="14:28">
      <c r="N210" s="36"/>
      <c r="O210" s="36"/>
      <c r="P210" s="36"/>
      <c r="Q210" s="36"/>
      <c r="R210" s="36"/>
      <c r="S210" s="36"/>
      <c r="T210" s="36"/>
      <c r="U210" s="36"/>
      <c r="V210" s="36"/>
      <c r="W210" s="36"/>
      <c r="X210" s="36"/>
      <c r="Y210" s="36"/>
      <c r="Z210" s="36"/>
      <c r="AA210" s="36"/>
      <c r="AB210" s="39"/>
    </row>
    <row r="211" spans="14:28">
      <c r="N211" s="36"/>
      <c r="O211" s="36"/>
      <c r="P211" s="36"/>
      <c r="Q211" s="36"/>
      <c r="R211" s="36"/>
      <c r="S211" s="36"/>
      <c r="T211" s="36"/>
      <c r="U211" s="36"/>
      <c r="V211" s="36"/>
      <c r="W211" s="36"/>
      <c r="X211" s="36"/>
      <c r="Y211" s="36"/>
      <c r="Z211" s="36"/>
      <c r="AA211" s="36"/>
      <c r="AB211" s="39"/>
    </row>
    <row r="212" spans="14:28">
      <c r="N212" s="36"/>
      <c r="O212" s="36"/>
      <c r="P212" s="36"/>
      <c r="Q212" s="36"/>
      <c r="R212" s="36"/>
      <c r="S212" s="36"/>
      <c r="T212" s="36"/>
      <c r="U212" s="36"/>
      <c r="V212" s="36"/>
      <c r="W212" s="36"/>
      <c r="X212" s="36"/>
      <c r="Y212" s="36"/>
      <c r="Z212" s="36"/>
      <c r="AA212" s="36"/>
      <c r="AB212" s="39"/>
    </row>
    <row r="213" spans="14:28">
      <c r="N213" s="36"/>
      <c r="O213" s="36"/>
      <c r="P213" s="36"/>
      <c r="Q213" s="36"/>
      <c r="R213" s="36"/>
      <c r="S213" s="36"/>
      <c r="T213" s="36"/>
      <c r="U213" s="36"/>
      <c r="V213" s="36"/>
      <c r="W213" s="36"/>
      <c r="X213" s="36"/>
      <c r="Y213" s="36"/>
      <c r="Z213" s="36"/>
      <c r="AA213" s="36"/>
      <c r="AB213" s="39"/>
    </row>
    <row r="214" spans="14:28">
      <c r="N214" s="36"/>
      <c r="O214" s="36"/>
      <c r="P214" s="36"/>
      <c r="Q214" s="36"/>
      <c r="R214" s="36"/>
      <c r="S214" s="36"/>
      <c r="T214" s="36"/>
      <c r="U214" s="36"/>
      <c r="V214" s="36"/>
      <c r="W214" s="36"/>
      <c r="X214" s="36"/>
      <c r="Y214" s="36"/>
      <c r="Z214" s="36"/>
      <c r="AA214" s="36"/>
      <c r="AB214" s="39"/>
    </row>
    <row r="215" spans="14:28">
      <c r="N215" s="36"/>
      <c r="O215" s="36"/>
      <c r="P215" s="36"/>
      <c r="Q215" s="36"/>
      <c r="R215" s="36"/>
      <c r="S215" s="36"/>
      <c r="T215" s="36"/>
      <c r="U215" s="36"/>
      <c r="V215" s="36"/>
      <c r="W215" s="36"/>
      <c r="X215" s="36"/>
      <c r="Y215" s="36"/>
      <c r="Z215" s="36"/>
      <c r="AA215" s="36"/>
      <c r="AB215" s="39"/>
    </row>
    <row r="216" spans="14:28">
      <c r="N216" s="36"/>
      <c r="O216" s="36"/>
      <c r="P216" s="36"/>
      <c r="Q216" s="36"/>
      <c r="R216" s="36"/>
      <c r="S216" s="36"/>
      <c r="T216" s="36"/>
      <c r="U216" s="36"/>
      <c r="V216" s="36"/>
      <c r="W216" s="36"/>
      <c r="X216" s="36"/>
      <c r="Y216" s="36"/>
      <c r="Z216" s="36"/>
      <c r="AA216" s="36"/>
      <c r="AB216" s="39"/>
    </row>
    <row r="217" spans="14:28">
      <c r="N217" s="36"/>
      <c r="O217" s="36"/>
      <c r="P217" s="36"/>
      <c r="Q217" s="36"/>
      <c r="R217" s="36"/>
      <c r="S217" s="36"/>
      <c r="T217" s="36"/>
      <c r="U217" s="36"/>
      <c r="V217" s="36"/>
      <c r="W217" s="36"/>
      <c r="X217" s="36"/>
      <c r="Y217" s="36"/>
      <c r="Z217" s="36"/>
      <c r="AA217" s="36"/>
      <c r="AB217" s="39"/>
    </row>
    <row r="218" spans="14:28">
      <c r="N218" s="36"/>
      <c r="O218" s="36"/>
      <c r="P218" s="36"/>
      <c r="Q218" s="36"/>
      <c r="R218" s="36"/>
      <c r="S218" s="36"/>
      <c r="T218" s="36"/>
      <c r="U218" s="36"/>
      <c r="V218" s="36"/>
      <c r="W218" s="36"/>
      <c r="X218" s="36"/>
      <c r="Y218" s="36"/>
      <c r="Z218" s="36"/>
      <c r="AA218" s="36"/>
      <c r="AB218" s="39"/>
    </row>
    <row r="219" spans="14:28">
      <c r="N219" s="36"/>
      <c r="O219" s="36"/>
      <c r="P219" s="36"/>
      <c r="Q219" s="36"/>
      <c r="R219" s="36"/>
      <c r="S219" s="36"/>
      <c r="T219" s="36"/>
      <c r="U219" s="36"/>
      <c r="V219" s="36"/>
      <c r="W219" s="36"/>
      <c r="X219" s="36"/>
      <c r="Y219" s="36"/>
      <c r="Z219" s="36"/>
      <c r="AA219" s="36"/>
      <c r="AB219" s="39"/>
    </row>
    <row r="220" spans="14:28">
      <c r="N220" s="36"/>
      <c r="O220" s="36"/>
      <c r="P220" s="36"/>
      <c r="Q220" s="36"/>
      <c r="R220" s="36"/>
      <c r="S220" s="36"/>
      <c r="T220" s="36"/>
      <c r="U220" s="36"/>
      <c r="V220" s="36"/>
      <c r="W220" s="36"/>
      <c r="X220" s="36"/>
      <c r="Y220" s="36"/>
      <c r="Z220" s="36"/>
      <c r="AA220" s="36"/>
      <c r="AB220" s="39"/>
    </row>
    <row r="221" spans="14:28">
      <c r="N221" s="36"/>
      <c r="O221" s="36"/>
      <c r="P221" s="36"/>
      <c r="Q221" s="36"/>
      <c r="R221" s="36"/>
      <c r="S221" s="36"/>
      <c r="T221" s="36"/>
      <c r="U221" s="36"/>
      <c r="V221" s="36"/>
      <c r="W221" s="36"/>
      <c r="X221" s="36"/>
      <c r="Y221" s="36"/>
      <c r="Z221" s="36"/>
      <c r="AA221" s="36"/>
      <c r="AB221" s="39"/>
    </row>
    <row r="222" spans="14:28">
      <c r="N222" s="36"/>
      <c r="O222" s="36"/>
      <c r="P222" s="36"/>
      <c r="Q222" s="36"/>
      <c r="R222" s="36"/>
      <c r="S222" s="36"/>
      <c r="T222" s="36"/>
      <c r="U222" s="36"/>
      <c r="V222" s="36"/>
      <c r="W222" s="36"/>
      <c r="X222" s="36"/>
      <c r="Y222" s="36"/>
      <c r="Z222" s="36"/>
      <c r="AA222" s="36"/>
      <c r="AB222" s="39"/>
    </row>
    <row r="223" spans="14:28">
      <c r="N223" s="36"/>
      <c r="O223" s="36"/>
      <c r="P223" s="36"/>
      <c r="Q223" s="36"/>
      <c r="R223" s="36"/>
      <c r="S223" s="36"/>
      <c r="T223" s="36"/>
      <c r="U223" s="36"/>
      <c r="V223" s="36"/>
      <c r="W223" s="36"/>
      <c r="X223" s="36"/>
      <c r="Y223" s="36"/>
      <c r="Z223" s="36"/>
      <c r="AA223" s="36"/>
      <c r="AB223" s="39"/>
    </row>
    <row r="224" spans="14:28">
      <c r="N224" s="36"/>
      <c r="O224" s="36"/>
      <c r="P224" s="36"/>
      <c r="Q224" s="36"/>
      <c r="R224" s="36"/>
      <c r="S224" s="36"/>
      <c r="T224" s="36"/>
      <c r="U224" s="36"/>
      <c r="V224" s="36"/>
      <c r="W224" s="36"/>
      <c r="X224" s="36"/>
      <c r="Y224" s="36"/>
      <c r="Z224" s="36"/>
      <c r="AA224" s="36"/>
      <c r="AB224" s="39"/>
    </row>
    <row r="225" spans="14:28">
      <c r="N225" s="36"/>
      <c r="O225" s="36"/>
      <c r="P225" s="36"/>
      <c r="Q225" s="36"/>
      <c r="R225" s="36"/>
      <c r="S225" s="36"/>
      <c r="T225" s="36"/>
      <c r="U225" s="36"/>
      <c r="V225" s="36"/>
      <c r="W225" s="36"/>
      <c r="X225" s="36"/>
      <c r="Y225" s="36"/>
      <c r="Z225" s="36"/>
      <c r="AA225" s="36"/>
      <c r="AB225" s="39"/>
    </row>
    <row r="226" spans="14:28">
      <c r="N226" s="36"/>
      <c r="O226" s="36"/>
      <c r="P226" s="36"/>
      <c r="Q226" s="36"/>
      <c r="R226" s="36"/>
      <c r="S226" s="36"/>
      <c r="T226" s="36"/>
      <c r="U226" s="36"/>
      <c r="V226" s="36"/>
      <c r="W226" s="36"/>
      <c r="X226" s="36"/>
      <c r="Y226" s="36"/>
      <c r="Z226" s="36"/>
      <c r="AA226" s="36"/>
      <c r="AB226" s="39"/>
    </row>
    <row r="227" spans="14:28">
      <c r="N227" s="36"/>
      <c r="O227" s="36"/>
      <c r="P227" s="36"/>
      <c r="Q227" s="36"/>
      <c r="R227" s="36"/>
      <c r="S227" s="36"/>
      <c r="T227" s="36"/>
      <c r="U227" s="36"/>
      <c r="V227" s="36"/>
      <c r="W227" s="36"/>
      <c r="X227" s="36"/>
      <c r="Y227" s="36"/>
      <c r="Z227" s="36"/>
      <c r="AA227" s="36"/>
      <c r="AB227" s="39"/>
    </row>
    <row r="228" spans="14:28">
      <c r="N228" s="36"/>
      <c r="O228" s="36"/>
      <c r="P228" s="36"/>
      <c r="Q228" s="36"/>
      <c r="R228" s="36"/>
      <c r="S228" s="36"/>
      <c r="T228" s="36"/>
      <c r="U228" s="36"/>
      <c r="V228" s="36"/>
      <c r="W228" s="36"/>
      <c r="X228" s="36"/>
      <c r="Y228" s="36"/>
      <c r="Z228" s="36"/>
      <c r="AA228" s="36"/>
      <c r="AB228" s="39"/>
    </row>
    <row r="229" spans="14:28">
      <c r="N229" s="36"/>
      <c r="O229" s="36"/>
      <c r="P229" s="36"/>
      <c r="Q229" s="36"/>
      <c r="R229" s="36"/>
      <c r="S229" s="36"/>
      <c r="T229" s="36"/>
      <c r="U229" s="36"/>
      <c r="V229" s="36"/>
      <c r="W229" s="36"/>
      <c r="X229" s="36"/>
      <c r="Y229" s="36"/>
      <c r="Z229" s="36"/>
      <c r="AA229" s="36"/>
      <c r="AB229" s="39"/>
    </row>
    <row r="230" spans="14:28">
      <c r="N230" s="36"/>
      <c r="O230" s="36"/>
      <c r="P230" s="36"/>
      <c r="Q230" s="36"/>
      <c r="R230" s="36"/>
      <c r="S230" s="36"/>
      <c r="T230" s="36"/>
      <c r="U230" s="36"/>
      <c r="V230" s="36"/>
      <c r="W230" s="36"/>
      <c r="X230" s="36"/>
      <c r="Y230" s="36"/>
      <c r="Z230" s="36"/>
      <c r="AA230" s="36"/>
      <c r="AB230" s="39"/>
    </row>
    <row r="231" spans="14:28">
      <c r="N231" s="36"/>
      <c r="O231" s="36"/>
      <c r="P231" s="36"/>
      <c r="Q231" s="36"/>
      <c r="R231" s="36"/>
      <c r="S231" s="36"/>
      <c r="T231" s="36"/>
      <c r="U231" s="36"/>
      <c r="V231" s="36"/>
      <c r="W231" s="36"/>
      <c r="X231" s="36"/>
      <c r="Y231" s="36"/>
      <c r="Z231" s="36"/>
      <c r="AA231" s="36"/>
      <c r="AB231" s="39"/>
    </row>
    <row r="232" spans="14:28">
      <c r="N232" s="36"/>
      <c r="O232" s="36"/>
      <c r="P232" s="36"/>
      <c r="Q232" s="36"/>
      <c r="R232" s="36"/>
      <c r="S232" s="36"/>
      <c r="T232" s="36"/>
      <c r="U232" s="36"/>
      <c r="V232" s="36"/>
      <c r="W232" s="36"/>
      <c r="X232" s="36"/>
      <c r="Y232" s="36"/>
      <c r="Z232" s="36"/>
      <c r="AA232" s="36"/>
      <c r="AB232" s="39"/>
    </row>
    <row r="233" spans="14:28">
      <c r="N233" s="36"/>
      <c r="O233" s="36"/>
      <c r="P233" s="36"/>
      <c r="Q233" s="36"/>
      <c r="R233" s="36"/>
      <c r="S233" s="36"/>
      <c r="T233" s="36"/>
      <c r="U233" s="36"/>
      <c r="V233" s="36"/>
      <c r="W233" s="36"/>
      <c r="X233" s="36"/>
      <c r="Y233" s="36"/>
      <c r="Z233" s="36"/>
      <c r="AA233" s="36"/>
      <c r="AB233" s="39"/>
    </row>
    <row r="234" spans="14:28">
      <c r="N234" s="36"/>
      <c r="O234" s="36"/>
      <c r="P234" s="36"/>
      <c r="Q234" s="36"/>
      <c r="R234" s="36"/>
      <c r="S234" s="36"/>
      <c r="T234" s="36"/>
      <c r="U234" s="36"/>
      <c r="V234" s="36"/>
      <c r="W234" s="36"/>
      <c r="X234" s="36"/>
      <c r="Y234" s="36"/>
      <c r="Z234" s="36"/>
      <c r="AA234" s="36"/>
      <c r="AB234" s="39"/>
    </row>
    <row r="235" spans="14:28">
      <c r="N235" s="36"/>
      <c r="O235" s="36"/>
      <c r="P235" s="36"/>
      <c r="Q235" s="36"/>
      <c r="R235" s="36"/>
      <c r="S235" s="36"/>
      <c r="T235" s="36"/>
      <c r="U235" s="36"/>
      <c r="V235" s="36"/>
      <c r="W235" s="36"/>
      <c r="X235" s="36"/>
      <c r="Y235" s="36"/>
      <c r="Z235" s="36"/>
      <c r="AA235" s="36"/>
      <c r="AB235" s="39"/>
    </row>
    <row r="236" spans="14:28">
      <c r="N236" s="36"/>
      <c r="O236" s="36"/>
      <c r="P236" s="36"/>
      <c r="Q236" s="36"/>
      <c r="R236" s="36"/>
      <c r="S236" s="36"/>
      <c r="T236" s="36"/>
      <c r="U236" s="36"/>
      <c r="V236" s="36"/>
      <c r="W236" s="36"/>
      <c r="X236" s="36"/>
      <c r="Y236" s="36"/>
      <c r="Z236" s="36"/>
      <c r="AA236" s="36"/>
      <c r="AB236" s="39"/>
    </row>
    <row r="237" spans="14:28">
      <c r="N237" s="36"/>
      <c r="O237" s="36"/>
      <c r="P237" s="36"/>
      <c r="Q237" s="36"/>
      <c r="R237" s="36"/>
      <c r="S237" s="36"/>
      <c r="T237" s="36"/>
      <c r="U237" s="36"/>
      <c r="V237" s="36"/>
      <c r="W237" s="36"/>
      <c r="X237" s="36"/>
      <c r="Y237" s="36"/>
      <c r="Z237" s="36"/>
      <c r="AA237" s="36"/>
      <c r="AB237" s="39"/>
    </row>
    <row r="238" spans="14:28">
      <c r="N238" s="36"/>
      <c r="O238" s="36"/>
      <c r="P238" s="36"/>
      <c r="Q238" s="36"/>
      <c r="R238" s="36"/>
      <c r="S238" s="36"/>
      <c r="T238" s="36"/>
      <c r="U238" s="36"/>
      <c r="V238" s="36"/>
      <c r="W238" s="36"/>
      <c r="X238" s="36"/>
      <c r="Y238" s="36"/>
      <c r="Z238" s="36"/>
      <c r="AA238" s="36"/>
      <c r="AB238" s="39"/>
    </row>
    <row r="239" spans="14:28">
      <c r="N239" s="36"/>
      <c r="O239" s="36"/>
      <c r="P239" s="36"/>
      <c r="Q239" s="36"/>
      <c r="R239" s="36"/>
      <c r="S239" s="36"/>
      <c r="T239" s="36"/>
      <c r="U239" s="36"/>
      <c r="V239" s="36"/>
      <c r="W239" s="36"/>
      <c r="X239" s="36"/>
      <c r="Y239" s="36"/>
      <c r="Z239" s="36"/>
      <c r="AA239" s="36"/>
      <c r="AB239" s="39"/>
    </row>
    <row r="240" spans="14:28">
      <c r="N240" s="36"/>
      <c r="O240" s="36"/>
      <c r="P240" s="36"/>
      <c r="Q240" s="36"/>
      <c r="R240" s="36"/>
      <c r="S240" s="36"/>
      <c r="T240" s="36"/>
      <c r="U240" s="36"/>
      <c r="V240" s="36"/>
      <c r="W240" s="36"/>
      <c r="X240" s="36"/>
      <c r="Y240" s="36"/>
      <c r="Z240" s="36"/>
      <c r="AA240" s="36"/>
      <c r="AB240" s="39"/>
    </row>
    <row r="241" spans="14:28">
      <c r="N241" s="36"/>
      <c r="O241" s="36"/>
      <c r="P241" s="36"/>
      <c r="Q241" s="36"/>
      <c r="R241" s="36"/>
      <c r="S241" s="36"/>
      <c r="T241" s="36"/>
      <c r="U241" s="36"/>
      <c r="V241" s="36"/>
      <c r="W241" s="36"/>
      <c r="X241" s="36"/>
      <c r="Y241" s="36"/>
      <c r="Z241" s="36"/>
      <c r="AA241" s="36"/>
      <c r="AB241" s="39"/>
    </row>
    <row r="242" spans="14:28">
      <c r="N242" s="36"/>
      <c r="O242" s="36"/>
      <c r="P242" s="36"/>
      <c r="Q242" s="36"/>
      <c r="R242" s="36"/>
      <c r="S242" s="36"/>
      <c r="T242" s="36"/>
      <c r="U242" s="36"/>
      <c r="V242" s="36"/>
      <c r="W242" s="36"/>
      <c r="X242" s="36"/>
      <c r="Y242" s="36"/>
      <c r="Z242" s="36"/>
      <c r="AA242" s="36"/>
      <c r="AB242" s="39"/>
    </row>
    <row r="243" spans="14:28">
      <c r="N243" s="36"/>
      <c r="O243" s="36"/>
      <c r="P243" s="36"/>
      <c r="Q243" s="36"/>
      <c r="R243" s="36"/>
      <c r="S243" s="36"/>
      <c r="T243" s="36"/>
      <c r="U243" s="36"/>
      <c r="V243" s="36"/>
      <c r="W243" s="36"/>
      <c r="X243" s="36"/>
      <c r="Y243" s="36"/>
      <c r="Z243" s="36"/>
      <c r="AA243" s="36"/>
      <c r="AB243" s="39"/>
    </row>
    <row r="244" spans="14:28">
      <c r="N244" s="36"/>
      <c r="O244" s="36"/>
      <c r="P244" s="36"/>
      <c r="Q244" s="36"/>
      <c r="R244" s="36"/>
      <c r="S244" s="36"/>
      <c r="T244" s="36"/>
      <c r="U244" s="36"/>
      <c r="V244" s="36"/>
      <c r="W244" s="36"/>
      <c r="X244" s="36"/>
      <c r="Y244" s="36"/>
      <c r="Z244" s="36"/>
      <c r="AA244" s="36"/>
      <c r="AB244" s="39"/>
    </row>
    <row r="245" spans="14:28">
      <c r="N245" s="36"/>
      <c r="O245" s="36"/>
      <c r="P245" s="36"/>
      <c r="Q245" s="36"/>
      <c r="R245" s="36"/>
      <c r="S245" s="36"/>
      <c r="T245" s="36"/>
      <c r="U245" s="36"/>
      <c r="V245" s="36"/>
      <c r="W245" s="36"/>
      <c r="X245" s="36"/>
      <c r="Y245" s="36"/>
      <c r="Z245" s="36"/>
      <c r="AA245" s="36"/>
      <c r="AB245" s="39"/>
    </row>
    <row r="246" spans="14:28">
      <c r="N246" s="36"/>
      <c r="O246" s="36"/>
      <c r="P246" s="36"/>
      <c r="Q246" s="36"/>
      <c r="R246" s="36"/>
      <c r="S246" s="36"/>
      <c r="T246" s="36"/>
      <c r="U246" s="36"/>
      <c r="V246" s="36"/>
      <c r="W246" s="36"/>
      <c r="X246" s="36"/>
      <c r="Y246" s="36"/>
      <c r="Z246" s="36"/>
      <c r="AA246" s="36"/>
      <c r="AB246" s="39"/>
    </row>
    <row r="247" spans="14:28">
      <c r="N247" s="36"/>
      <c r="O247" s="36"/>
      <c r="P247" s="36"/>
      <c r="Q247" s="36"/>
      <c r="R247" s="36"/>
      <c r="S247" s="36"/>
      <c r="T247" s="36"/>
      <c r="U247" s="36"/>
      <c r="V247" s="36"/>
      <c r="W247" s="36"/>
      <c r="X247" s="36"/>
      <c r="Y247" s="36"/>
      <c r="Z247" s="36"/>
      <c r="AA247" s="36"/>
      <c r="AB247" s="39"/>
    </row>
    <row r="248" spans="14:28">
      <c r="N248" s="36"/>
      <c r="O248" s="36"/>
      <c r="P248" s="36"/>
      <c r="Q248" s="36"/>
      <c r="R248" s="36"/>
      <c r="S248" s="36"/>
      <c r="T248" s="36"/>
      <c r="U248" s="36"/>
      <c r="V248" s="36"/>
      <c r="W248" s="36"/>
      <c r="X248" s="36"/>
      <c r="Y248" s="36"/>
      <c r="Z248" s="36"/>
      <c r="AA248" s="36"/>
      <c r="AB248" s="39"/>
    </row>
    <row r="249" spans="14:28">
      <c r="N249" s="36"/>
      <c r="O249" s="36"/>
      <c r="P249" s="36"/>
      <c r="Q249" s="36"/>
      <c r="R249" s="36"/>
      <c r="S249" s="36"/>
      <c r="T249" s="36"/>
      <c r="U249" s="36"/>
      <c r="V249" s="36"/>
      <c r="W249" s="36"/>
      <c r="X249" s="36"/>
      <c r="Y249" s="36"/>
      <c r="Z249" s="36"/>
      <c r="AA249" s="36"/>
      <c r="AB249" s="39"/>
    </row>
    <row r="250" spans="14:28">
      <c r="N250" s="36"/>
      <c r="O250" s="36"/>
      <c r="P250" s="36"/>
      <c r="Q250" s="36"/>
      <c r="R250" s="36"/>
      <c r="S250" s="36"/>
      <c r="T250" s="36"/>
      <c r="U250" s="36"/>
      <c r="V250" s="36"/>
      <c r="W250" s="36"/>
      <c r="X250" s="36"/>
      <c r="Y250" s="36"/>
      <c r="Z250" s="36"/>
      <c r="AA250" s="36"/>
      <c r="AB250" s="39"/>
    </row>
    <row r="251" spans="14:28">
      <c r="N251" s="36"/>
      <c r="O251" s="36"/>
      <c r="P251" s="36"/>
      <c r="Q251" s="36"/>
      <c r="R251" s="36"/>
      <c r="S251" s="36"/>
      <c r="T251" s="36"/>
      <c r="U251" s="36"/>
      <c r="V251" s="36"/>
      <c r="W251" s="36"/>
      <c r="X251" s="36"/>
      <c r="Y251" s="36"/>
      <c r="Z251" s="36"/>
      <c r="AA251" s="36"/>
      <c r="AB251" s="39"/>
    </row>
    <row r="252" spans="14:28">
      <c r="N252" s="36"/>
      <c r="O252" s="36"/>
      <c r="P252" s="36"/>
      <c r="Q252" s="36"/>
      <c r="R252" s="36"/>
      <c r="S252" s="36"/>
      <c r="T252" s="36"/>
      <c r="U252" s="36"/>
      <c r="V252" s="36"/>
      <c r="W252" s="36"/>
      <c r="X252" s="36"/>
      <c r="Y252" s="36"/>
      <c r="Z252" s="36"/>
      <c r="AA252" s="36"/>
      <c r="AB252" s="39"/>
    </row>
    <row r="253" spans="14:28">
      <c r="N253" s="36"/>
      <c r="O253" s="36"/>
      <c r="P253" s="36"/>
      <c r="Q253" s="36"/>
      <c r="R253" s="36"/>
      <c r="S253" s="36"/>
      <c r="T253" s="36"/>
      <c r="U253" s="36"/>
      <c r="V253" s="36"/>
      <c r="W253" s="36"/>
      <c r="X253" s="36"/>
      <c r="Y253" s="36"/>
      <c r="Z253" s="36"/>
      <c r="AA253" s="36"/>
      <c r="AB253" s="39"/>
    </row>
    <row r="254" spans="14:28">
      <c r="N254" s="36"/>
      <c r="O254" s="36"/>
      <c r="P254" s="36"/>
      <c r="Q254" s="36"/>
      <c r="R254" s="36"/>
      <c r="S254" s="36"/>
      <c r="T254" s="36"/>
      <c r="U254" s="36"/>
      <c r="V254" s="36"/>
      <c r="W254" s="36"/>
      <c r="X254" s="36"/>
      <c r="Y254" s="36"/>
      <c r="Z254" s="36"/>
      <c r="AA254" s="36"/>
      <c r="AB254" s="39"/>
    </row>
    <row r="255" spans="14:28">
      <c r="N255" s="36"/>
      <c r="O255" s="36"/>
      <c r="P255" s="36"/>
      <c r="Q255" s="36"/>
      <c r="R255" s="36"/>
      <c r="S255" s="36"/>
      <c r="T255" s="36"/>
      <c r="U255" s="36"/>
      <c r="V255" s="36"/>
      <c r="W255" s="36"/>
      <c r="X255" s="36"/>
      <c r="Y255" s="36"/>
      <c r="Z255" s="36"/>
      <c r="AA255" s="36"/>
      <c r="AB255" s="39"/>
    </row>
    <row r="256" spans="14:28">
      <c r="N256" s="36"/>
      <c r="O256" s="36"/>
      <c r="P256" s="36"/>
      <c r="Q256" s="36"/>
      <c r="R256" s="36"/>
      <c r="S256" s="36"/>
      <c r="T256" s="36"/>
      <c r="U256" s="36"/>
      <c r="V256" s="36"/>
      <c r="W256" s="36"/>
      <c r="X256" s="36"/>
      <c r="Y256" s="36"/>
      <c r="Z256" s="36"/>
      <c r="AA256" s="36"/>
      <c r="AB256" s="39"/>
    </row>
    <row r="257" spans="14:28">
      <c r="N257" s="36"/>
      <c r="O257" s="36"/>
      <c r="P257" s="36"/>
      <c r="Q257" s="36"/>
      <c r="R257" s="36"/>
      <c r="S257" s="36"/>
      <c r="T257" s="36"/>
      <c r="U257" s="36"/>
      <c r="V257" s="36"/>
      <c r="W257" s="36"/>
      <c r="X257" s="36"/>
      <c r="Y257" s="36"/>
      <c r="Z257" s="36"/>
      <c r="AA257" s="36"/>
      <c r="AB257" s="39"/>
    </row>
    <row r="258" spans="14:28">
      <c r="N258" s="36"/>
      <c r="O258" s="36"/>
      <c r="P258" s="36"/>
      <c r="Q258" s="36"/>
      <c r="R258" s="36"/>
      <c r="S258" s="36"/>
      <c r="T258" s="36"/>
      <c r="U258" s="36"/>
      <c r="V258" s="36"/>
      <c r="W258" s="36"/>
      <c r="X258" s="36"/>
      <c r="Y258" s="36"/>
      <c r="Z258" s="36"/>
      <c r="AA258" s="36"/>
      <c r="AB258" s="39"/>
    </row>
    <row r="259" spans="14:28">
      <c r="N259" s="36"/>
      <c r="O259" s="36"/>
      <c r="P259" s="36"/>
      <c r="Q259" s="36"/>
      <c r="R259" s="36"/>
      <c r="S259" s="36"/>
      <c r="T259" s="36"/>
      <c r="U259" s="36"/>
      <c r="V259" s="36"/>
      <c r="W259" s="36"/>
      <c r="X259" s="36"/>
      <c r="Y259" s="36"/>
      <c r="Z259" s="36"/>
      <c r="AA259" s="36"/>
      <c r="AB259" s="39"/>
    </row>
    <row r="260" spans="14:28">
      <c r="N260" s="36"/>
      <c r="O260" s="36"/>
      <c r="P260" s="36"/>
      <c r="Q260" s="36"/>
      <c r="R260" s="36"/>
      <c r="S260" s="36"/>
      <c r="T260" s="36"/>
      <c r="U260" s="36"/>
      <c r="V260" s="36"/>
      <c r="W260" s="36"/>
      <c r="X260" s="36"/>
      <c r="Y260" s="36"/>
      <c r="Z260" s="36"/>
      <c r="AA260" s="36"/>
      <c r="AB260" s="39"/>
    </row>
    <row r="261" spans="14:28">
      <c r="N261" s="36"/>
      <c r="O261" s="36"/>
      <c r="P261" s="36"/>
      <c r="Q261" s="36"/>
      <c r="R261" s="36"/>
      <c r="S261" s="36"/>
      <c r="T261" s="36"/>
      <c r="U261" s="36"/>
      <c r="V261" s="36"/>
      <c r="W261" s="36"/>
      <c r="X261" s="36"/>
      <c r="Y261" s="36"/>
      <c r="Z261" s="36"/>
      <c r="AA261" s="36"/>
      <c r="AB261" s="39"/>
    </row>
    <row r="262" spans="14:28">
      <c r="N262" s="36"/>
      <c r="O262" s="36"/>
      <c r="P262" s="36"/>
      <c r="Q262" s="36"/>
      <c r="R262" s="36"/>
      <c r="S262" s="36"/>
      <c r="T262" s="36"/>
      <c r="U262" s="36"/>
      <c r="V262" s="36"/>
      <c r="W262" s="36"/>
      <c r="X262" s="36"/>
      <c r="Y262" s="36"/>
      <c r="Z262" s="36"/>
      <c r="AA262" s="36"/>
      <c r="AB262" s="39"/>
    </row>
    <row r="263" spans="14:28">
      <c r="N263" s="36"/>
      <c r="O263" s="36"/>
      <c r="P263" s="36"/>
      <c r="Q263" s="36"/>
      <c r="R263" s="36"/>
      <c r="S263" s="36"/>
      <c r="T263" s="36"/>
      <c r="U263" s="36"/>
      <c r="V263" s="36"/>
      <c r="W263" s="36"/>
      <c r="X263" s="36"/>
      <c r="Y263" s="36"/>
      <c r="Z263" s="36"/>
      <c r="AA263" s="36"/>
      <c r="AB263" s="39"/>
    </row>
    <row r="264" spans="14:28">
      <c r="N264" s="36"/>
      <c r="O264" s="36"/>
      <c r="P264" s="36"/>
      <c r="Q264" s="36"/>
      <c r="R264" s="36"/>
      <c r="S264" s="36"/>
      <c r="T264" s="36"/>
      <c r="U264" s="36"/>
      <c r="V264" s="36"/>
      <c r="W264" s="36"/>
      <c r="X264" s="36"/>
      <c r="Y264" s="36"/>
      <c r="Z264" s="36"/>
      <c r="AA264" s="36"/>
      <c r="AB264" s="39"/>
    </row>
    <row r="265" spans="14:28">
      <c r="N265" s="36"/>
      <c r="O265" s="36"/>
      <c r="P265" s="36"/>
      <c r="Q265" s="36"/>
      <c r="R265" s="36"/>
      <c r="S265" s="36"/>
      <c r="T265" s="36"/>
      <c r="U265" s="36"/>
      <c r="V265" s="36"/>
      <c r="W265" s="36"/>
      <c r="X265" s="36"/>
      <c r="Y265" s="36"/>
      <c r="Z265" s="36"/>
      <c r="AA265" s="36"/>
      <c r="AB265" s="39"/>
    </row>
    <row r="266" spans="14:28">
      <c r="N266" s="36"/>
      <c r="O266" s="36"/>
      <c r="P266" s="36"/>
      <c r="Q266" s="36"/>
      <c r="R266" s="36"/>
      <c r="S266" s="36"/>
      <c r="T266" s="36"/>
      <c r="U266" s="36"/>
      <c r="V266" s="36"/>
      <c r="W266" s="36"/>
      <c r="X266" s="36"/>
      <c r="Y266" s="36"/>
      <c r="Z266" s="36"/>
      <c r="AA266" s="36"/>
      <c r="AB266" s="39"/>
    </row>
    <row r="267" spans="14:28">
      <c r="N267" s="36"/>
      <c r="O267" s="36"/>
      <c r="P267" s="36"/>
      <c r="Q267" s="36"/>
      <c r="R267" s="36"/>
      <c r="S267" s="36"/>
      <c r="T267" s="36"/>
      <c r="U267" s="36"/>
      <c r="V267" s="36"/>
      <c r="W267" s="36"/>
      <c r="X267" s="36"/>
      <c r="Y267" s="36"/>
      <c r="Z267" s="36"/>
      <c r="AA267" s="36"/>
      <c r="AB267" s="39"/>
    </row>
    <row r="268" spans="14:28">
      <c r="N268" s="36"/>
      <c r="O268" s="36"/>
      <c r="P268" s="36"/>
      <c r="Q268" s="36"/>
      <c r="R268" s="36"/>
      <c r="S268" s="36"/>
      <c r="T268" s="36"/>
      <c r="U268" s="36"/>
      <c r="V268" s="36"/>
      <c r="W268" s="36"/>
      <c r="X268" s="36"/>
      <c r="Y268" s="36"/>
      <c r="Z268" s="36"/>
      <c r="AA268" s="36"/>
      <c r="AB268" s="39"/>
    </row>
    <row r="269" spans="14:28">
      <c r="N269" s="36"/>
      <c r="O269" s="36"/>
      <c r="P269" s="36"/>
      <c r="Q269" s="36"/>
      <c r="R269" s="36"/>
      <c r="S269" s="36"/>
      <c r="T269" s="36"/>
      <c r="U269" s="36"/>
      <c r="V269" s="36"/>
      <c r="W269" s="36"/>
      <c r="X269" s="36"/>
      <c r="Y269" s="36"/>
      <c r="Z269" s="36"/>
      <c r="AA269" s="36"/>
      <c r="AB269" s="39"/>
    </row>
    <row r="270" spans="14:28">
      <c r="N270" s="36"/>
      <c r="O270" s="36"/>
      <c r="P270" s="36"/>
      <c r="Q270" s="36"/>
      <c r="R270" s="36"/>
      <c r="S270" s="36"/>
      <c r="T270" s="36"/>
      <c r="U270" s="36"/>
      <c r="V270" s="36"/>
      <c r="W270" s="36"/>
      <c r="X270" s="36"/>
      <c r="Y270" s="36"/>
      <c r="Z270" s="36"/>
      <c r="AA270" s="36"/>
      <c r="AB270" s="39"/>
    </row>
    <row r="271" spans="14:28">
      <c r="N271" s="36"/>
      <c r="O271" s="36"/>
      <c r="P271" s="36"/>
      <c r="Q271" s="36"/>
      <c r="R271" s="36"/>
      <c r="S271" s="36"/>
      <c r="T271" s="36"/>
      <c r="U271" s="36"/>
      <c r="V271" s="36"/>
      <c r="W271" s="36"/>
      <c r="X271" s="36"/>
      <c r="Y271" s="36"/>
      <c r="Z271" s="36"/>
      <c r="AA271" s="36"/>
      <c r="AB271" s="39"/>
    </row>
    <row r="272" spans="14:28">
      <c r="N272" s="36"/>
      <c r="O272" s="36"/>
      <c r="P272" s="36"/>
      <c r="Q272" s="36"/>
      <c r="R272" s="36"/>
      <c r="S272" s="36"/>
      <c r="T272" s="36"/>
      <c r="U272" s="36"/>
      <c r="V272" s="36"/>
      <c r="W272" s="36"/>
      <c r="X272" s="36"/>
      <c r="Y272" s="36"/>
      <c r="Z272" s="36"/>
      <c r="AA272" s="36"/>
      <c r="AB272" s="39"/>
    </row>
    <row r="273" spans="14:28">
      <c r="N273" s="36"/>
      <c r="O273" s="36"/>
      <c r="P273" s="36"/>
      <c r="Q273" s="36"/>
      <c r="R273" s="36"/>
      <c r="S273" s="36"/>
      <c r="T273" s="36"/>
      <c r="U273" s="36"/>
      <c r="V273" s="36"/>
      <c r="W273" s="36"/>
      <c r="X273" s="36"/>
      <c r="Y273" s="36"/>
      <c r="Z273" s="36"/>
      <c r="AA273" s="36"/>
      <c r="AB273" s="39"/>
    </row>
    <row r="274" spans="14:28">
      <c r="N274" s="36"/>
      <c r="O274" s="36"/>
      <c r="P274" s="36"/>
      <c r="Q274" s="36"/>
      <c r="R274" s="36"/>
      <c r="S274" s="36"/>
      <c r="T274" s="36"/>
      <c r="U274" s="36"/>
      <c r="V274" s="36"/>
      <c r="W274" s="36"/>
      <c r="X274" s="36"/>
      <c r="Y274" s="36"/>
      <c r="Z274" s="36"/>
      <c r="AA274" s="36"/>
      <c r="AB274" s="39"/>
    </row>
    <row r="275" spans="14:28">
      <c r="N275" s="36"/>
      <c r="O275" s="36"/>
      <c r="P275" s="36"/>
      <c r="Q275" s="36"/>
      <c r="R275" s="36"/>
      <c r="S275" s="36"/>
      <c r="T275" s="36"/>
      <c r="U275" s="36"/>
      <c r="V275" s="36"/>
      <c r="W275" s="36"/>
      <c r="X275" s="36"/>
      <c r="Y275" s="36"/>
      <c r="Z275" s="36"/>
      <c r="AA275" s="36"/>
      <c r="AB275" s="39"/>
    </row>
    <row r="276" spans="14:28">
      <c r="N276" s="36"/>
      <c r="O276" s="36"/>
      <c r="P276" s="36"/>
      <c r="Q276" s="36"/>
      <c r="R276" s="36"/>
      <c r="S276" s="36"/>
      <c r="T276" s="36"/>
      <c r="U276" s="36"/>
      <c r="V276" s="36"/>
      <c r="W276" s="36"/>
      <c r="X276" s="36"/>
      <c r="Y276" s="36"/>
      <c r="Z276" s="36"/>
      <c r="AA276" s="36"/>
      <c r="AB276" s="39"/>
    </row>
    <row r="277" spans="14:28">
      <c r="N277" s="36"/>
      <c r="O277" s="36"/>
      <c r="P277" s="36"/>
      <c r="Q277" s="36"/>
      <c r="R277" s="36"/>
      <c r="S277" s="36"/>
      <c r="T277" s="36"/>
      <c r="U277" s="36"/>
      <c r="V277" s="36"/>
      <c r="W277" s="36"/>
      <c r="X277" s="36"/>
      <c r="Y277" s="36"/>
      <c r="Z277" s="36"/>
      <c r="AA277" s="36"/>
      <c r="AB277" s="39"/>
    </row>
    <row r="278" spans="14:28">
      <c r="N278" s="36"/>
      <c r="O278" s="36"/>
      <c r="P278" s="36"/>
      <c r="Q278" s="36"/>
      <c r="R278" s="36"/>
      <c r="S278" s="36"/>
      <c r="T278" s="36"/>
      <c r="U278" s="36"/>
      <c r="V278" s="36"/>
      <c r="W278" s="36"/>
      <c r="X278" s="36"/>
      <c r="Y278" s="36"/>
      <c r="Z278" s="36"/>
      <c r="AA278" s="36"/>
      <c r="AB278" s="39"/>
    </row>
    <row r="279" spans="14:28">
      <c r="N279" s="36"/>
      <c r="O279" s="36"/>
      <c r="P279" s="36"/>
      <c r="Q279" s="36"/>
      <c r="R279" s="36"/>
      <c r="S279" s="36"/>
      <c r="T279" s="36"/>
      <c r="U279" s="36"/>
      <c r="V279" s="36"/>
      <c r="W279" s="36"/>
      <c r="X279" s="36"/>
      <c r="Y279" s="36"/>
      <c r="Z279" s="36"/>
      <c r="AA279" s="36"/>
      <c r="AB279" s="39"/>
    </row>
    <row r="280" spans="14:28">
      <c r="N280" s="36"/>
      <c r="O280" s="36"/>
      <c r="P280" s="36"/>
      <c r="Q280" s="36"/>
      <c r="R280" s="36"/>
      <c r="S280" s="36"/>
      <c r="T280" s="36"/>
      <c r="U280" s="36"/>
      <c r="V280" s="36"/>
      <c r="W280" s="36"/>
      <c r="X280" s="36"/>
      <c r="Y280" s="36"/>
      <c r="Z280" s="36"/>
      <c r="AA280" s="36"/>
      <c r="AB280" s="39"/>
    </row>
    <row r="281" spans="14:28">
      <c r="N281" s="36"/>
      <c r="O281" s="36"/>
      <c r="P281" s="36"/>
      <c r="Q281" s="36"/>
      <c r="R281" s="36"/>
      <c r="S281" s="36"/>
      <c r="T281" s="36"/>
      <c r="U281" s="36"/>
      <c r="V281" s="36"/>
      <c r="W281" s="36"/>
      <c r="X281" s="36"/>
      <c r="Y281" s="36"/>
      <c r="Z281" s="36"/>
      <c r="AA281" s="36"/>
      <c r="AB281" s="39"/>
    </row>
    <row r="282" spans="14:28">
      <c r="N282" s="36"/>
      <c r="O282" s="36"/>
      <c r="P282" s="36"/>
      <c r="Q282" s="36"/>
      <c r="R282" s="36"/>
      <c r="S282" s="36"/>
      <c r="T282" s="36"/>
      <c r="U282" s="36"/>
      <c r="V282" s="36"/>
      <c r="W282" s="36"/>
      <c r="X282" s="36"/>
      <c r="Y282" s="36"/>
      <c r="Z282" s="36"/>
      <c r="AA282" s="36"/>
      <c r="AB282" s="39"/>
    </row>
    <row r="283" spans="14:28">
      <c r="N283" s="36"/>
      <c r="O283" s="36"/>
      <c r="P283" s="36"/>
      <c r="Q283" s="36"/>
      <c r="R283" s="36"/>
      <c r="S283" s="36"/>
      <c r="T283" s="36"/>
      <c r="U283" s="36"/>
      <c r="V283" s="36"/>
      <c r="W283" s="36"/>
      <c r="X283" s="36"/>
      <c r="Y283" s="36"/>
      <c r="Z283" s="36"/>
      <c r="AA283" s="36"/>
      <c r="AB283" s="39"/>
    </row>
    <row r="284" spans="14:28">
      <c r="N284" s="36"/>
      <c r="O284" s="36"/>
      <c r="P284" s="36"/>
      <c r="Q284" s="36"/>
      <c r="R284" s="36"/>
      <c r="S284" s="36"/>
      <c r="T284" s="36"/>
      <c r="U284" s="36"/>
      <c r="V284" s="36"/>
      <c r="W284" s="36"/>
      <c r="X284" s="36"/>
      <c r="Y284" s="36"/>
      <c r="Z284" s="36"/>
      <c r="AA284" s="36"/>
      <c r="AB284" s="39"/>
    </row>
    <row r="285" spans="14:28">
      <c r="N285" s="36"/>
      <c r="O285" s="36"/>
      <c r="P285" s="36"/>
      <c r="Q285" s="36"/>
      <c r="R285" s="36"/>
      <c r="S285" s="36"/>
      <c r="T285" s="36"/>
      <c r="U285" s="36"/>
      <c r="V285" s="36"/>
      <c r="W285" s="36"/>
      <c r="X285" s="36"/>
      <c r="Y285" s="36"/>
      <c r="Z285" s="36"/>
      <c r="AA285" s="36"/>
      <c r="AB285" s="39"/>
    </row>
    <row r="286" spans="14:28">
      <c r="N286" s="36"/>
      <c r="O286" s="36"/>
      <c r="P286" s="36"/>
      <c r="Q286" s="36"/>
      <c r="R286" s="36"/>
      <c r="S286" s="36"/>
      <c r="T286" s="36"/>
      <c r="U286" s="36"/>
      <c r="V286" s="36"/>
      <c r="W286" s="36"/>
      <c r="X286" s="36"/>
      <c r="Y286" s="36"/>
      <c r="Z286" s="36"/>
      <c r="AA286" s="36"/>
      <c r="AB286" s="39"/>
    </row>
    <row r="287" spans="14:28">
      <c r="N287" s="36"/>
      <c r="O287" s="36"/>
      <c r="P287" s="36"/>
      <c r="Q287" s="36"/>
      <c r="R287" s="36"/>
      <c r="S287" s="36"/>
      <c r="T287" s="36"/>
      <c r="U287" s="36"/>
      <c r="V287" s="36"/>
      <c r="W287" s="36"/>
      <c r="X287" s="36"/>
      <c r="Y287" s="36"/>
      <c r="Z287" s="36"/>
      <c r="AA287" s="36"/>
      <c r="AB287" s="39"/>
    </row>
    <row r="288" spans="14:28">
      <c r="N288" s="36"/>
      <c r="O288" s="36"/>
      <c r="P288" s="36"/>
      <c r="Q288" s="36"/>
      <c r="R288" s="36"/>
      <c r="S288" s="36"/>
      <c r="T288" s="36"/>
      <c r="U288" s="36"/>
      <c r="V288" s="36"/>
      <c r="W288" s="36"/>
      <c r="X288" s="36"/>
      <c r="Y288" s="36"/>
      <c r="Z288" s="36"/>
      <c r="AA288" s="36"/>
      <c r="AB288" s="39"/>
    </row>
    <row r="289" spans="14:28">
      <c r="N289" s="36"/>
      <c r="O289" s="36"/>
      <c r="P289" s="36"/>
      <c r="Q289" s="36"/>
      <c r="R289" s="36"/>
      <c r="S289" s="36"/>
      <c r="T289" s="36"/>
      <c r="U289" s="36"/>
      <c r="V289" s="36"/>
      <c r="W289" s="36"/>
      <c r="X289" s="36"/>
      <c r="Y289" s="36"/>
      <c r="Z289" s="36"/>
      <c r="AA289" s="36"/>
      <c r="AB289" s="39"/>
    </row>
    <row r="290" spans="14:28">
      <c r="N290" s="36"/>
      <c r="O290" s="36"/>
      <c r="P290" s="36"/>
      <c r="Q290" s="36"/>
      <c r="R290" s="36"/>
      <c r="S290" s="36"/>
      <c r="T290" s="36"/>
      <c r="U290" s="36"/>
      <c r="V290" s="36"/>
      <c r="W290" s="36"/>
      <c r="X290" s="36"/>
      <c r="Y290" s="36"/>
      <c r="Z290" s="36"/>
      <c r="AA290" s="36"/>
      <c r="AB290" s="39"/>
    </row>
    <row r="291" spans="14:28">
      <c r="N291" s="36"/>
      <c r="O291" s="36"/>
      <c r="P291" s="36"/>
      <c r="Q291" s="36"/>
      <c r="R291" s="36"/>
      <c r="S291" s="36"/>
      <c r="T291" s="36"/>
      <c r="U291" s="36"/>
      <c r="V291" s="36"/>
      <c r="W291" s="36"/>
      <c r="X291" s="36"/>
      <c r="Y291" s="36"/>
      <c r="Z291" s="36"/>
      <c r="AA291" s="36"/>
      <c r="AB291" s="39"/>
    </row>
    <row r="292" spans="14:28">
      <c r="N292" s="36"/>
      <c r="O292" s="36"/>
      <c r="P292" s="36"/>
      <c r="Q292" s="36"/>
      <c r="R292" s="36"/>
      <c r="S292" s="36"/>
      <c r="T292" s="36"/>
      <c r="U292" s="36"/>
      <c r="V292" s="36"/>
      <c r="W292" s="36"/>
      <c r="X292" s="36"/>
      <c r="Y292" s="36"/>
      <c r="Z292" s="36"/>
      <c r="AA292" s="36"/>
      <c r="AB292" s="39"/>
    </row>
    <row r="293" spans="14:28">
      <c r="N293" s="36"/>
      <c r="O293" s="36"/>
      <c r="P293" s="36"/>
      <c r="Q293" s="36"/>
      <c r="R293" s="36"/>
      <c r="S293" s="36"/>
      <c r="T293" s="36"/>
      <c r="U293" s="36"/>
      <c r="V293" s="36"/>
      <c r="W293" s="36"/>
      <c r="X293" s="36"/>
      <c r="Y293" s="36"/>
      <c r="Z293" s="36"/>
      <c r="AA293" s="36"/>
      <c r="AB293" s="39"/>
    </row>
    <row r="294" spans="14:28">
      <c r="N294" s="36"/>
      <c r="O294" s="36"/>
      <c r="P294" s="36"/>
      <c r="Q294" s="36"/>
      <c r="R294" s="36"/>
      <c r="S294" s="36"/>
      <c r="T294" s="36"/>
      <c r="U294" s="36"/>
      <c r="V294" s="36"/>
      <c r="W294" s="36"/>
      <c r="X294" s="36"/>
      <c r="Y294" s="36"/>
      <c r="Z294" s="36"/>
      <c r="AA294" s="36"/>
      <c r="AB294" s="39"/>
    </row>
    <row r="295" spans="14:28">
      <c r="N295" s="36"/>
      <c r="O295" s="36"/>
      <c r="P295" s="36"/>
      <c r="Q295" s="36"/>
      <c r="R295" s="36"/>
      <c r="S295" s="36"/>
      <c r="T295" s="36"/>
      <c r="U295" s="36"/>
      <c r="V295" s="36"/>
      <c r="W295" s="36"/>
      <c r="X295" s="36"/>
      <c r="Y295" s="36"/>
      <c r="Z295" s="36"/>
      <c r="AA295" s="36"/>
      <c r="AB295" s="39"/>
    </row>
    <row r="296" spans="14:28">
      <c r="N296" s="36"/>
      <c r="O296" s="36"/>
      <c r="P296" s="36"/>
      <c r="Q296" s="36"/>
      <c r="R296" s="36"/>
      <c r="S296" s="36"/>
      <c r="T296" s="36"/>
      <c r="U296" s="36"/>
      <c r="V296" s="36"/>
      <c r="W296" s="36"/>
      <c r="X296" s="36"/>
      <c r="Y296" s="36"/>
      <c r="Z296" s="36"/>
      <c r="AA296" s="36"/>
      <c r="AB296" s="39"/>
    </row>
    <row r="297" spans="14:28">
      <c r="N297" s="36"/>
      <c r="O297" s="36"/>
      <c r="P297" s="36"/>
      <c r="Q297" s="36"/>
      <c r="R297" s="36"/>
      <c r="S297" s="36"/>
      <c r="T297" s="36"/>
      <c r="U297" s="36"/>
      <c r="V297" s="36"/>
      <c r="W297" s="36"/>
      <c r="X297" s="36"/>
      <c r="Y297" s="36"/>
      <c r="Z297" s="36"/>
      <c r="AA297" s="36"/>
      <c r="AB297" s="39"/>
    </row>
    <row r="298" spans="14:28">
      <c r="N298" s="36"/>
      <c r="O298" s="36"/>
      <c r="P298" s="36"/>
      <c r="Q298" s="36"/>
      <c r="R298" s="36"/>
      <c r="S298" s="36"/>
      <c r="T298" s="36"/>
      <c r="U298" s="36"/>
      <c r="V298" s="36"/>
      <c r="W298" s="36"/>
      <c r="X298" s="36"/>
      <c r="Y298" s="36"/>
      <c r="Z298" s="36"/>
      <c r="AA298" s="36"/>
      <c r="AB298" s="39"/>
    </row>
    <row r="299" spans="14:28">
      <c r="N299" s="36"/>
      <c r="O299" s="36"/>
      <c r="P299" s="36"/>
      <c r="Q299" s="36"/>
      <c r="R299" s="36"/>
      <c r="S299" s="36"/>
      <c r="T299" s="36"/>
      <c r="U299" s="36"/>
      <c r="V299" s="36"/>
      <c r="W299" s="36"/>
      <c r="X299" s="36"/>
      <c r="Y299" s="36"/>
      <c r="Z299" s="36"/>
      <c r="AA299" s="36"/>
      <c r="AB299" s="39"/>
    </row>
    <row r="300" spans="14:28">
      <c r="N300" s="36"/>
      <c r="O300" s="36"/>
      <c r="P300" s="36"/>
      <c r="Q300" s="36"/>
      <c r="R300" s="36"/>
      <c r="S300" s="36"/>
      <c r="T300" s="36"/>
      <c r="U300" s="36"/>
      <c r="V300" s="36"/>
      <c r="W300" s="36"/>
      <c r="X300" s="36"/>
      <c r="Y300" s="36"/>
      <c r="Z300" s="36"/>
      <c r="AA300" s="36"/>
      <c r="AB300" s="39"/>
    </row>
    <row r="301" spans="14:28">
      <c r="N301" s="36"/>
      <c r="O301" s="36"/>
      <c r="P301" s="36"/>
      <c r="Q301" s="36"/>
      <c r="R301" s="36"/>
      <c r="S301" s="36"/>
      <c r="T301" s="36"/>
      <c r="U301" s="36"/>
      <c r="V301" s="36"/>
      <c r="W301" s="36"/>
      <c r="X301" s="36"/>
      <c r="Y301" s="36"/>
      <c r="Z301" s="36"/>
      <c r="AA301" s="36"/>
      <c r="AB301" s="39"/>
    </row>
    <row r="302" spans="14:28">
      <c r="N302" s="36"/>
      <c r="O302" s="36"/>
      <c r="P302" s="36"/>
      <c r="Q302" s="36"/>
      <c r="R302" s="36"/>
      <c r="S302" s="36"/>
      <c r="T302" s="36"/>
      <c r="U302" s="36"/>
      <c r="V302" s="36"/>
      <c r="W302" s="36"/>
      <c r="X302" s="36"/>
      <c r="Y302" s="36"/>
      <c r="Z302" s="36"/>
      <c r="AA302" s="36"/>
      <c r="AB302" s="39"/>
    </row>
    <row r="303" spans="14:28">
      <c r="N303" s="36"/>
      <c r="O303" s="36"/>
      <c r="P303" s="36"/>
      <c r="Q303" s="36"/>
      <c r="R303" s="36"/>
      <c r="S303" s="36"/>
      <c r="T303" s="36"/>
      <c r="U303" s="36"/>
      <c r="V303" s="36"/>
      <c r="W303" s="36"/>
      <c r="X303" s="36"/>
      <c r="Y303" s="36"/>
      <c r="Z303" s="36"/>
      <c r="AA303" s="36"/>
      <c r="AB303" s="39"/>
    </row>
    <row r="304" spans="14:28">
      <c r="N304" s="36"/>
      <c r="O304" s="36"/>
      <c r="P304" s="36"/>
      <c r="Q304" s="36"/>
      <c r="R304" s="36"/>
      <c r="S304" s="36"/>
      <c r="T304" s="36"/>
      <c r="U304" s="36"/>
      <c r="V304" s="36"/>
      <c r="W304" s="36"/>
      <c r="X304" s="36"/>
      <c r="Y304" s="36"/>
      <c r="Z304" s="36"/>
      <c r="AA304" s="36"/>
      <c r="AB304" s="39"/>
    </row>
    <row r="305" spans="14:28">
      <c r="N305" s="36"/>
      <c r="O305" s="36"/>
      <c r="P305" s="36"/>
      <c r="Q305" s="36"/>
      <c r="R305" s="36"/>
      <c r="S305" s="36"/>
      <c r="T305" s="36"/>
      <c r="U305" s="36"/>
      <c r="V305" s="36"/>
      <c r="W305" s="36"/>
      <c r="X305" s="36"/>
      <c r="Y305" s="36"/>
      <c r="Z305" s="36"/>
      <c r="AA305" s="36"/>
      <c r="AB305" s="39"/>
    </row>
    <row r="306" spans="14:28">
      <c r="N306" s="36"/>
      <c r="O306" s="36"/>
      <c r="P306" s="36"/>
      <c r="Q306" s="36"/>
      <c r="R306" s="36"/>
      <c r="S306" s="36"/>
      <c r="T306" s="36"/>
      <c r="U306" s="36"/>
      <c r="V306" s="36"/>
      <c r="W306" s="36"/>
      <c r="X306" s="36"/>
      <c r="Y306" s="36"/>
      <c r="Z306" s="36"/>
      <c r="AA306" s="36"/>
      <c r="AB306" s="39"/>
    </row>
    <row r="307" spans="14:28">
      <c r="N307" s="36"/>
      <c r="O307" s="36"/>
      <c r="P307" s="36"/>
      <c r="Q307" s="36"/>
      <c r="R307" s="36"/>
      <c r="S307" s="36"/>
      <c r="T307" s="36"/>
      <c r="U307" s="36"/>
      <c r="V307" s="36"/>
      <c r="W307" s="36"/>
      <c r="X307" s="36"/>
      <c r="Y307" s="36"/>
      <c r="Z307" s="36"/>
      <c r="AA307" s="36"/>
      <c r="AB307" s="39"/>
    </row>
    <row r="308" spans="14:28">
      <c r="N308" s="36"/>
      <c r="O308" s="36"/>
      <c r="P308" s="36"/>
      <c r="Q308" s="36"/>
      <c r="R308" s="36"/>
      <c r="S308" s="36"/>
      <c r="T308" s="36"/>
      <c r="U308" s="36"/>
      <c r="V308" s="36"/>
      <c r="W308" s="36"/>
      <c r="X308" s="36"/>
      <c r="Y308" s="36"/>
      <c r="Z308" s="36"/>
      <c r="AA308" s="36"/>
      <c r="AB308" s="39"/>
    </row>
    <row r="309" spans="14:28">
      <c r="N309" s="36"/>
      <c r="O309" s="36"/>
      <c r="P309" s="36"/>
      <c r="Q309" s="36"/>
      <c r="R309" s="36"/>
      <c r="S309" s="36"/>
      <c r="T309" s="36"/>
      <c r="U309" s="36"/>
      <c r="V309" s="36"/>
      <c r="W309" s="36"/>
      <c r="X309" s="36"/>
      <c r="Y309" s="36"/>
      <c r="Z309" s="36"/>
      <c r="AA309" s="36"/>
      <c r="AB309" s="39"/>
    </row>
    <row r="310" spans="14:28">
      <c r="N310" s="36"/>
      <c r="O310" s="36"/>
      <c r="P310" s="36"/>
      <c r="Q310" s="36"/>
      <c r="R310" s="36"/>
      <c r="S310" s="36"/>
      <c r="T310" s="36"/>
      <c r="U310" s="36"/>
      <c r="V310" s="36"/>
      <c r="W310" s="36"/>
      <c r="X310" s="36"/>
      <c r="Y310" s="36"/>
      <c r="Z310" s="36"/>
      <c r="AA310" s="36"/>
      <c r="AB310" s="39"/>
    </row>
    <row r="311" spans="14:28">
      <c r="N311" s="36"/>
      <c r="O311" s="36"/>
      <c r="P311" s="36"/>
      <c r="Q311" s="36"/>
      <c r="R311" s="36"/>
      <c r="S311" s="36"/>
      <c r="T311" s="36"/>
      <c r="U311" s="36"/>
      <c r="V311" s="36"/>
      <c r="W311" s="36"/>
      <c r="X311" s="36"/>
      <c r="Y311" s="36"/>
      <c r="Z311" s="36"/>
      <c r="AA311" s="36"/>
      <c r="AB311" s="39"/>
    </row>
    <row r="312" spans="14:28">
      <c r="N312" s="36"/>
      <c r="O312" s="36"/>
      <c r="P312" s="36"/>
      <c r="Q312" s="36"/>
      <c r="R312" s="36"/>
      <c r="S312" s="36"/>
      <c r="T312" s="36"/>
      <c r="U312" s="36"/>
      <c r="V312" s="36"/>
      <c r="W312" s="36"/>
      <c r="X312" s="36"/>
      <c r="Y312" s="36"/>
      <c r="Z312" s="36"/>
      <c r="AA312" s="36"/>
      <c r="AB312" s="39"/>
    </row>
    <row r="313" spans="14:28">
      <c r="N313" s="36"/>
      <c r="O313" s="36"/>
      <c r="P313" s="36"/>
      <c r="Q313" s="36"/>
      <c r="R313" s="36"/>
      <c r="S313" s="36"/>
      <c r="T313" s="36"/>
      <c r="U313" s="36"/>
      <c r="V313" s="36"/>
      <c r="W313" s="36"/>
      <c r="X313" s="36"/>
      <c r="Y313" s="36"/>
      <c r="Z313" s="36"/>
      <c r="AA313" s="36"/>
      <c r="AB313" s="39"/>
    </row>
    <row r="314" spans="14:28">
      <c r="N314" s="36"/>
      <c r="O314" s="36"/>
      <c r="P314" s="36"/>
      <c r="Q314" s="36"/>
      <c r="R314" s="36"/>
      <c r="S314" s="36"/>
      <c r="T314" s="36"/>
      <c r="U314" s="36"/>
      <c r="V314" s="36"/>
      <c r="W314" s="36"/>
      <c r="X314" s="36"/>
      <c r="Y314" s="36"/>
      <c r="Z314" s="36"/>
      <c r="AA314" s="36"/>
      <c r="AB314" s="39"/>
    </row>
    <row r="315" spans="14:28">
      <c r="N315" s="36"/>
      <c r="O315" s="36"/>
      <c r="P315" s="36"/>
      <c r="Q315" s="36"/>
      <c r="R315" s="36"/>
      <c r="S315" s="36"/>
      <c r="T315" s="36"/>
      <c r="U315" s="36"/>
      <c r="V315" s="36"/>
      <c r="W315" s="36"/>
      <c r="X315" s="36"/>
      <c r="Y315" s="36"/>
      <c r="Z315" s="36"/>
      <c r="AA315" s="36"/>
      <c r="AB315" s="39"/>
    </row>
    <row r="316" spans="14:28">
      <c r="N316" s="36"/>
      <c r="O316" s="36"/>
      <c r="P316" s="36"/>
      <c r="Q316" s="36"/>
      <c r="R316" s="36"/>
      <c r="S316" s="36"/>
      <c r="T316" s="36"/>
      <c r="U316" s="36"/>
      <c r="V316" s="36"/>
      <c r="W316" s="36"/>
      <c r="X316" s="36"/>
      <c r="Y316" s="36"/>
      <c r="Z316" s="36"/>
      <c r="AA316" s="36"/>
      <c r="AB316" s="39"/>
    </row>
    <row r="317" spans="14:28">
      <c r="N317" s="36"/>
      <c r="O317" s="36"/>
      <c r="P317" s="36"/>
      <c r="Q317" s="36"/>
      <c r="R317" s="36"/>
      <c r="S317" s="36"/>
      <c r="T317" s="36"/>
      <c r="U317" s="36"/>
      <c r="V317" s="36"/>
      <c r="W317" s="36"/>
      <c r="X317" s="36"/>
      <c r="Y317" s="36"/>
      <c r="Z317" s="36"/>
      <c r="AA317" s="36"/>
      <c r="AB317" s="39"/>
    </row>
    <row r="318" spans="14:28">
      <c r="N318" s="36"/>
      <c r="O318" s="36"/>
      <c r="P318" s="36"/>
      <c r="Q318" s="36"/>
      <c r="R318" s="36"/>
      <c r="S318" s="36"/>
      <c r="T318" s="36"/>
      <c r="U318" s="36"/>
      <c r="V318" s="36"/>
      <c r="W318" s="36"/>
      <c r="X318" s="36"/>
      <c r="Y318" s="36"/>
      <c r="Z318" s="36"/>
      <c r="AA318" s="36"/>
      <c r="AB318" s="39"/>
    </row>
    <row r="319" spans="14:28">
      <c r="N319" s="36"/>
      <c r="O319" s="36"/>
      <c r="P319" s="36"/>
      <c r="Q319" s="36"/>
      <c r="R319" s="36"/>
      <c r="S319" s="36"/>
      <c r="T319" s="36"/>
      <c r="U319" s="36"/>
      <c r="V319" s="36"/>
      <c r="W319" s="36"/>
      <c r="X319" s="36"/>
      <c r="Y319" s="36"/>
      <c r="Z319" s="36"/>
      <c r="AA319" s="36"/>
      <c r="AB319" s="39"/>
    </row>
    <row r="320" spans="14:28">
      <c r="N320" s="36"/>
      <c r="O320" s="36"/>
      <c r="P320" s="36"/>
      <c r="Q320" s="36"/>
      <c r="R320" s="36"/>
      <c r="S320" s="36"/>
      <c r="T320" s="36"/>
      <c r="U320" s="36"/>
      <c r="V320" s="36"/>
      <c r="W320" s="36"/>
      <c r="X320" s="36"/>
      <c r="Y320" s="36"/>
      <c r="Z320" s="36"/>
      <c r="AA320" s="36"/>
      <c r="AB320" s="39"/>
    </row>
    <row r="321" spans="14:28">
      <c r="N321" s="36"/>
      <c r="O321" s="36"/>
      <c r="P321" s="36"/>
      <c r="Q321" s="36"/>
      <c r="R321" s="36"/>
      <c r="S321" s="36"/>
      <c r="T321" s="36"/>
      <c r="U321" s="36"/>
      <c r="V321" s="36"/>
      <c r="W321" s="36"/>
      <c r="X321" s="36"/>
      <c r="Y321" s="36"/>
      <c r="Z321" s="36"/>
      <c r="AA321" s="36"/>
      <c r="AB321" s="39"/>
    </row>
    <row r="322" spans="14:28">
      <c r="N322" s="36"/>
      <c r="O322" s="36"/>
      <c r="P322" s="36"/>
      <c r="Q322" s="36"/>
      <c r="R322" s="36"/>
      <c r="S322" s="36"/>
      <c r="T322" s="36"/>
      <c r="U322" s="36"/>
      <c r="V322" s="36"/>
      <c r="W322" s="36"/>
      <c r="X322" s="36"/>
      <c r="Y322" s="36"/>
      <c r="Z322" s="36"/>
      <c r="AA322" s="36"/>
      <c r="AB322" s="39"/>
    </row>
    <row r="323" spans="14:28">
      <c r="N323" s="36"/>
      <c r="O323" s="36"/>
      <c r="P323" s="36"/>
      <c r="Q323" s="36"/>
      <c r="R323" s="36"/>
      <c r="S323" s="36"/>
      <c r="T323" s="36"/>
      <c r="U323" s="36"/>
      <c r="V323" s="36"/>
      <c r="W323" s="36"/>
      <c r="X323" s="36"/>
      <c r="Y323" s="36"/>
      <c r="Z323" s="36"/>
      <c r="AA323" s="36"/>
      <c r="AB323" s="39"/>
    </row>
    <row r="324" spans="14:28">
      <c r="N324" s="36"/>
      <c r="O324" s="36"/>
      <c r="P324" s="36"/>
      <c r="Q324" s="36"/>
      <c r="R324" s="36"/>
      <c r="S324" s="36"/>
      <c r="T324" s="36"/>
      <c r="U324" s="36"/>
      <c r="V324" s="36"/>
      <c r="W324" s="36"/>
      <c r="X324" s="36"/>
      <c r="Y324" s="36"/>
      <c r="Z324" s="36"/>
      <c r="AA324" s="36"/>
      <c r="AB324" s="39"/>
    </row>
    <row r="325" spans="14:28">
      <c r="N325" s="36"/>
      <c r="O325" s="36"/>
      <c r="P325" s="36"/>
      <c r="Q325" s="36"/>
      <c r="R325" s="36"/>
      <c r="S325" s="36"/>
      <c r="T325" s="36"/>
      <c r="U325" s="36"/>
      <c r="V325" s="36"/>
      <c r="W325" s="36"/>
      <c r="X325" s="36"/>
      <c r="Y325" s="36"/>
      <c r="Z325" s="36"/>
      <c r="AA325" s="36"/>
      <c r="AB325" s="39"/>
    </row>
    <row r="326" spans="14:28">
      <c r="N326" s="36"/>
      <c r="O326" s="36"/>
      <c r="P326" s="36"/>
      <c r="Q326" s="36"/>
      <c r="R326" s="36"/>
      <c r="S326" s="36"/>
      <c r="T326" s="36"/>
      <c r="U326" s="36"/>
      <c r="V326" s="36"/>
      <c r="W326" s="36"/>
      <c r="X326" s="36"/>
      <c r="Y326" s="36"/>
      <c r="Z326" s="36"/>
      <c r="AA326" s="36"/>
      <c r="AB326" s="39"/>
    </row>
    <row r="327" spans="14:28">
      <c r="N327" s="36"/>
      <c r="O327" s="36"/>
      <c r="P327" s="36"/>
      <c r="Q327" s="36"/>
      <c r="R327" s="36"/>
      <c r="S327" s="36"/>
      <c r="T327" s="36"/>
      <c r="U327" s="36"/>
      <c r="V327" s="36"/>
      <c r="W327" s="36"/>
      <c r="X327" s="36"/>
      <c r="Y327" s="36"/>
      <c r="Z327" s="36"/>
      <c r="AA327" s="36"/>
      <c r="AB327" s="39"/>
    </row>
    <row r="328" spans="14:28">
      <c r="N328" s="36"/>
      <c r="O328" s="36"/>
      <c r="P328" s="36"/>
      <c r="Q328" s="36"/>
      <c r="R328" s="36"/>
      <c r="S328" s="36"/>
      <c r="T328" s="36"/>
      <c r="U328" s="36"/>
      <c r="V328" s="36"/>
      <c r="W328" s="36"/>
      <c r="X328" s="36"/>
      <c r="Y328" s="36"/>
      <c r="Z328" s="36"/>
      <c r="AA328" s="36"/>
      <c r="AB328" s="39"/>
    </row>
    <row r="329" spans="14:28">
      <c r="N329" s="36"/>
      <c r="O329" s="36"/>
      <c r="P329" s="36"/>
      <c r="Q329" s="36"/>
      <c r="R329" s="36"/>
      <c r="S329" s="36"/>
      <c r="T329" s="36"/>
      <c r="U329" s="36"/>
      <c r="V329" s="36"/>
      <c r="W329" s="36"/>
      <c r="X329" s="36"/>
      <c r="Y329" s="36"/>
      <c r="Z329" s="36"/>
      <c r="AA329" s="36"/>
      <c r="AB329" s="39"/>
    </row>
    <row r="330" spans="14:28">
      <c r="N330" s="36"/>
      <c r="O330" s="36"/>
      <c r="P330" s="36"/>
      <c r="Q330" s="36"/>
      <c r="R330" s="36"/>
      <c r="S330" s="36"/>
      <c r="T330" s="36"/>
      <c r="U330" s="36"/>
      <c r="V330" s="36"/>
      <c r="W330" s="36"/>
      <c r="X330" s="36"/>
      <c r="Y330" s="36"/>
      <c r="Z330" s="36"/>
      <c r="AA330" s="36"/>
      <c r="AB330" s="39"/>
    </row>
    <row r="331" spans="14:28">
      <c r="N331" s="36"/>
      <c r="O331" s="36"/>
      <c r="P331" s="36"/>
      <c r="Q331" s="36"/>
      <c r="R331" s="36"/>
      <c r="S331" s="36"/>
      <c r="T331" s="36"/>
      <c r="U331" s="36"/>
      <c r="V331" s="36"/>
      <c r="W331" s="36"/>
      <c r="X331" s="36"/>
      <c r="Y331" s="36"/>
      <c r="Z331" s="36"/>
      <c r="AA331" s="36"/>
      <c r="AB331" s="39"/>
    </row>
    <row r="332" spans="14:28">
      <c r="N332" s="36"/>
      <c r="O332" s="36"/>
      <c r="P332" s="36"/>
      <c r="Q332" s="36"/>
      <c r="R332" s="36"/>
      <c r="S332" s="36"/>
      <c r="T332" s="36"/>
      <c r="U332" s="36"/>
      <c r="V332" s="36"/>
      <c r="W332" s="36"/>
      <c r="X332" s="36"/>
      <c r="Y332" s="36"/>
      <c r="Z332" s="36"/>
      <c r="AA332" s="36"/>
      <c r="AB332" s="39"/>
    </row>
    <row r="333" spans="14:28">
      <c r="N333" s="36"/>
      <c r="O333" s="36"/>
      <c r="P333" s="36"/>
      <c r="Q333" s="36"/>
      <c r="R333" s="36"/>
      <c r="S333" s="36"/>
      <c r="T333" s="36"/>
      <c r="U333" s="36"/>
      <c r="V333" s="36"/>
      <c r="W333" s="36"/>
      <c r="X333" s="36"/>
      <c r="Y333" s="36"/>
      <c r="Z333" s="36"/>
      <c r="AA333" s="36"/>
      <c r="AB333" s="39"/>
    </row>
    <row r="334" spans="14:28">
      <c r="N334" s="36"/>
      <c r="O334" s="36"/>
      <c r="P334" s="36"/>
      <c r="Q334" s="36"/>
      <c r="R334" s="36"/>
      <c r="S334" s="36"/>
      <c r="T334" s="36"/>
      <c r="U334" s="36"/>
      <c r="V334" s="36"/>
      <c r="W334" s="36"/>
      <c r="X334" s="36"/>
      <c r="Y334" s="36"/>
      <c r="Z334" s="36"/>
      <c r="AA334" s="36"/>
      <c r="AB334" s="39"/>
    </row>
    <row r="335" spans="14:28">
      <c r="N335" s="36"/>
      <c r="O335" s="36"/>
      <c r="P335" s="36"/>
      <c r="Q335" s="36"/>
      <c r="R335" s="36"/>
      <c r="S335" s="36"/>
      <c r="T335" s="36"/>
      <c r="U335" s="36"/>
      <c r="V335" s="36"/>
      <c r="W335" s="36"/>
      <c r="X335" s="36"/>
      <c r="Y335" s="36"/>
      <c r="Z335" s="36"/>
      <c r="AA335" s="36"/>
      <c r="AB335" s="39"/>
    </row>
    <row r="336" spans="14:28">
      <c r="N336" s="36"/>
      <c r="O336" s="36"/>
      <c r="P336" s="36"/>
      <c r="Q336" s="36"/>
      <c r="R336" s="36"/>
      <c r="S336" s="36"/>
      <c r="T336" s="36"/>
      <c r="U336" s="36"/>
      <c r="V336" s="36"/>
      <c r="W336" s="36"/>
      <c r="X336" s="36"/>
      <c r="Y336" s="36"/>
      <c r="Z336" s="36"/>
      <c r="AA336" s="36"/>
      <c r="AB336" s="39"/>
    </row>
    <row r="337" spans="14:28">
      <c r="N337" s="36"/>
      <c r="O337" s="36"/>
      <c r="P337" s="36"/>
      <c r="Q337" s="36"/>
      <c r="R337" s="36"/>
      <c r="S337" s="36"/>
      <c r="T337" s="36"/>
      <c r="U337" s="36"/>
      <c r="V337" s="36"/>
      <c r="W337" s="36"/>
      <c r="X337" s="36"/>
      <c r="Y337" s="36"/>
      <c r="Z337" s="36"/>
      <c r="AA337" s="36"/>
      <c r="AB337" s="39"/>
    </row>
    <row r="338" spans="14:28">
      <c r="N338" s="36"/>
      <c r="O338" s="36"/>
      <c r="P338" s="36"/>
      <c r="Q338" s="36"/>
      <c r="R338" s="36"/>
      <c r="S338" s="36"/>
      <c r="T338" s="36"/>
      <c r="U338" s="36"/>
      <c r="V338" s="36"/>
      <c r="W338" s="36"/>
      <c r="X338" s="36"/>
      <c r="Y338" s="36"/>
      <c r="Z338" s="36"/>
      <c r="AA338" s="36"/>
      <c r="AB338" s="39"/>
    </row>
    <row r="339" spans="14:28">
      <c r="N339" s="36"/>
      <c r="O339" s="36"/>
      <c r="P339" s="36"/>
      <c r="Q339" s="36"/>
      <c r="R339" s="36"/>
      <c r="S339" s="36"/>
      <c r="T339" s="36"/>
      <c r="U339" s="36"/>
      <c r="V339" s="36"/>
      <c r="W339" s="36"/>
      <c r="X339" s="36"/>
      <c r="Y339" s="36"/>
      <c r="Z339" s="36"/>
      <c r="AA339" s="36"/>
      <c r="AB339" s="39"/>
    </row>
    <row r="340" spans="14:28">
      <c r="N340" s="36"/>
      <c r="O340" s="36"/>
      <c r="P340" s="36"/>
      <c r="Q340" s="36"/>
      <c r="R340" s="36"/>
      <c r="S340" s="36"/>
      <c r="T340" s="36"/>
      <c r="U340" s="36"/>
      <c r="V340" s="36"/>
      <c r="W340" s="36"/>
      <c r="X340" s="36"/>
      <c r="Y340" s="36"/>
      <c r="Z340" s="36"/>
      <c r="AA340" s="36"/>
      <c r="AB340" s="39"/>
    </row>
    <row r="341" spans="14:28">
      <c r="N341" s="36"/>
      <c r="O341" s="36"/>
      <c r="P341" s="36"/>
      <c r="Q341" s="36"/>
      <c r="R341" s="36"/>
      <c r="S341" s="36"/>
      <c r="T341" s="36"/>
      <c r="U341" s="36"/>
      <c r="V341" s="36"/>
      <c r="W341" s="36"/>
      <c r="X341" s="36"/>
      <c r="Y341" s="36"/>
      <c r="Z341" s="36"/>
      <c r="AA341" s="36"/>
      <c r="AB341" s="39"/>
    </row>
    <row r="342" spans="14:28">
      <c r="N342" s="36"/>
      <c r="O342" s="36"/>
      <c r="P342" s="36"/>
      <c r="Q342" s="36"/>
      <c r="R342" s="36"/>
      <c r="S342" s="36"/>
      <c r="T342" s="36"/>
      <c r="U342" s="36"/>
      <c r="V342" s="36"/>
      <c r="W342" s="36"/>
      <c r="X342" s="36"/>
      <c r="Y342" s="36"/>
      <c r="Z342" s="36"/>
      <c r="AA342" s="36"/>
      <c r="AB342" s="39"/>
    </row>
    <row r="343" spans="14:28">
      <c r="N343" s="36"/>
      <c r="O343" s="36"/>
      <c r="P343" s="36"/>
      <c r="Q343" s="36"/>
      <c r="R343" s="36"/>
      <c r="S343" s="36"/>
      <c r="T343" s="36"/>
      <c r="U343" s="36"/>
      <c r="V343" s="36"/>
      <c r="W343" s="36"/>
      <c r="X343" s="36"/>
      <c r="Y343" s="36"/>
      <c r="Z343" s="36"/>
      <c r="AA343" s="36"/>
      <c r="AB343" s="39"/>
    </row>
    <row r="344" spans="14:28">
      <c r="N344" s="36"/>
      <c r="O344" s="36"/>
      <c r="P344" s="36"/>
      <c r="Q344" s="36"/>
      <c r="R344" s="36"/>
      <c r="S344" s="36"/>
      <c r="T344" s="36"/>
      <c r="U344" s="36"/>
      <c r="V344" s="36"/>
      <c r="W344" s="36"/>
      <c r="X344" s="36"/>
      <c r="Y344" s="36"/>
      <c r="Z344" s="36"/>
      <c r="AA344" s="36"/>
      <c r="AB344" s="39"/>
    </row>
    <row r="345" spans="14:28">
      <c r="N345" s="36"/>
      <c r="O345" s="36"/>
      <c r="P345" s="36"/>
      <c r="Q345" s="36"/>
      <c r="R345" s="36"/>
      <c r="S345" s="36"/>
      <c r="T345" s="36"/>
      <c r="U345" s="36"/>
      <c r="V345" s="36"/>
      <c r="W345" s="36"/>
      <c r="X345" s="36"/>
      <c r="Y345" s="36"/>
      <c r="Z345" s="36"/>
      <c r="AA345" s="36"/>
      <c r="AB345" s="39"/>
    </row>
    <row r="346" spans="14:28">
      <c r="N346" s="36"/>
      <c r="O346" s="36"/>
      <c r="P346" s="36"/>
      <c r="Q346" s="36"/>
      <c r="R346" s="36"/>
      <c r="S346" s="36"/>
      <c r="T346" s="36"/>
      <c r="U346" s="36"/>
      <c r="V346" s="36"/>
      <c r="W346" s="36"/>
      <c r="X346" s="36"/>
      <c r="Y346" s="36"/>
      <c r="Z346" s="36"/>
      <c r="AA346" s="36"/>
      <c r="AB346" s="39"/>
    </row>
    <row r="347" spans="14:28">
      <c r="N347" s="36"/>
      <c r="O347" s="36"/>
      <c r="P347" s="36"/>
      <c r="Q347" s="36"/>
      <c r="R347" s="36"/>
      <c r="S347" s="36"/>
      <c r="T347" s="36"/>
      <c r="U347" s="36"/>
      <c r="V347" s="36"/>
      <c r="W347" s="36"/>
      <c r="X347" s="36"/>
      <c r="Y347" s="36"/>
      <c r="Z347" s="36"/>
      <c r="AA347" s="36"/>
      <c r="AB347" s="39"/>
    </row>
    <row r="348" spans="14:28">
      <c r="N348" s="36"/>
      <c r="O348" s="36"/>
      <c r="P348" s="36"/>
      <c r="Q348" s="36"/>
      <c r="R348" s="36"/>
      <c r="S348" s="36"/>
      <c r="T348" s="36"/>
      <c r="U348" s="36"/>
      <c r="V348" s="36"/>
      <c r="W348" s="36"/>
      <c r="X348" s="36"/>
      <c r="Y348" s="36"/>
      <c r="Z348" s="36"/>
      <c r="AA348" s="36"/>
      <c r="AB348" s="39"/>
    </row>
    <row r="349" spans="14:28">
      <c r="N349" s="36"/>
      <c r="O349" s="36"/>
      <c r="P349" s="36"/>
      <c r="Q349" s="36"/>
      <c r="R349" s="36"/>
      <c r="S349" s="36"/>
      <c r="T349" s="36"/>
      <c r="U349" s="36"/>
      <c r="V349" s="36"/>
      <c r="W349" s="36"/>
      <c r="X349" s="36"/>
      <c r="Y349" s="36"/>
      <c r="Z349" s="36"/>
      <c r="AA349" s="36"/>
      <c r="AB349" s="39"/>
    </row>
    <row r="350" spans="14:28">
      <c r="N350" s="36"/>
      <c r="O350" s="36"/>
      <c r="P350" s="36"/>
      <c r="Q350" s="36"/>
      <c r="R350" s="36"/>
      <c r="S350" s="36"/>
      <c r="T350" s="36"/>
      <c r="U350" s="36"/>
      <c r="V350" s="36"/>
      <c r="W350" s="36"/>
      <c r="X350" s="36"/>
      <c r="Y350" s="36"/>
      <c r="Z350" s="36"/>
      <c r="AA350" s="36"/>
      <c r="AB350" s="39"/>
    </row>
    <row r="351" spans="14:28">
      <c r="N351" s="36"/>
      <c r="O351" s="36"/>
      <c r="P351" s="36"/>
      <c r="Q351" s="36"/>
      <c r="R351" s="36"/>
      <c r="S351" s="36"/>
      <c r="T351" s="36"/>
      <c r="U351" s="36"/>
      <c r="V351" s="36"/>
      <c r="W351" s="36"/>
      <c r="X351" s="36"/>
      <c r="Y351" s="36"/>
      <c r="Z351" s="36"/>
      <c r="AA351" s="36"/>
      <c r="AB351" s="39"/>
    </row>
    <row r="352" spans="14:28">
      <c r="N352" s="36"/>
      <c r="O352" s="36"/>
      <c r="P352" s="36"/>
      <c r="Q352" s="36"/>
      <c r="R352" s="36"/>
      <c r="S352" s="36"/>
      <c r="T352" s="36"/>
      <c r="U352" s="36"/>
      <c r="V352" s="36"/>
      <c r="W352" s="36"/>
      <c r="X352" s="36"/>
      <c r="Y352" s="36"/>
      <c r="Z352" s="36"/>
      <c r="AA352" s="36"/>
      <c r="AB352" s="39"/>
    </row>
    <row r="353" spans="14:28">
      <c r="N353" s="36"/>
      <c r="O353" s="36"/>
      <c r="P353" s="36"/>
      <c r="Q353" s="36"/>
      <c r="R353" s="36"/>
      <c r="S353" s="36"/>
      <c r="T353" s="36"/>
      <c r="U353" s="36"/>
      <c r="V353" s="36"/>
      <c r="W353" s="36"/>
      <c r="X353" s="36"/>
      <c r="Y353" s="36"/>
      <c r="Z353" s="36"/>
      <c r="AA353" s="36"/>
      <c r="AB353" s="39"/>
    </row>
    <row r="354" spans="14:28">
      <c r="N354" s="36"/>
      <c r="O354" s="36"/>
      <c r="P354" s="36"/>
      <c r="Q354" s="36"/>
      <c r="R354" s="36"/>
      <c r="S354" s="36"/>
      <c r="T354" s="36"/>
      <c r="U354" s="36"/>
      <c r="V354" s="36"/>
      <c r="W354" s="36"/>
      <c r="X354" s="36"/>
      <c r="Y354" s="36"/>
      <c r="Z354" s="36"/>
      <c r="AA354" s="36"/>
      <c r="AB354" s="39"/>
    </row>
    <row r="355" spans="14:28">
      <c r="N355" s="36"/>
      <c r="O355" s="36"/>
      <c r="P355" s="36"/>
      <c r="Q355" s="36"/>
      <c r="R355" s="36"/>
      <c r="S355" s="36"/>
      <c r="T355" s="36"/>
      <c r="U355" s="36"/>
      <c r="V355" s="36"/>
      <c r="W355" s="36"/>
      <c r="X355" s="36"/>
      <c r="Y355" s="36"/>
      <c r="Z355" s="36"/>
      <c r="AA355" s="36"/>
      <c r="AB355" s="39"/>
    </row>
    <row r="356" spans="14:28">
      <c r="N356" s="36"/>
      <c r="O356" s="36"/>
      <c r="P356" s="36"/>
      <c r="Q356" s="36"/>
      <c r="R356" s="36"/>
      <c r="S356" s="36"/>
      <c r="T356" s="36"/>
      <c r="U356" s="36"/>
      <c r="V356" s="36"/>
      <c r="W356" s="36"/>
      <c r="X356" s="36"/>
      <c r="Y356" s="36"/>
      <c r="Z356" s="36"/>
      <c r="AA356" s="36"/>
      <c r="AB356" s="39"/>
    </row>
  </sheetData>
  <mergeCells count="12">
    <mergeCell ref="CQ2:CT2"/>
    <mergeCell ref="CU2:DD2"/>
    <mergeCell ref="CE2:CN2"/>
    <mergeCell ref="N2:Q2"/>
    <mergeCell ref="R2:AA2"/>
    <mergeCell ref="AD2:AG2"/>
    <mergeCell ref="AH2:AQ2"/>
    <mergeCell ref="AT2:AW2"/>
    <mergeCell ref="AX2:BH2"/>
    <mergeCell ref="BK2:BN2"/>
    <mergeCell ref="BO2:BX2"/>
    <mergeCell ref="CA2:CD2"/>
  </mergeCell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topLeftCell="D76" workbookViewId="0">
      <selection activeCell="L99" sqref="L99"/>
    </sheetView>
  </sheetViews>
  <sheetFormatPr defaultRowHeight="12.75"/>
  <cols>
    <col min="1" max="1" width="50" bestFit="1" customWidth="1"/>
    <col min="2" max="2" width="12" bestFit="1" customWidth="1"/>
    <col min="3" max="3" width="16" bestFit="1" customWidth="1"/>
    <col min="4" max="4" width="47" bestFit="1" customWidth="1"/>
    <col min="5" max="5" width="10" bestFit="1" customWidth="1"/>
    <col min="6" max="7" width="16" bestFit="1" customWidth="1"/>
    <col min="8" max="11" width="6" bestFit="1" customWidth="1"/>
    <col min="12" max="12" width="16" bestFit="1" customWidth="1"/>
    <col min="13" max="13" width="19.28515625" customWidth="1"/>
    <col min="14" max="14" width="16" bestFit="1" customWidth="1"/>
    <col min="15" max="18" width="6" bestFit="1" customWidth="1"/>
    <col min="19" max="19" width="20.85546875" customWidth="1"/>
    <col min="20" max="20" width="16" bestFit="1" customWidth="1"/>
    <col min="21" max="21" width="19" bestFit="1" customWidth="1"/>
    <col min="22" max="22" width="16" bestFit="1" customWidth="1"/>
  </cols>
  <sheetData>
    <row r="1" spans="1:22" ht="38.25">
      <c r="A1" s="1" t="s">
        <v>189</v>
      </c>
      <c r="B1" s="1" t="s">
        <v>190</v>
      </c>
      <c r="C1" s="1" t="s">
        <v>191</v>
      </c>
      <c r="D1" s="1" t="s">
        <v>192</v>
      </c>
      <c r="E1" s="1" t="s">
        <v>193</v>
      </c>
      <c r="F1" s="1" t="s">
        <v>194</v>
      </c>
      <c r="G1" s="1" t="s">
        <v>195</v>
      </c>
      <c r="H1" s="10" t="s">
        <v>196</v>
      </c>
      <c r="I1" s="10" t="s">
        <v>197</v>
      </c>
      <c r="J1" s="10" t="s">
        <v>198</v>
      </c>
      <c r="K1" s="10" t="s">
        <v>199</v>
      </c>
      <c r="L1" s="1" t="s">
        <v>200</v>
      </c>
      <c r="M1" s="1" t="s">
        <v>201</v>
      </c>
      <c r="N1" s="1" t="s">
        <v>202</v>
      </c>
      <c r="O1" s="10" t="s">
        <v>203</v>
      </c>
      <c r="P1" s="10" t="s">
        <v>204</v>
      </c>
      <c r="Q1" s="10" t="s">
        <v>205</v>
      </c>
      <c r="R1" s="10" t="s">
        <v>206</v>
      </c>
      <c r="S1" s="1" t="s">
        <v>207</v>
      </c>
      <c r="T1" s="1" t="s">
        <v>208</v>
      </c>
      <c r="U1" s="11" t="s">
        <v>209</v>
      </c>
      <c r="V1" s="1" t="s">
        <v>210</v>
      </c>
    </row>
    <row r="2" spans="1:22">
      <c r="A2" t="s">
        <v>0</v>
      </c>
      <c r="B2" t="s">
        <v>1</v>
      </c>
      <c r="C2" s="2">
        <v>43014</v>
      </c>
      <c r="D2" t="s">
        <v>2</v>
      </c>
      <c r="E2" t="s">
        <v>3</v>
      </c>
      <c r="F2" s="3">
        <v>2505754</v>
      </c>
      <c r="G2" s="3">
        <v>0</v>
      </c>
      <c r="H2" s="3">
        <v>0</v>
      </c>
      <c r="I2" s="3">
        <v>0</v>
      </c>
      <c r="J2" s="3">
        <v>0</v>
      </c>
      <c r="K2" s="3">
        <v>0</v>
      </c>
      <c r="L2" s="3">
        <v>2505754</v>
      </c>
      <c r="M2" s="3">
        <v>-847979</v>
      </c>
      <c r="N2" s="3">
        <v>-55702</v>
      </c>
      <c r="O2" s="3">
        <v>0</v>
      </c>
      <c r="P2" s="3">
        <v>0</v>
      </c>
      <c r="Q2" s="3">
        <v>0</v>
      </c>
      <c r="R2" s="3">
        <v>0</v>
      </c>
      <c r="S2" s="3">
        <v>-903681</v>
      </c>
      <c r="T2" s="3">
        <v>1657775</v>
      </c>
      <c r="U2" t="s">
        <v>4</v>
      </c>
      <c r="V2" s="3">
        <v>1602073</v>
      </c>
    </row>
    <row r="3" spans="1:22">
      <c r="A3" t="s">
        <v>5</v>
      </c>
      <c r="B3" t="s">
        <v>1</v>
      </c>
      <c r="C3" s="2">
        <v>43014</v>
      </c>
      <c r="D3" t="s">
        <v>6</v>
      </c>
      <c r="E3" t="s">
        <v>3</v>
      </c>
      <c r="F3" s="3">
        <v>6898931</v>
      </c>
      <c r="G3" s="3">
        <v>0</v>
      </c>
      <c r="H3" s="3">
        <v>0</v>
      </c>
      <c r="I3" s="3">
        <v>0</v>
      </c>
      <c r="J3" s="3">
        <v>0</v>
      </c>
      <c r="K3" s="3">
        <v>0</v>
      </c>
      <c r="L3" s="3">
        <v>6898931</v>
      </c>
      <c r="M3" s="3">
        <v>-2334686</v>
      </c>
      <c r="N3" s="3">
        <v>-153360</v>
      </c>
      <c r="O3" s="3">
        <v>0</v>
      </c>
      <c r="P3" s="3">
        <v>0</v>
      </c>
      <c r="Q3" s="3">
        <v>0</v>
      </c>
      <c r="R3" s="3">
        <v>0</v>
      </c>
      <c r="S3" s="3">
        <v>-2488046</v>
      </c>
      <c r="T3" s="3">
        <v>4564245</v>
      </c>
      <c r="U3" t="s">
        <v>4</v>
      </c>
      <c r="V3" s="3">
        <v>4410885</v>
      </c>
    </row>
    <row r="4" spans="1:22">
      <c r="A4" t="s">
        <v>7</v>
      </c>
      <c r="B4" t="s">
        <v>1</v>
      </c>
      <c r="C4" s="2">
        <v>43014</v>
      </c>
      <c r="D4" t="s">
        <v>8</v>
      </c>
      <c r="E4" t="s">
        <v>3</v>
      </c>
      <c r="F4" s="3">
        <v>5977732</v>
      </c>
      <c r="G4" s="3">
        <v>0</v>
      </c>
      <c r="H4" s="3">
        <v>0</v>
      </c>
      <c r="I4" s="3">
        <v>0</v>
      </c>
      <c r="J4" s="3">
        <v>0</v>
      </c>
      <c r="K4" s="3">
        <v>0</v>
      </c>
      <c r="L4" s="3">
        <v>5977732</v>
      </c>
      <c r="M4" s="3">
        <v>-2022940</v>
      </c>
      <c r="N4" s="3">
        <v>-132882</v>
      </c>
      <c r="O4" s="3">
        <v>0</v>
      </c>
      <c r="P4" s="3">
        <v>0</v>
      </c>
      <c r="Q4" s="3">
        <v>0</v>
      </c>
      <c r="R4" s="3">
        <v>0</v>
      </c>
      <c r="S4" s="3">
        <v>-2155822</v>
      </c>
      <c r="T4" s="3">
        <v>3954792</v>
      </c>
      <c r="U4" t="s">
        <v>4</v>
      </c>
      <c r="V4" s="3">
        <v>3821910</v>
      </c>
    </row>
    <row r="5" spans="1:22">
      <c r="A5" t="s">
        <v>9</v>
      </c>
      <c r="B5" t="s">
        <v>1</v>
      </c>
      <c r="C5" s="2">
        <v>43014</v>
      </c>
      <c r="D5" t="s">
        <v>10</v>
      </c>
      <c r="E5" t="s">
        <v>3</v>
      </c>
      <c r="F5" s="3">
        <v>21709405</v>
      </c>
      <c r="G5" s="3">
        <v>0</v>
      </c>
      <c r="H5" s="3">
        <v>0</v>
      </c>
      <c r="I5" s="3">
        <v>0</v>
      </c>
      <c r="J5" s="3">
        <v>0</v>
      </c>
      <c r="K5" s="3">
        <v>0</v>
      </c>
      <c r="L5" s="3">
        <v>21709405</v>
      </c>
      <c r="M5" s="3">
        <v>-7346738</v>
      </c>
      <c r="N5" s="3">
        <v>-482591</v>
      </c>
      <c r="O5" s="3">
        <v>0</v>
      </c>
      <c r="P5" s="3">
        <v>0</v>
      </c>
      <c r="Q5" s="3">
        <v>0</v>
      </c>
      <c r="R5" s="3">
        <v>0</v>
      </c>
      <c r="S5" s="3">
        <v>-7829329</v>
      </c>
      <c r="T5" s="3">
        <v>14362667</v>
      </c>
      <c r="U5" t="s">
        <v>4</v>
      </c>
      <c r="V5" s="3">
        <v>13880076</v>
      </c>
    </row>
    <row r="6" spans="1:22">
      <c r="A6" t="s">
        <v>11</v>
      </c>
      <c r="B6" t="s">
        <v>1</v>
      </c>
      <c r="C6" s="2">
        <v>43014</v>
      </c>
      <c r="D6" t="s">
        <v>12</v>
      </c>
      <c r="E6" t="s">
        <v>3</v>
      </c>
      <c r="F6" s="3">
        <v>30545064</v>
      </c>
      <c r="G6" s="3">
        <v>0</v>
      </c>
      <c r="H6" s="3">
        <v>0</v>
      </c>
      <c r="I6" s="3">
        <v>0</v>
      </c>
      <c r="J6" s="3">
        <v>0</v>
      </c>
      <c r="K6" s="3">
        <v>0</v>
      </c>
      <c r="L6" s="3">
        <v>30545064</v>
      </c>
      <c r="M6" s="3">
        <v>-10336838</v>
      </c>
      <c r="N6" s="3">
        <v>-679004</v>
      </c>
      <c r="O6" s="3">
        <v>0</v>
      </c>
      <c r="P6" s="3">
        <v>0</v>
      </c>
      <c r="Q6" s="3">
        <v>0</v>
      </c>
      <c r="R6" s="3">
        <v>0</v>
      </c>
      <c r="S6" s="3">
        <v>-11015842</v>
      </c>
      <c r="T6" s="3">
        <v>20208226</v>
      </c>
      <c r="U6" t="s">
        <v>4</v>
      </c>
      <c r="V6" s="3">
        <v>19529222</v>
      </c>
    </row>
    <row r="7" spans="1:22">
      <c r="A7" t="s">
        <v>13</v>
      </c>
      <c r="B7" t="s">
        <v>1</v>
      </c>
      <c r="C7" s="2">
        <v>43014</v>
      </c>
      <c r="D7" t="s">
        <v>14</v>
      </c>
      <c r="E7" t="s">
        <v>3</v>
      </c>
      <c r="F7" s="3">
        <v>11513743</v>
      </c>
      <c r="G7" s="3">
        <v>0</v>
      </c>
      <c r="H7" s="3">
        <v>0</v>
      </c>
      <c r="I7" s="3">
        <v>0</v>
      </c>
      <c r="J7" s="3">
        <v>0</v>
      </c>
      <c r="K7" s="3">
        <v>0</v>
      </c>
      <c r="L7" s="3">
        <v>11513743</v>
      </c>
      <c r="M7" s="3">
        <v>-3896397</v>
      </c>
      <c r="N7" s="3">
        <v>-255946</v>
      </c>
      <c r="O7" s="3">
        <v>0</v>
      </c>
      <c r="P7" s="3">
        <v>0</v>
      </c>
      <c r="Q7" s="3">
        <v>0</v>
      </c>
      <c r="R7" s="3">
        <v>0</v>
      </c>
      <c r="S7" s="3">
        <v>-4152343</v>
      </c>
      <c r="T7" s="3">
        <v>7617346</v>
      </c>
      <c r="U7" t="s">
        <v>4</v>
      </c>
      <c r="V7" s="3">
        <v>7361400</v>
      </c>
    </row>
    <row r="8" spans="1:22">
      <c r="A8" t="s">
        <v>15</v>
      </c>
      <c r="B8" t="s">
        <v>1</v>
      </c>
      <c r="C8" s="2">
        <v>43014</v>
      </c>
      <c r="D8" t="s">
        <v>16</v>
      </c>
      <c r="E8" t="s">
        <v>3</v>
      </c>
      <c r="F8" s="3">
        <v>690331824</v>
      </c>
      <c r="G8" s="3">
        <v>0</v>
      </c>
      <c r="H8" s="3">
        <v>0</v>
      </c>
      <c r="I8" s="3">
        <v>0</v>
      </c>
      <c r="J8" s="3">
        <v>0</v>
      </c>
      <c r="K8" s="3">
        <v>0</v>
      </c>
      <c r="L8" s="3">
        <v>690331824</v>
      </c>
      <c r="M8" s="3">
        <v>-233617070</v>
      </c>
      <c r="N8" s="3">
        <v>-15345781</v>
      </c>
      <c r="O8" s="3">
        <v>0</v>
      </c>
      <c r="P8" s="3">
        <v>0</v>
      </c>
      <c r="Q8" s="3">
        <v>0</v>
      </c>
      <c r="R8" s="3">
        <v>0</v>
      </c>
      <c r="S8" s="3">
        <v>-248962851</v>
      </c>
      <c r="T8" s="3">
        <v>456714754</v>
      </c>
      <c r="U8" t="s">
        <v>4</v>
      </c>
      <c r="V8" s="3">
        <v>441368973</v>
      </c>
    </row>
    <row r="9" spans="1:22">
      <c r="A9" t="s">
        <v>17</v>
      </c>
      <c r="B9" t="s">
        <v>1</v>
      </c>
      <c r="C9" s="2">
        <v>43014</v>
      </c>
      <c r="D9" t="s">
        <v>18</v>
      </c>
      <c r="E9" t="s">
        <v>3</v>
      </c>
      <c r="F9" s="3">
        <v>458117246</v>
      </c>
      <c r="G9" s="3">
        <v>0</v>
      </c>
      <c r="H9" s="3">
        <v>0</v>
      </c>
      <c r="I9" s="3">
        <v>0</v>
      </c>
      <c r="J9" s="3">
        <v>0</v>
      </c>
      <c r="K9" s="3">
        <v>0</v>
      </c>
      <c r="L9" s="3">
        <v>458117246</v>
      </c>
      <c r="M9" s="3">
        <v>-155032703</v>
      </c>
      <c r="N9" s="3">
        <v>-10183750</v>
      </c>
      <c r="O9" s="3">
        <v>0</v>
      </c>
      <c r="P9" s="3">
        <v>0</v>
      </c>
      <c r="Q9" s="3">
        <v>0</v>
      </c>
      <c r="R9" s="3">
        <v>0</v>
      </c>
      <c r="S9" s="3">
        <v>-165216453</v>
      </c>
      <c r="T9" s="3">
        <v>303084543</v>
      </c>
      <c r="U9" t="s">
        <v>4</v>
      </c>
      <c r="V9" s="3">
        <v>292900793</v>
      </c>
    </row>
    <row r="10" spans="1:22">
      <c r="A10" t="s">
        <v>19</v>
      </c>
      <c r="B10" t="s">
        <v>1</v>
      </c>
      <c r="C10" s="2">
        <v>43014</v>
      </c>
      <c r="D10" t="s">
        <v>20</v>
      </c>
      <c r="E10" t="s">
        <v>3</v>
      </c>
      <c r="F10" s="3">
        <v>48313691</v>
      </c>
      <c r="G10" s="3">
        <v>0</v>
      </c>
      <c r="H10" s="3">
        <v>0</v>
      </c>
      <c r="I10" s="3">
        <v>0</v>
      </c>
      <c r="J10" s="3">
        <v>0</v>
      </c>
      <c r="K10" s="3">
        <v>0</v>
      </c>
      <c r="L10" s="3">
        <v>48313691</v>
      </c>
      <c r="M10" s="3">
        <v>-16349967</v>
      </c>
      <c r="N10" s="3">
        <v>-1073993</v>
      </c>
      <c r="O10" s="3">
        <v>0</v>
      </c>
      <c r="P10" s="3">
        <v>0</v>
      </c>
      <c r="Q10" s="3">
        <v>0</v>
      </c>
      <c r="R10" s="3">
        <v>0</v>
      </c>
      <c r="S10" s="3">
        <v>-17423960</v>
      </c>
      <c r="T10" s="3">
        <v>31963724</v>
      </c>
      <c r="U10" t="s">
        <v>4</v>
      </c>
      <c r="V10" s="3">
        <v>30889731</v>
      </c>
    </row>
    <row r="11" spans="1:22">
      <c r="A11" t="s">
        <v>21</v>
      </c>
      <c r="B11" t="s">
        <v>1</v>
      </c>
      <c r="C11" s="2">
        <v>43014</v>
      </c>
      <c r="D11" t="s">
        <v>22</v>
      </c>
      <c r="E11" t="s">
        <v>3</v>
      </c>
      <c r="F11" s="3">
        <v>25745710</v>
      </c>
      <c r="G11" s="3">
        <v>0</v>
      </c>
      <c r="H11" s="3">
        <v>0</v>
      </c>
      <c r="I11" s="3">
        <v>0</v>
      </c>
      <c r="J11" s="3">
        <v>0</v>
      </c>
      <c r="K11" s="3">
        <v>0</v>
      </c>
      <c r="L11" s="3">
        <v>25745710</v>
      </c>
      <c r="M11" s="3">
        <v>-8712676</v>
      </c>
      <c r="N11" s="3">
        <v>-572316</v>
      </c>
      <c r="O11" s="3">
        <v>0</v>
      </c>
      <c r="P11" s="3">
        <v>0</v>
      </c>
      <c r="Q11" s="3">
        <v>0</v>
      </c>
      <c r="R11" s="3">
        <v>0</v>
      </c>
      <c r="S11" s="3">
        <v>-9284992</v>
      </c>
      <c r="T11" s="3">
        <v>17033034</v>
      </c>
      <c r="U11" t="s">
        <v>4</v>
      </c>
      <c r="V11" s="3">
        <v>16460718</v>
      </c>
    </row>
    <row r="12" spans="1:22">
      <c r="A12" t="s">
        <v>23</v>
      </c>
      <c r="B12" t="s">
        <v>1</v>
      </c>
      <c r="C12" s="2">
        <v>43014</v>
      </c>
      <c r="D12" t="s">
        <v>24</v>
      </c>
      <c r="E12" t="s">
        <v>3</v>
      </c>
      <c r="F12" s="3">
        <v>7920197</v>
      </c>
      <c r="G12" s="3">
        <v>0</v>
      </c>
      <c r="H12" s="3">
        <v>0</v>
      </c>
      <c r="I12" s="3">
        <v>0</v>
      </c>
      <c r="J12" s="3">
        <v>0</v>
      </c>
      <c r="K12" s="3">
        <v>0</v>
      </c>
      <c r="L12" s="3">
        <v>7920197</v>
      </c>
      <c r="M12" s="3">
        <v>-2680295</v>
      </c>
      <c r="N12" s="3">
        <v>-176063</v>
      </c>
      <c r="O12" s="3">
        <v>0</v>
      </c>
      <c r="P12" s="3">
        <v>0</v>
      </c>
      <c r="Q12" s="3">
        <v>0</v>
      </c>
      <c r="R12" s="3">
        <v>0</v>
      </c>
      <c r="S12" s="3">
        <v>-2856358</v>
      </c>
      <c r="T12" s="3">
        <v>5239902</v>
      </c>
      <c r="U12" t="s">
        <v>4</v>
      </c>
      <c r="V12" s="3">
        <v>5063839</v>
      </c>
    </row>
    <row r="13" spans="1:22">
      <c r="A13" t="s">
        <v>25</v>
      </c>
      <c r="B13" t="s">
        <v>1</v>
      </c>
      <c r="C13" s="2">
        <v>43014</v>
      </c>
      <c r="D13" t="s">
        <v>26</v>
      </c>
      <c r="E13" t="s">
        <v>3</v>
      </c>
      <c r="F13" s="3">
        <v>6639894</v>
      </c>
      <c r="G13" s="3">
        <v>0</v>
      </c>
      <c r="H13" s="3">
        <v>0</v>
      </c>
      <c r="I13" s="3">
        <v>0</v>
      </c>
      <c r="J13" s="3">
        <v>0</v>
      </c>
      <c r="K13" s="3">
        <v>0</v>
      </c>
      <c r="L13" s="3">
        <v>6639894</v>
      </c>
      <c r="M13" s="3">
        <v>-2247025</v>
      </c>
      <c r="N13" s="3">
        <v>-147602</v>
      </c>
      <c r="O13" s="3">
        <v>0</v>
      </c>
      <c r="P13" s="3">
        <v>0</v>
      </c>
      <c r="Q13" s="3">
        <v>0</v>
      </c>
      <c r="R13" s="3">
        <v>0</v>
      </c>
      <c r="S13" s="3">
        <v>-2394627</v>
      </c>
      <c r="T13" s="3">
        <v>4392869</v>
      </c>
      <c r="U13" t="s">
        <v>4</v>
      </c>
      <c r="V13" s="3">
        <v>4245267</v>
      </c>
    </row>
    <row r="14" spans="1:22">
      <c r="A14" t="s">
        <v>27</v>
      </c>
      <c r="B14" t="s">
        <v>1</v>
      </c>
      <c r="C14" s="2">
        <v>43014</v>
      </c>
      <c r="D14" t="s">
        <v>28</v>
      </c>
      <c r="E14" t="s">
        <v>3</v>
      </c>
      <c r="F14" s="3">
        <v>41674317</v>
      </c>
      <c r="G14" s="3">
        <v>0</v>
      </c>
      <c r="H14" s="3">
        <v>0</v>
      </c>
      <c r="I14" s="3">
        <v>0</v>
      </c>
      <c r="J14" s="3">
        <v>0</v>
      </c>
      <c r="K14" s="3">
        <v>0</v>
      </c>
      <c r="L14" s="3">
        <v>41674317</v>
      </c>
      <c r="M14" s="3">
        <v>-14103119</v>
      </c>
      <c r="N14" s="3">
        <v>-926402</v>
      </c>
      <c r="O14" s="3">
        <v>0</v>
      </c>
      <c r="P14" s="3">
        <v>0</v>
      </c>
      <c r="Q14" s="3">
        <v>0</v>
      </c>
      <c r="R14" s="3">
        <v>0</v>
      </c>
      <c r="S14" s="3">
        <v>-15029521</v>
      </c>
      <c r="T14" s="3">
        <v>27571198</v>
      </c>
      <c r="U14" t="s">
        <v>4</v>
      </c>
      <c r="V14" s="3">
        <v>26644796</v>
      </c>
    </row>
    <row r="15" spans="1:22">
      <c r="A15" t="s">
        <v>29</v>
      </c>
      <c r="B15" t="s">
        <v>1</v>
      </c>
      <c r="C15" s="2">
        <v>43014</v>
      </c>
      <c r="D15" t="s">
        <v>30</v>
      </c>
      <c r="E15" t="s">
        <v>3</v>
      </c>
      <c r="F15" s="3">
        <v>97907174</v>
      </c>
      <c r="G15" s="3">
        <v>0</v>
      </c>
      <c r="H15" s="3">
        <v>0</v>
      </c>
      <c r="I15" s="3">
        <v>0</v>
      </c>
      <c r="J15" s="3">
        <v>0</v>
      </c>
      <c r="K15" s="3">
        <v>0</v>
      </c>
      <c r="L15" s="3">
        <v>97907174</v>
      </c>
      <c r="M15" s="3">
        <v>-33133033</v>
      </c>
      <c r="N15" s="3">
        <v>-2176435</v>
      </c>
      <c r="O15" s="3">
        <v>0</v>
      </c>
      <c r="P15" s="3">
        <v>0</v>
      </c>
      <c r="Q15" s="3">
        <v>0</v>
      </c>
      <c r="R15" s="3">
        <v>0</v>
      </c>
      <c r="S15" s="3">
        <v>-35309468</v>
      </c>
      <c r="T15" s="3">
        <v>64774141</v>
      </c>
      <c r="U15" t="s">
        <v>4</v>
      </c>
      <c r="V15" s="3">
        <v>62597706</v>
      </c>
    </row>
    <row r="16" spans="1:22">
      <c r="A16" t="s">
        <v>31</v>
      </c>
      <c r="B16" t="s">
        <v>1</v>
      </c>
      <c r="C16" s="2">
        <v>43014</v>
      </c>
      <c r="D16" t="s">
        <v>32</v>
      </c>
      <c r="E16" t="s">
        <v>3</v>
      </c>
      <c r="F16" s="3">
        <v>13765999</v>
      </c>
      <c r="G16" s="3">
        <v>0</v>
      </c>
      <c r="H16" s="3">
        <v>0</v>
      </c>
      <c r="I16" s="3">
        <v>0</v>
      </c>
      <c r="J16" s="3">
        <v>0</v>
      </c>
      <c r="K16" s="3">
        <v>0</v>
      </c>
      <c r="L16" s="3">
        <v>13765999</v>
      </c>
      <c r="M16" s="3">
        <v>-4658589</v>
      </c>
      <c r="N16" s="3">
        <v>-306012</v>
      </c>
      <c r="O16" s="3">
        <v>0</v>
      </c>
      <c r="P16" s="3">
        <v>0</v>
      </c>
      <c r="Q16" s="3">
        <v>0</v>
      </c>
      <c r="R16" s="3">
        <v>0</v>
      </c>
      <c r="S16" s="3">
        <v>-4964601</v>
      </c>
      <c r="T16" s="3">
        <v>9107410</v>
      </c>
      <c r="U16" t="s">
        <v>4</v>
      </c>
      <c r="V16" s="3">
        <v>8801398</v>
      </c>
    </row>
    <row r="17" spans="1:22">
      <c r="A17" t="s">
        <v>33</v>
      </c>
      <c r="B17" t="s">
        <v>1</v>
      </c>
      <c r="C17" s="2">
        <v>43014</v>
      </c>
      <c r="D17" t="s">
        <v>34</v>
      </c>
      <c r="E17" t="s">
        <v>3</v>
      </c>
      <c r="F17" s="3">
        <v>41827972</v>
      </c>
      <c r="G17" s="3">
        <v>0</v>
      </c>
      <c r="H17" s="3">
        <v>0</v>
      </c>
      <c r="I17" s="3">
        <v>0</v>
      </c>
      <c r="J17" s="3">
        <v>0</v>
      </c>
      <c r="K17" s="3">
        <v>0</v>
      </c>
      <c r="L17" s="3">
        <v>41827972</v>
      </c>
      <c r="M17" s="3">
        <v>-14155118</v>
      </c>
      <c r="N17" s="3">
        <v>-929818</v>
      </c>
      <c r="O17" s="3">
        <v>0</v>
      </c>
      <c r="P17" s="3">
        <v>0</v>
      </c>
      <c r="Q17" s="3">
        <v>0</v>
      </c>
      <c r="R17" s="3">
        <v>0</v>
      </c>
      <c r="S17" s="3">
        <v>-15084936</v>
      </c>
      <c r="T17" s="3">
        <v>27672854</v>
      </c>
      <c r="U17" t="s">
        <v>4</v>
      </c>
      <c r="V17" s="3">
        <v>26743036</v>
      </c>
    </row>
    <row r="18" spans="1:22">
      <c r="A18" t="s">
        <v>35</v>
      </c>
      <c r="B18" t="s">
        <v>1</v>
      </c>
      <c r="C18" s="2">
        <v>43014</v>
      </c>
      <c r="D18" t="s">
        <v>36</v>
      </c>
      <c r="E18" t="s">
        <v>3</v>
      </c>
      <c r="F18" s="3">
        <v>67932781</v>
      </c>
      <c r="G18" s="3">
        <v>0</v>
      </c>
      <c r="H18" s="3">
        <v>0</v>
      </c>
      <c r="I18" s="3">
        <v>0</v>
      </c>
      <c r="J18" s="3">
        <v>0</v>
      </c>
      <c r="K18" s="3">
        <v>0</v>
      </c>
      <c r="L18" s="3">
        <v>67932781</v>
      </c>
      <c r="M18" s="3">
        <v>-22989317</v>
      </c>
      <c r="N18" s="3">
        <v>-1510117</v>
      </c>
      <c r="O18" s="3">
        <v>0</v>
      </c>
      <c r="P18" s="3">
        <v>0</v>
      </c>
      <c r="Q18" s="3">
        <v>0</v>
      </c>
      <c r="R18" s="3">
        <v>0</v>
      </c>
      <c r="S18" s="3">
        <v>-24499434</v>
      </c>
      <c r="T18" s="3">
        <v>44943464</v>
      </c>
      <c r="U18" t="s">
        <v>4</v>
      </c>
      <c r="V18" s="3">
        <v>43433347</v>
      </c>
    </row>
    <row r="19" spans="1:22">
      <c r="A19" t="s">
        <v>37</v>
      </c>
      <c r="B19" t="s">
        <v>1</v>
      </c>
      <c r="C19" s="2">
        <v>43014</v>
      </c>
      <c r="D19" t="s">
        <v>38</v>
      </c>
      <c r="E19" t="s">
        <v>3</v>
      </c>
      <c r="F19" s="3">
        <v>25516030</v>
      </c>
      <c r="G19" s="3">
        <v>0</v>
      </c>
      <c r="H19" s="3">
        <v>0</v>
      </c>
      <c r="I19" s="3">
        <v>0</v>
      </c>
      <c r="J19" s="3">
        <v>0</v>
      </c>
      <c r="K19" s="3">
        <v>0</v>
      </c>
      <c r="L19" s="3">
        <v>25516030</v>
      </c>
      <c r="M19" s="3">
        <v>-8634949</v>
      </c>
      <c r="N19" s="3">
        <v>-567210</v>
      </c>
      <c r="O19" s="3">
        <v>0</v>
      </c>
      <c r="P19" s="3">
        <v>0</v>
      </c>
      <c r="Q19" s="3">
        <v>0</v>
      </c>
      <c r="R19" s="3">
        <v>0</v>
      </c>
      <c r="S19" s="3">
        <v>-9202159</v>
      </c>
      <c r="T19" s="3">
        <v>16881081</v>
      </c>
      <c r="U19" t="s">
        <v>4</v>
      </c>
      <c r="V19" s="3">
        <v>16313871</v>
      </c>
    </row>
    <row r="20" spans="1:22">
      <c r="A20" t="s">
        <v>39</v>
      </c>
      <c r="B20" t="s">
        <v>1</v>
      </c>
      <c r="C20" s="2">
        <v>43014</v>
      </c>
      <c r="D20" t="s">
        <v>40</v>
      </c>
      <c r="E20" t="s">
        <v>3</v>
      </c>
      <c r="F20" s="3">
        <v>4766531</v>
      </c>
      <c r="G20" s="3">
        <v>0</v>
      </c>
      <c r="H20" s="3">
        <v>0</v>
      </c>
      <c r="I20" s="3">
        <v>0</v>
      </c>
      <c r="J20" s="3">
        <v>0</v>
      </c>
      <c r="K20" s="3">
        <v>0</v>
      </c>
      <c r="L20" s="3">
        <v>4766531</v>
      </c>
      <c r="M20" s="3">
        <v>-1613055</v>
      </c>
      <c r="N20" s="3">
        <v>-105958</v>
      </c>
      <c r="O20" s="3">
        <v>0</v>
      </c>
      <c r="P20" s="3">
        <v>0</v>
      </c>
      <c r="Q20" s="3">
        <v>0</v>
      </c>
      <c r="R20" s="3">
        <v>0</v>
      </c>
      <c r="S20" s="3">
        <v>-1719013</v>
      </c>
      <c r="T20" s="3">
        <v>3153476</v>
      </c>
      <c r="U20" t="s">
        <v>4</v>
      </c>
      <c r="V20" s="3">
        <v>3047518</v>
      </c>
    </row>
    <row r="21" spans="1:22">
      <c r="A21" t="s">
        <v>41</v>
      </c>
      <c r="B21" t="s">
        <v>1</v>
      </c>
      <c r="C21" s="2">
        <v>43014</v>
      </c>
      <c r="D21" t="s">
        <v>42</v>
      </c>
      <c r="E21" t="s">
        <v>3</v>
      </c>
      <c r="F21" s="3">
        <v>54848434</v>
      </c>
      <c r="G21" s="3">
        <v>0</v>
      </c>
      <c r="H21" s="3">
        <v>0</v>
      </c>
      <c r="I21" s="3">
        <v>0</v>
      </c>
      <c r="J21" s="3">
        <v>0</v>
      </c>
      <c r="K21" s="3">
        <v>0</v>
      </c>
      <c r="L21" s="3">
        <v>54848434</v>
      </c>
      <c r="M21" s="3">
        <v>-18561408</v>
      </c>
      <c r="N21" s="3">
        <v>-1219257</v>
      </c>
      <c r="O21" s="3">
        <v>0</v>
      </c>
      <c r="P21" s="3">
        <v>0</v>
      </c>
      <c r="Q21" s="3">
        <v>0</v>
      </c>
      <c r="R21" s="3">
        <v>0</v>
      </c>
      <c r="S21" s="3">
        <v>-19780665</v>
      </c>
      <c r="T21" s="3">
        <v>36287026</v>
      </c>
      <c r="U21" t="s">
        <v>4</v>
      </c>
      <c r="V21" s="3">
        <v>35067769</v>
      </c>
    </row>
    <row r="22" spans="1:22">
      <c r="A22" t="s">
        <v>43</v>
      </c>
      <c r="B22" t="s">
        <v>1</v>
      </c>
      <c r="C22" s="2">
        <v>43014</v>
      </c>
      <c r="D22" t="s">
        <v>44</v>
      </c>
      <c r="E22" t="s">
        <v>3</v>
      </c>
      <c r="F22" s="3">
        <v>2268954</v>
      </c>
      <c r="G22" s="3">
        <v>0</v>
      </c>
      <c r="H22" s="3">
        <v>0</v>
      </c>
      <c r="I22" s="3">
        <v>0</v>
      </c>
      <c r="J22" s="3">
        <v>0</v>
      </c>
      <c r="K22" s="3">
        <v>0</v>
      </c>
      <c r="L22" s="3">
        <v>2268954</v>
      </c>
      <c r="M22" s="3">
        <v>-767843</v>
      </c>
      <c r="N22" s="3">
        <v>-50438</v>
      </c>
      <c r="O22" s="3">
        <v>0</v>
      </c>
      <c r="P22" s="3">
        <v>0</v>
      </c>
      <c r="Q22" s="3">
        <v>0</v>
      </c>
      <c r="R22" s="3">
        <v>0</v>
      </c>
      <c r="S22" s="3">
        <v>-818281</v>
      </c>
      <c r="T22" s="3">
        <v>1501111</v>
      </c>
      <c r="U22" t="s">
        <v>4</v>
      </c>
      <c r="V22" s="3">
        <v>1450673</v>
      </c>
    </row>
    <row r="23" spans="1:22">
      <c r="A23" t="s">
        <v>45</v>
      </c>
      <c r="B23" t="s">
        <v>1</v>
      </c>
      <c r="C23" s="2">
        <v>43014</v>
      </c>
      <c r="D23" t="s">
        <v>46</v>
      </c>
      <c r="E23" t="s">
        <v>3</v>
      </c>
      <c r="F23" s="3">
        <v>21055543</v>
      </c>
      <c r="G23" s="3">
        <v>0</v>
      </c>
      <c r="H23" s="3">
        <v>0</v>
      </c>
      <c r="I23" s="3">
        <v>0</v>
      </c>
      <c r="J23" s="3">
        <v>0</v>
      </c>
      <c r="K23" s="3">
        <v>0</v>
      </c>
      <c r="L23" s="3">
        <v>21055543</v>
      </c>
      <c r="M23" s="3">
        <v>-7125464</v>
      </c>
      <c r="N23" s="3">
        <v>-468056</v>
      </c>
      <c r="O23" s="3">
        <v>0</v>
      </c>
      <c r="P23" s="3">
        <v>0</v>
      </c>
      <c r="Q23" s="3">
        <v>0</v>
      </c>
      <c r="R23" s="3">
        <v>0</v>
      </c>
      <c r="S23" s="3">
        <v>-7593520</v>
      </c>
      <c r="T23" s="3">
        <v>13930079</v>
      </c>
      <c r="U23" t="s">
        <v>4</v>
      </c>
      <c r="V23" s="3">
        <v>13462023</v>
      </c>
    </row>
    <row r="24" spans="1:22">
      <c r="A24" t="s">
        <v>47</v>
      </c>
      <c r="B24" t="s">
        <v>1</v>
      </c>
      <c r="C24" s="2">
        <v>43014</v>
      </c>
      <c r="D24" t="s">
        <v>48</v>
      </c>
      <c r="E24" t="s">
        <v>3</v>
      </c>
      <c r="F24" s="3">
        <v>1724914</v>
      </c>
      <c r="G24" s="3">
        <v>0</v>
      </c>
      <c r="H24" s="3">
        <v>0</v>
      </c>
      <c r="I24" s="3">
        <v>0</v>
      </c>
      <c r="J24" s="3">
        <v>0</v>
      </c>
      <c r="K24" s="3">
        <v>0</v>
      </c>
      <c r="L24" s="3">
        <v>1724914</v>
      </c>
      <c r="M24" s="3">
        <v>-583732</v>
      </c>
      <c r="N24" s="3">
        <v>-38344</v>
      </c>
      <c r="O24" s="3">
        <v>0</v>
      </c>
      <c r="P24" s="3">
        <v>0</v>
      </c>
      <c r="Q24" s="3">
        <v>0</v>
      </c>
      <c r="R24" s="3">
        <v>0</v>
      </c>
      <c r="S24" s="3">
        <v>-622076</v>
      </c>
      <c r="T24" s="3">
        <v>1141182</v>
      </c>
      <c r="U24" t="s">
        <v>4</v>
      </c>
      <c r="V24" s="3">
        <v>1102838</v>
      </c>
    </row>
    <row r="25" spans="1:22">
      <c r="A25" t="s">
        <v>49</v>
      </c>
      <c r="B25" t="s">
        <v>1</v>
      </c>
      <c r="C25" s="2">
        <v>43014</v>
      </c>
      <c r="D25" t="s">
        <v>50</v>
      </c>
      <c r="E25" t="s">
        <v>3</v>
      </c>
      <c r="F25" s="3">
        <v>3374024</v>
      </c>
      <c r="G25" s="3">
        <v>0</v>
      </c>
      <c r="H25" s="3">
        <v>0</v>
      </c>
      <c r="I25" s="3">
        <v>0</v>
      </c>
      <c r="J25" s="3">
        <v>0</v>
      </c>
      <c r="K25" s="3">
        <v>0</v>
      </c>
      <c r="L25" s="3">
        <v>3374024</v>
      </c>
      <c r="M25" s="3">
        <v>-1141813</v>
      </c>
      <c r="N25" s="3">
        <v>-75003</v>
      </c>
      <c r="O25" s="3">
        <v>0</v>
      </c>
      <c r="P25" s="3">
        <v>0</v>
      </c>
      <c r="Q25" s="3">
        <v>0</v>
      </c>
      <c r="R25" s="3">
        <v>0</v>
      </c>
      <c r="S25" s="3">
        <v>-1216816</v>
      </c>
      <c r="T25" s="3">
        <v>2232211</v>
      </c>
      <c r="U25" t="s">
        <v>4</v>
      </c>
      <c r="V25" s="3">
        <v>2157208</v>
      </c>
    </row>
    <row r="26" spans="1:22">
      <c r="A26" t="s">
        <v>51</v>
      </c>
      <c r="B26" t="s">
        <v>1</v>
      </c>
      <c r="C26" s="2">
        <v>43014</v>
      </c>
      <c r="D26" t="s">
        <v>52</v>
      </c>
      <c r="E26" t="s">
        <v>3</v>
      </c>
      <c r="F26" s="3">
        <v>6385776</v>
      </c>
      <c r="G26" s="3">
        <v>0</v>
      </c>
      <c r="H26" s="3">
        <v>0</v>
      </c>
      <c r="I26" s="3">
        <v>0</v>
      </c>
      <c r="J26" s="3">
        <v>0</v>
      </c>
      <c r="K26" s="3">
        <v>0</v>
      </c>
      <c r="L26" s="3">
        <v>6385776</v>
      </c>
      <c r="M26" s="3">
        <v>-2161027</v>
      </c>
      <c r="N26" s="3">
        <v>-141953</v>
      </c>
      <c r="O26" s="3">
        <v>0</v>
      </c>
      <c r="P26" s="3">
        <v>0</v>
      </c>
      <c r="Q26" s="3">
        <v>0</v>
      </c>
      <c r="R26" s="3">
        <v>0</v>
      </c>
      <c r="S26" s="3">
        <v>-2302980</v>
      </c>
      <c r="T26" s="3">
        <v>4224749</v>
      </c>
      <c r="U26" t="s">
        <v>4</v>
      </c>
      <c r="V26" s="3">
        <v>4082796</v>
      </c>
    </row>
    <row r="27" spans="1:22">
      <c r="A27" t="s">
        <v>53</v>
      </c>
      <c r="B27" t="s">
        <v>1</v>
      </c>
      <c r="C27" s="2">
        <v>43014</v>
      </c>
      <c r="D27" t="s">
        <v>54</v>
      </c>
      <c r="E27" t="s">
        <v>3</v>
      </c>
      <c r="F27" s="3">
        <v>6731170</v>
      </c>
      <c r="G27" s="3">
        <v>0</v>
      </c>
      <c r="H27" s="3">
        <v>0</v>
      </c>
      <c r="I27" s="3">
        <v>0</v>
      </c>
      <c r="J27" s="3">
        <v>0</v>
      </c>
      <c r="K27" s="3">
        <v>0</v>
      </c>
      <c r="L27" s="3">
        <v>6731170</v>
      </c>
      <c r="M27" s="3">
        <v>-2277913</v>
      </c>
      <c r="N27" s="3">
        <v>-149631</v>
      </c>
      <c r="O27" s="3">
        <v>0</v>
      </c>
      <c r="P27" s="3">
        <v>0</v>
      </c>
      <c r="Q27" s="3">
        <v>0</v>
      </c>
      <c r="R27" s="3">
        <v>0</v>
      </c>
      <c r="S27" s="3">
        <v>-2427544</v>
      </c>
      <c r="T27" s="3">
        <v>4453257</v>
      </c>
      <c r="U27" t="s">
        <v>4</v>
      </c>
      <c r="V27" s="3">
        <v>4303626</v>
      </c>
    </row>
    <row r="28" spans="1:22">
      <c r="A28" t="s">
        <v>55</v>
      </c>
      <c r="B28" t="s">
        <v>1</v>
      </c>
      <c r="C28" s="2">
        <v>43014</v>
      </c>
      <c r="D28" t="s">
        <v>56</v>
      </c>
      <c r="E28" t="s">
        <v>3</v>
      </c>
      <c r="F28" s="3">
        <v>10556423</v>
      </c>
      <c r="G28" s="3">
        <v>0</v>
      </c>
      <c r="H28" s="3">
        <v>0</v>
      </c>
      <c r="I28" s="3">
        <v>0</v>
      </c>
      <c r="J28" s="3">
        <v>0</v>
      </c>
      <c r="K28" s="3">
        <v>0</v>
      </c>
      <c r="L28" s="3">
        <v>10556423</v>
      </c>
      <c r="M28" s="3">
        <v>-3572428</v>
      </c>
      <c r="N28" s="3">
        <v>-234665</v>
      </c>
      <c r="O28" s="3">
        <v>0</v>
      </c>
      <c r="P28" s="3">
        <v>0</v>
      </c>
      <c r="Q28" s="3">
        <v>0</v>
      </c>
      <c r="R28" s="3">
        <v>0</v>
      </c>
      <c r="S28" s="3">
        <v>-3807093</v>
      </c>
      <c r="T28" s="3">
        <v>6983995</v>
      </c>
      <c r="U28" t="s">
        <v>4</v>
      </c>
      <c r="V28" s="3">
        <v>6749330</v>
      </c>
    </row>
    <row r="29" spans="1:22">
      <c r="A29" t="s">
        <v>57</v>
      </c>
      <c r="B29" t="s">
        <v>1</v>
      </c>
      <c r="C29" s="2">
        <v>43014</v>
      </c>
      <c r="D29" t="s">
        <v>58</v>
      </c>
      <c r="E29" t="s">
        <v>3</v>
      </c>
      <c r="F29" s="3">
        <v>1801168</v>
      </c>
      <c r="G29" s="3">
        <v>0</v>
      </c>
      <c r="H29" s="3">
        <v>0</v>
      </c>
      <c r="I29" s="3">
        <v>0</v>
      </c>
      <c r="J29" s="3">
        <v>0</v>
      </c>
      <c r="K29" s="3">
        <v>0</v>
      </c>
      <c r="L29" s="3">
        <v>1801168</v>
      </c>
      <c r="M29" s="3">
        <v>-609538</v>
      </c>
      <c r="N29" s="3">
        <v>-40039</v>
      </c>
      <c r="O29" s="3">
        <v>0</v>
      </c>
      <c r="P29" s="3">
        <v>0</v>
      </c>
      <c r="Q29" s="3">
        <v>0</v>
      </c>
      <c r="R29" s="3">
        <v>0</v>
      </c>
      <c r="S29" s="3">
        <v>-649577</v>
      </c>
      <c r="T29" s="3">
        <v>1191630</v>
      </c>
      <c r="U29" t="s">
        <v>4</v>
      </c>
      <c r="V29" s="3">
        <v>1151591</v>
      </c>
    </row>
    <row r="30" spans="1:22">
      <c r="A30" t="s">
        <v>59</v>
      </c>
      <c r="B30" t="s">
        <v>1</v>
      </c>
      <c r="C30" s="2">
        <v>43014</v>
      </c>
      <c r="D30" t="s">
        <v>60</v>
      </c>
      <c r="E30" t="s">
        <v>3</v>
      </c>
      <c r="F30" s="3">
        <v>28629107</v>
      </c>
      <c r="G30" s="3">
        <v>0</v>
      </c>
      <c r="H30" s="3">
        <v>0</v>
      </c>
      <c r="I30" s="3">
        <v>0</v>
      </c>
      <c r="J30" s="3">
        <v>0</v>
      </c>
      <c r="K30" s="3">
        <v>0</v>
      </c>
      <c r="L30" s="3">
        <v>28629107</v>
      </c>
      <c r="M30" s="3">
        <v>-9688454</v>
      </c>
      <c r="N30" s="3">
        <v>-636413</v>
      </c>
      <c r="O30" s="3">
        <v>0</v>
      </c>
      <c r="P30" s="3">
        <v>0</v>
      </c>
      <c r="Q30" s="3">
        <v>0</v>
      </c>
      <c r="R30" s="3">
        <v>0</v>
      </c>
      <c r="S30" s="3">
        <v>-10324867</v>
      </c>
      <c r="T30" s="3">
        <v>18940653</v>
      </c>
      <c r="U30" t="s">
        <v>4</v>
      </c>
      <c r="V30" s="3">
        <v>18304240</v>
      </c>
    </row>
    <row r="31" spans="1:22">
      <c r="A31" t="s">
        <v>61</v>
      </c>
      <c r="B31" t="s">
        <v>1</v>
      </c>
      <c r="C31" s="2">
        <v>43014</v>
      </c>
      <c r="D31" t="s">
        <v>62</v>
      </c>
      <c r="E31" t="s">
        <v>3</v>
      </c>
      <c r="F31" s="3">
        <v>1389816</v>
      </c>
      <c r="G31" s="3">
        <v>0</v>
      </c>
      <c r="H31" s="3">
        <v>0</v>
      </c>
      <c r="I31" s="3">
        <v>0</v>
      </c>
      <c r="J31" s="3">
        <v>0</v>
      </c>
      <c r="K31" s="3">
        <v>0</v>
      </c>
      <c r="L31" s="3">
        <v>1389816</v>
      </c>
      <c r="M31" s="3">
        <v>-470331</v>
      </c>
      <c r="N31" s="3">
        <v>-30895</v>
      </c>
      <c r="O31" s="3">
        <v>0</v>
      </c>
      <c r="P31" s="3">
        <v>0</v>
      </c>
      <c r="Q31" s="3">
        <v>0</v>
      </c>
      <c r="R31" s="3">
        <v>0</v>
      </c>
      <c r="S31" s="3">
        <v>-501226</v>
      </c>
      <c r="T31" s="3">
        <v>919485</v>
      </c>
      <c r="U31" t="s">
        <v>4</v>
      </c>
      <c r="V31" s="3">
        <v>888590</v>
      </c>
    </row>
    <row r="32" spans="1:22">
      <c r="A32" t="s">
        <v>63</v>
      </c>
      <c r="B32" t="s">
        <v>1</v>
      </c>
      <c r="C32" s="2">
        <v>43014</v>
      </c>
      <c r="D32" t="s">
        <v>64</v>
      </c>
      <c r="E32" t="s">
        <v>3</v>
      </c>
      <c r="F32" s="3">
        <v>1847596</v>
      </c>
      <c r="G32" s="3">
        <v>0</v>
      </c>
      <c r="H32" s="3">
        <v>0</v>
      </c>
      <c r="I32" s="3">
        <v>0</v>
      </c>
      <c r="J32" s="3">
        <v>0</v>
      </c>
      <c r="K32" s="3">
        <v>0</v>
      </c>
      <c r="L32" s="3">
        <v>1847596</v>
      </c>
      <c r="M32" s="3">
        <v>-625250</v>
      </c>
      <c r="N32" s="3">
        <v>-41071</v>
      </c>
      <c r="O32" s="3">
        <v>0</v>
      </c>
      <c r="P32" s="3">
        <v>0</v>
      </c>
      <c r="Q32" s="3">
        <v>0</v>
      </c>
      <c r="R32" s="3">
        <v>0</v>
      </c>
      <c r="S32" s="3">
        <v>-666321</v>
      </c>
      <c r="T32" s="3">
        <v>1222346</v>
      </c>
      <c r="U32" t="s">
        <v>4</v>
      </c>
      <c r="V32" s="3">
        <v>1181275</v>
      </c>
    </row>
    <row r="33" spans="1:22">
      <c r="A33" t="s">
        <v>65</v>
      </c>
      <c r="B33" t="s">
        <v>1</v>
      </c>
      <c r="C33" s="2">
        <v>43014</v>
      </c>
      <c r="D33" t="s">
        <v>66</v>
      </c>
      <c r="E33" t="s">
        <v>3</v>
      </c>
      <c r="F33" s="3">
        <v>3245142</v>
      </c>
      <c r="G33" s="3">
        <v>0</v>
      </c>
      <c r="H33" s="3">
        <v>0</v>
      </c>
      <c r="I33" s="3">
        <v>0</v>
      </c>
      <c r="J33" s="3">
        <v>0</v>
      </c>
      <c r="K33" s="3">
        <v>0</v>
      </c>
      <c r="L33" s="3">
        <v>3245142</v>
      </c>
      <c r="M33" s="3">
        <v>-1098197</v>
      </c>
      <c r="N33" s="3">
        <v>-72138</v>
      </c>
      <c r="O33" s="3">
        <v>0</v>
      </c>
      <c r="P33" s="3">
        <v>0</v>
      </c>
      <c r="Q33" s="3">
        <v>0</v>
      </c>
      <c r="R33" s="3">
        <v>0</v>
      </c>
      <c r="S33" s="3">
        <v>-1170335</v>
      </c>
      <c r="T33" s="3">
        <v>2146945</v>
      </c>
      <c r="U33" t="s">
        <v>4</v>
      </c>
      <c r="V33" s="3">
        <v>2074807</v>
      </c>
    </row>
    <row r="34" spans="1:22">
      <c r="A34" t="s">
        <v>67</v>
      </c>
      <c r="B34" t="s">
        <v>1</v>
      </c>
      <c r="C34" s="2">
        <v>43014</v>
      </c>
      <c r="D34" t="s">
        <v>68</v>
      </c>
      <c r="E34" t="s">
        <v>3</v>
      </c>
      <c r="F34" s="3">
        <v>31858658</v>
      </c>
      <c r="G34" s="3">
        <v>0</v>
      </c>
      <c r="H34" s="3">
        <v>0</v>
      </c>
      <c r="I34" s="3">
        <v>0</v>
      </c>
      <c r="J34" s="3">
        <v>0</v>
      </c>
      <c r="K34" s="3">
        <v>0</v>
      </c>
      <c r="L34" s="3">
        <v>31858658</v>
      </c>
      <c r="M34" s="3">
        <v>-10781375</v>
      </c>
      <c r="N34" s="3">
        <v>-708204</v>
      </c>
      <c r="O34" s="3">
        <v>0</v>
      </c>
      <c r="P34" s="3">
        <v>0</v>
      </c>
      <c r="Q34" s="3">
        <v>0</v>
      </c>
      <c r="R34" s="3">
        <v>0</v>
      </c>
      <c r="S34" s="3">
        <v>-11489579</v>
      </c>
      <c r="T34" s="3">
        <v>21077283</v>
      </c>
      <c r="U34" t="s">
        <v>4</v>
      </c>
      <c r="V34" s="3">
        <v>20369079</v>
      </c>
    </row>
    <row r="35" spans="1:22">
      <c r="A35" t="s">
        <v>69</v>
      </c>
      <c r="B35" t="s">
        <v>1</v>
      </c>
      <c r="C35" s="2">
        <v>43014</v>
      </c>
      <c r="D35" t="s">
        <v>70</v>
      </c>
      <c r="E35" t="s">
        <v>3</v>
      </c>
      <c r="F35" s="3">
        <v>19990842</v>
      </c>
      <c r="G35" s="3">
        <v>0</v>
      </c>
      <c r="H35" s="3">
        <v>0</v>
      </c>
      <c r="I35" s="3">
        <v>0</v>
      </c>
      <c r="J35" s="3">
        <v>0</v>
      </c>
      <c r="K35" s="3">
        <v>0</v>
      </c>
      <c r="L35" s="3">
        <v>19990842</v>
      </c>
      <c r="M35" s="3">
        <v>-6765155</v>
      </c>
      <c r="N35" s="3">
        <v>-444388</v>
      </c>
      <c r="O35" s="3">
        <v>0</v>
      </c>
      <c r="P35" s="3">
        <v>0</v>
      </c>
      <c r="Q35" s="3">
        <v>0</v>
      </c>
      <c r="R35" s="3">
        <v>0</v>
      </c>
      <c r="S35" s="3">
        <v>-7209543</v>
      </c>
      <c r="T35" s="3">
        <v>13225687</v>
      </c>
      <c r="U35" t="s">
        <v>4</v>
      </c>
      <c r="V35" s="3">
        <v>12781299</v>
      </c>
    </row>
    <row r="36" spans="1:22">
      <c r="A36" t="s">
        <v>71</v>
      </c>
      <c r="B36" t="s">
        <v>1</v>
      </c>
      <c r="C36" s="2">
        <v>43014</v>
      </c>
      <c r="D36" t="s">
        <v>72</v>
      </c>
      <c r="E36" t="s">
        <v>3</v>
      </c>
      <c r="F36" s="3">
        <v>71490213</v>
      </c>
      <c r="G36" s="3">
        <v>0</v>
      </c>
      <c r="H36" s="3">
        <v>0</v>
      </c>
      <c r="I36" s="3">
        <v>0</v>
      </c>
      <c r="J36" s="3">
        <v>0</v>
      </c>
      <c r="K36" s="3">
        <v>0</v>
      </c>
      <c r="L36" s="3">
        <v>71490213</v>
      </c>
      <c r="M36" s="3">
        <v>-24193197</v>
      </c>
      <c r="N36" s="3">
        <v>-1589197</v>
      </c>
      <c r="O36" s="3">
        <v>0</v>
      </c>
      <c r="P36" s="3">
        <v>0</v>
      </c>
      <c r="Q36" s="3">
        <v>0</v>
      </c>
      <c r="R36" s="3">
        <v>0</v>
      </c>
      <c r="S36" s="3">
        <v>-25782394</v>
      </c>
      <c r="T36" s="3">
        <v>47297016</v>
      </c>
      <c r="U36" t="s">
        <v>4</v>
      </c>
      <c r="V36" s="3">
        <v>45707819</v>
      </c>
    </row>
    <row r="37" spans="1:22">
      <c r="A37" t="s">
        <v>73</v>
      </c>
      <c r="B37" t="s">
        <v>1</v>
      </c>
      <c r="C37" s="2">
        <v>43014</v>
      </c>
      <c r="D37" t="s">
        <v>74</v>
      </c>
      <c r="E37" t="s">
        <v>3</v>
      </c>
      <c r="F37" s="3">
        <v>21508405</v>
      </c>
      <c r="G37" s="3">
        <v>0</v>
      </c>
      <c r="H37" s="3">
        <v>0</v>
      </c>
      <c r="I37" s="3">
        <v>0</v>
      </c>
      <c r="J37" s="3">
        <v>0</v>
      </c>
      <c r="K37" s="3">
        <v>0</v>
      </c>
      <c r="L37" s="3">
        <v>21508405</v>
      </c>
      <c r="M37" s="3">
        <v>-7278718</v>
      </c>
      <c r="N37" s="3">
        <v>-478123</v>
      </c>
      <c r="O37" s="3">
        <v>0</v>
      </c>
      <c r="P37" s="3">
        <v>0</v>
      </c>
      <c r="Q37" s="3">
        <v>0</v>
      </c>
      <c r="R37" s="3">
        <v>0</v>
      </c>
      <c r="S37" s="3">
        <v>-7756841</v>
      </c>
      <c r="T37" s="3">
        <v>14229687</v>
      </c>
      <c r="U37" t="s">
        <v>4</v>
      </c>
      <c r="V37" s="3">
        <v>13751564</v>
      </c>
    </row>
    <row r="38" spans="1:22">
      <c r="A38" t="s">
        <v>75</v>
      </c>
      <c r="B38" t="s">
        <v>1</v>
      </c>
      <c r="C38" s="2">
        <v>43014</v>
      </c>
      <c r="D38" t="s">
        <v>76</v>
      </c>
      <c r="E38" t="s">
        <v>3</v>
      </c>
      <c r="F38" s="3">
        <v>1937027</v>
      </c>
      <c r="G38" s="3">
        <v>0</v>
      </c>
      <c r="H38" s="3">
        <v>0</v>
      </c>
      <c r="I38" s="3">
        <v>0</v>
      </c>
      <c r="J38" s="3">
        <v>0</v>
      </c>
      <c r="K38" s="3">
        <v>0</v>
      </c>
      <c r="L38" s="3">
        <v>1937027</v>
      </c>
      <c r="M38" s="3">
        <v>-655515</v>
      </c>
      <c r="N38" s="3">
        <v>-43059</v>
      </c>
      <c r="O38" s="3">
        <v>0</v>
      </c>
      <c r="P38" s="3">
        <v>0</v>
      </c>
      <c r="Q38" s="3">
        <v>0</v>
      </c>
      <c r="R38" s="3">
        <v>0</v>
      </c>
      <c r="S38" s="3">
        <v>-698574</v>
      </c>
      <c r="T38" s="3">
        <v>1281512</v>
      </c>
      <c r="U38" t="s">
        <v>4</v>
      </c>
      <c r="V38" s="3">
        <v>1238453</v>
      </c>
    </row>
    <row r="39" spans="1:22">
      <c r="A39" t="s">
        <v>77</v>
      </c>
      <c r="B39" t="s">
        <v>1</v>
      </c>
      <c r="C39" s="2">
        <v>43014</v>
      </c>
      <c r="D39" t="s">
        <v>78</v>
      </c>
      <c r="E39" t="s">
        <v>3</v>
      </c>
      <c r="F39" s="3">
        <v>42592022</v>
      </c>
      <c r="G39" s="3">
        <v>0</v>
      </c>
      <c r="H39" s="3">
        <v>0</v>
      </c>
      <c r="I39" s="3">
        <v>0</v>
      </c>
      <c r="J39" s="3">
        <v>0</v>
      </c>
      <c r="K39" s="3">
        <v>0</v>
      </c>
      <c r="L39" s="3">
        <v>42592022</v>
      </c>
      <c r="M39" s="3">
        <v>-14413682</v>
      </c>
      <c r="N39" s="3">
        <v>-946802</v>
      </c>
      <c r="O39" s="3">
        <v>0</v>
      </c>
      <c r="P39" s="3">
        <v>0</v>
      </c>
      <c r="Q39" s="3">
        <v>0</v>
      </c>
      <c r="R39" s="3">
        <v>0</v>
      </c>
      <c r="S39" s="3">
        <v>-15360484</v>
      </c>
      <c r="T39" s="3">
        <v>28178340</v>
      </c>
      <c r="U39" t="s">
        <v>4</v>
      </c>
      <c r="V39" s="3">
        <v>27231538</v>
      </c>
    </row>
    <row r="40" spans="1:22">
      <c r="A40" t="s">
        <v>79</v>
      </c>
      <c r="B40" t="s">
        <v>1</v>
      </c>
      <c r="C40" s="2">
        <v>43014</v>
      </c>
      <c r="D40" t="s">
        <v>80</v>
      </c>
      <c r="E40" t="s">
        <v>3</v>
      </c>
      <c r="F40" s="3">
        <v>14197341</v>
      </c>
      <c r="G40" s="3">
        <v>0</v>
      </c>
      <c r="H40" s="3">
        <v>0</v>
      </c>
      <c r="I40" s="3">
        <v>0</v>
      </c>
      <c r="J40" s="3">
        <v>0</v>
      </c>
      <c r="K40" s="3">
        <v>0</v>
      </c>
      <c r="L40" s="3">
        <v>14197341</v>
      </c>
      <c r="M40" s="3">
        <v>-4804561</v>
      </c>
      <c r="N40" s="3">
        <v>-315601</v>
      </c>
      <c r="O40" s="3">
        <v>0</v>
      </c>
      <c r="P40" s="3">
        <v>0</v>
      </c>
      <c r="Q40" s="3">
        <v>0</v>
      </c>
      <c r="R40" s="3">
        <v>0</v>
      </c>
      <c r="S40" s="3">
        <v>-5120162</v>
      </c>
      <c r="T40" s="3">
        <v>9392780</v>
      </c>
      <c r="U40" t="s">
        <v>4</v>
      </c>
      <c r="V40" s="3">
        <v>9077179</v>
      </c>
    </row>
    <row r="41" spans="1:22">
      <c r="A41" t="s">
        <v>81</v>
      </c>
      <c r="B41" t="s">
        <v>1</v>
      </c>
      <c r="C41" s="2">
        <v>43014</v>
      </c>
      <c r="D41" t="s">
        <v>82</v>
      </c>
      <c r="E41" t="s">
        <v>3</v>
      </c>
      <c r="F41" s="3">
        <v>24287574</v>
      </c>
      <c r="G41" s="3">
        <v>0</v>
      </c>
      <c r="H41" s="3">
        <v>0</v>
      </c>
      <c r="I41" s="3">
        <v>0</v>
      </c>
      <c r="J41" s="3">
        <v>0</v>
      </c>
      <c r="K41" s="3">
        <v>0</v>
      </c>
      <c r="L41" s="3">
        <v>24287574</v>
      </c>
      <c r="M41" s="3">
        <v>-8219224</v>
      </c>
      <c r="N41" s="3">
        <v>-539902</v>
      </c>
      <c r="O41" s="3">
        <v>0</v>
      </c>
      <c r="P41" s="3">
        <v>0</v>
      </c>
      <c r="Q41" s="3">
        <v>0</v>
      </c>
      <c r="R41" s="3">
        <v>0</v>
      </c>
      <c r="S41" s="3">
        <v>-8759126</v>
      </c>
      <c r="T41" s="3">
        <v>16068350</v>
      </c>
      <c r="U41" t="s">
        <v>4</v>
      </c>
      <c r="V41" s="3">
        <v>15528448</v>
      </c>
    </row>
    <row r="42" spans="1:22">
      <c r="A42" t="s">
        <v>83</v>
      </c>
      <c r="B42" t="s">
        <v>1</v>
      </c>
      <c r="C42" s="2">
        <v>43014</v>
      </c>
      <c r="D42" t="s">
        <v>84</v>
      </c>
      <c r="E42" t="s">
        <v>3</v>
      </c>
      <c r="F42" s="3">
        <v>12852280</v>
      </c>
      <c r="G42" s="3">
        <v>0</v>
      </c>
      <c r="H42" s="3">
        <v>0</v>
      </c>
      <c r="I42" s="3">
        <v>0</v>
      </c>
      <c r="J42" s="3">
        <v>0</v>
      </c>
      <c r="K42" s="3">
        <v>0</v>
      </c>
      <c r="L42" s="3">
        <v>12852280</v>
      </c>
      <c r="M42" s="3">
        <v>-4349375</v>
      </c>
      <c r="N42" s="3">
        <v>-285701</v>
      </c>
      <c r="O42" s="3">
        <v>0</v>
      </c>
      <c r="P42" s="3">
        <v>0</v>
      </c>
      <c r="Q42" s="3">
        <v>0</v>
      </c>
      <c r="R42" s="3">
        <v>0</v>
      </c>
      <c r="S42" s="3">
        <v>-4635076</v>
      </c>
      <c r="T42" s="3">
        <v>8502905</v>
      </c>
      <c r="U42" t="s">
        <v>4</v>
      </c>
      <c r="V42" s="3">
        <v>8217204</v>
      </c>
    </row>
    <row r="43" spans="1:22">
      <c r="A43" t="s">
        <v>85</v>
      </c>
      <c r="B43" t="s">
        <v>1</v>
      </c>
      <c r="C43" s="2">
        <v>43014</v>
      </c>
      <c r="D43" t="s">
        <v>86</v>
      </c>
      <c r="E43" t="s">
        <v>3</v>
      </c>
      <c r="F43" s="3">
        <v>6008961</v>
      </c>
      <c r="G43" s="3">
        <v>0</v>
      </c>
      <c r="H43" s="3">
        <v>0</v>
      </c>
      <c r="I43" s="3">
        <v>0</v>
      </c>
      <c r="J43" s="3">
        <v>0</v>
      </c>
      <c r="K43" s="3">
        <v>0</v>
      </c>
      <c r="L43" s="3">
        <v>6008961</v>
      </c>
      <c r="M43" s="3">
        <v>-2033509</v>
      </c>
      <c r="N43" s="3">
        <v>-133577</v>
      </c>
      <c r="O43" s="3">
        <v>0</v>
      </c>
      <c r="P43" s="3">
        <v>0</v>
      </c>
      <c r="Q43" s="3">
        <v>0</v>
      </c>
      <c r="R43" s="3">
        <v>0</v>
      </c>
      <c r="S43" s="3">
        <v>-2167086</v>
      </c>
      <c r="T43" s="3">
        <v>3975452</v>
      </c>
      <c r="U43" t="s">
        <v>4</v>
      </c>
      <c r="V43" s="3">
        <v>3841875</v>
      </c>
    </row>
    <row r="44" spans="1:22">
      <c r="A44" t="s">
        <v>87</v>
      </c>
      <c r="B44" t="s">
        <v>1</v>
      </c>
      <c r="C44" s="2">
        <v>43014</v>
      </c>
      <c r="D44" t="s">
        <v>88</v>
      </c>
      <c r="E44" t="s">
        <v>3</v>
      </c>
      <c r="F44" s="3">
        <v>10552121</v>
      </c>
      <c r="G44" s="3">
        <v>0</v>
      </c>
      <c r="H44" s="3">
        <v>0</v>
      </c>
      <c r="I44" s="3">
        <v>0</v>
      </c>
      <c r="J44" s="3">
        <v>0</v>
      </c>
      <c r="K44" s="3">
        <v>0</v>
      </c>
      <c r="L44" s="3">
        <v>10552121</v>
      </c>
      <c r="M44" s="3">
        <v>-3570971</v>
      </c>
      <c r="N44" s="3">
        <v>-234569</v>
      </c>
      <c r="O44" s="3">
        <v>0</v>
      </c>
      <c r="P44" s="3">
        <v>0</v>
      </c>
      <c r="Q44" s="3">
        <v>0</v>
      </c>
      <c r="R44" s="3">
        <v>0</v>
      </c>
      <c r="S44" s="3">
        <v>-3805540</v>
      </c>
      <c r="T44" s="3">
        <v>6981150</v>
      </c>
      <c r="U44" t="s">
        <v>4</v>
      </c>
      <c r="V44" s="3">
        <v>6746581</v>
      </c>
    </row>
    <row r="45" spans="1:22">
      <c r="A45" t="s">
        <v>89</v>
      </c>
      <c r="B45" t="s">
        <v>1</v>
      </c>
      <c r="C45" s="2">
        <v>43014</v>
      </c>
      <c r="D45" t="s">
        <v>90</v>
      </c>
      <c r="E45" t="s">
        <v>3</v>
      </c>
      <c r="F45" s="3">
        <v>10781335</v>
      </c>
      <c r="G45" s="3">
        <v>0</v>
      </c>
      <c r="H45" s="3">
        <v>0</v>
      </c>
      <c r="I45" s="3">
        <v>0</v>
      </c>
      <c r="J45" s="3">
        <v>0</v>
      </c>
      <c r="K45" s="3">
        <v>0</v>
      </c>
      <c r="L45" s="3">
        <v>10781335</v>
      </c>
      <c r="M45" s="3">
        <v>-3648541</v>
      </c>
      <c r="N45" s="3">
        <v>-239664</v>
      </c>
      <c r="O45" s="3">
        <v>0</v>
      </c>
      <c r="P45" s="3">
        <v>0</v>
      </c>
      <c r="Q45" s="3">
        <v>0</v>
      </c>
      <c r="R45" s="3">
        <v>0</v>
      </c>
      <c r="S45" s="3">
        <v>-3888205</v>
      </c>
      <c r="T45" s="3">
        <v>7132794</v>
      </c>
      <c r="U45" t="s">
        <v>4</v>
      </c>
      <c r="V45" s="3">
        <v>6893130</v>
      </c>
    </row>
    <row r="46" spans="1:22">
      <c r="A46" t="s">
        <v>91</v>
      </c>
      <c r="B46" t="s">
        <v>1</v>
      </c>
      <c r="C46" s="2">
        <v>43014</v>
      </c>
      <c r="D46" t="s">
        <v>92</v>
      </c>
      <c r="E46" t="s">
        <v>3</v>
      </c>
      <c r="F46" s="3">
        <v>118891212</v>
      </c>
      <c r="G46" s="3">
        <v>0</v>
      </c>
      <c r="H46" s="3">
        <v>0</v>
      </c>
      <c r="I46" s="3">
        <v>0</v>
      </c>
      <c r="J46" s="3">
        <v>0</v>
      </c>
      <c r="K46" s="3">
        <v>0</v>
      </c>
      <c r="L46" s="3">
        <v>118891212</v>
      </c>
      <c r="M46" s="3">
        <v>-40234298</v>
      </c>
      <c r="N46" s="3">
        <v>-2642901</v>
      </c>
      <c r="O46" s="3">
        <v>0</v>
      </c>
      <c r="P46" s="3">
        <v>0</v>
      </c>
      <c r="Q46" s="3">
        <v>0</v>
      </c>
      <c r="R46" s="3">
        <v>0</v>
      </c>
      <c r="S46" s="3">
        <v>-42877199</v>
      </c>
      <c r="T46" s="3">
        <v>78656914</v>
      </c>
      <c r="U46" t="s">
        <v>4</v>
      </c>
      <c r="V46" s="3">
        <v>76014013</v>
      </c>
    </row>
    <row r="47" spans="1:22">
      <c r="A47" t="s">
        <v>93</v>
      </c>
      <c r="B47" t="s">
        <v>1</v>
      </c>
      <c r="C47" s="2">
        <v>43014</v>
      </c>
      <c r="D47" t="s">
        <v>94</v>
      </c>
      <c r="E47" t="s">
        <v>3</v>
      </c>
      <c r="F47" s="3">
        <v>22228270</v>
      </c>
      <c r="G47" s="3">
        <v>0</v>
      </c>
      <c r="H47" s="3">
        <v>0</v>
      </c>
      <c r="I47" s="3">
        <v>0</v>
      </c>
      <c r="J47" s="3">
        <v>0</v>
      </c>
      <c r="K47" s="3">
        <v>0</v>
      </c>
      <c r="L47" s="3">
        <v>22228270</v>
      </c>
      <c r="M47" s="3">
        <v>-7522329</v>
      </c>
      <c r="N47" s="3">
        <v>-494125</v>
      </c>
      <c r="O47" s="3">
        <v>0</v>
      </c>
      <c r="P47" s="3">
        <v>0</v>
      </c>
      <c r="Q47" s="3">
        <v>0</v>
      </c>
      <c r="R47" s="3">
        <v>0</v>
      </c>
      <c r="S47" s="3">
        <v>-8016454</v>
      </c>
      <c r="T47" s="3">
        <v>14705941</v>
      </c>
      <c r="U47" t="s">
        <v>4</v>
      </c>
      <c r="V47" s="3">
        <v>14211816</v>
      </c>
    </row>
    <row r="48" spans="1:22">
      <c r="A48" t="s">
        <v>95</v>
      </c>
      <c r="B48" t="s">
        <v>1</v>
      </c>
      <c r="C48" s="2">
        <v>43014</v>
      </c>
      <c r="D48" t="s">
        <v>96</v>
      </c>
      <c r="E48" t="s">
        <v>3</v>
      </c>
      <c r="F48" s="3">
        <v>72455293</v>
      </c>
      <c r="G48" s="3">
        <v>0</v>
      </c>
      <c r="H48" s="3">
        <v>0</v>
      </c>
      <c r="I48" s="3">
        <v>0</v>
      </c>
      <c r="J48" s="3">
        <v>0</v>
      </c>
      <c r="K48" s="3">
        <v>0</v>
      </c>
      <c r="L48" s="3">
        <v>72455293</v>
      </c>
      <c r="M48" s="3">
        <v>-22018563</v>
      </c>
      <c r="N48" s="3">
        <v>-813981</v>
      </c>
      <c r="O48" s="3">
        <v>0</v>
      </c>
      <c r="P48" s="3">
        <v>0</v>
      </c>
      <c r="Q48" s="3">
        <v>0</v>
      </c>
      <c r="R48" s="3">
        <v>0</v>
      </c>
      <c r="S48" s="3">
        <v>-22832544</v>
      </c>
      <c r="T48" s="3">
        <v>50436730</v>
      </c>
      <c r="U48" t="s">
        <v>4</v>
      </c>
      <c r="V48" s="3">
        <v>49622749</v>
      </c>
    </row>
    <row r="49" spans="1:22">
      <c r="A49" t="s">
        <v>97</v>
      </c>
      <c r="B49" t="s">
        <v>1</v>
      </c>
      <c r="C49" s="2">
        <v>43014</v>
      </c>
      <c r="D49" t="s">
        <v>98</v>
      </c>
      <c r="E49" t="s">
        <v>3</v>
      </c>
      <c r="F49" s="3">
        <v>732087</v>
      </c>
      <c r="G49" s="3">
        <v>0</v>
      </c>
      <c r="H49" s="3">
        <v>0</v>
      </c>
      <c r="I49" s="3">
        <v>0</v>
      </c>
      <c r="J49" s="3">
        <v>0</v>
      </c>
      <c r="K49" s="3">
        <v>0</v>
      </c>
      <c r="L49" s="3">
        <v>732087</v>
      </c>
      <c r="M49" s="3">
        <v>-247747</v>
      </c>
      <c r="N49" s="3">
        <v>-16274</v>
      </c>
      <c r="O49" s="3">
        <v>0</v>
      </c>
      <c r="P49" s="3">
        <v>0</v>
      </c>
      <c r="Q49" s="3">
        <v>0</v>
      </c>
      <c r="R49" s="3">
        <v>0</v>
      </c>
      <c r="S49" s="3">
        <v>-264021</v>
      </c>
      <c r="T49" s="3">
        <v>484340</v>
      </c>
      <c r="U49" t="s">
        <v>4</v>
      </c>
      <c r="V49" s="3">
        <v>468066</v>
      </c>
    </row>
    <row r="50" spans="1:22">
      <c r="A50" t="s">
        <v>99</v>
      </c>
      <c r="B50" t="s">
        <v>1</v>
      </c>
      <c r="C50" s="2">
        <v>43014</v>
      </c>
      <c r="D50" t="s">
        <v>100</v>
      </c>
      <c r="E50" t="s">
        <v>3</v>
      </c>
      <c r="F50" s="3">
        <v>2830083</v>
      </c>
      <c r="G50" s="3">
        <v>0</v>
      </c>
      <c r="H50" s="3">
        <v>0</v>
      </c>
      <c r="I50" s="3">
        <v>0</v>
      </c>
      <c r="J50" s="3">
        <v>0</v>
      </c>
      <c r="K50" s="3">
        <v>0</v>
      </c>
      <c r="L50" s="3">
        <v>2830083</v>
      </c>
      <c r="M50" s="3">
        <v>-957737</v>
      </c>
      <c r="N50" s="3">
        <v>-62912</v>
      </c>
      <c r="O50" s="3">
        <v>0</v>
      </c>
      <c r="P50" s="3">
        <v>0</v>
      </c>
      <c r="Q50" s="3">
        <v>0</v>
      </c>
      <c r="R50" s="3">
        <v>0</v>
      </c>
      <c r="S50" s="3">
        <v>-1020649</v>
      </c>
      <c r="T50" s="3">
        <v>1872346</v>
      </c>
      <c r="U50" t="s">
        <v>4</v>
      </c>
      <c r="V50" s="3">
        <v>1809434</v>
      </c>
    </row>
    <row r="51" spans="1:22">
      <c r="A51" t="s">
        <v>101</v>
      </c>
      <c r="B51" t="s">
        <v>1</v>
      </c>
      <c r="C51" s="2">
        <v>43014</v>
      </c>
      <c r="D51" t="s">
        <v>102</v>
      </c>
      <c r="E51" t="s">
        <v>3</v>
      </c>
      <c r="F51" s="3">
        <v>765614</v>
      </c>
      <c r="G51" s="3">
        <v>0</v>
      </c>
      <c r="H51" s="3">
        <v>0</v>
      </c>
      <c r="I51" s="3">
        <v>0</v>
      </c>
      <c r="J51" s="3">
        <v>0</v>
      </c>
      <c r="K51" s="3">
        <v>0</v>
      </c>
      <c r="L51" s="3">
        <v>765614</v>
      </c>
      <c r="M51" s="3">
        <v>-259093</v>
      </c>
      <c r="N51" s="3">
        <v>-17019</v>
      </c>
      <c r="O51" s="3">
        <v>0</v>
      </c>
      <c r="P51" s="3">
        <v>0</v>
      </c>
      <c r="Q51" s="3">
        <v>0</v>
      </c>
      <c r="R51" s="3">
        <v>0</v>
      </c>
      <c r="S51" s="3">
        <v>-276112</v>
      </c>
      <c r="T51" s="3">
        <v>506521</v>
      </c>
      <c r="U51" t="s">
        <v>4</v>
      </c>
      <c r="V51" s="3">
        <v>489502</v>
      </c>
    </row>
    <row r="52" spans="1:22">
      <c r="A52" t="s">
        <v>103</v>
      </c>
      <c r="B52" t="s">
        <v>1</v>
      </c>
      <c r="C52" s="2">
        <v>43014</v>
      </c>
      <c r="D52" t="s">
        <v>104</v>
      </c>
      <c r="E52" t="s">
        <v>3</v>
      </c>
      <c r="F52" s="3">
        <v>143615</v>
      </c>
      <c r="G52" s="3">
        <v>0</v>
      </c>
      <c r="H52" s="3">
        <v>0</v>
      </c>
      <c r="I52" s="3">
        <v>0</v>
      </c>
      <c r="J52" s="3">
        <v>0</v>
      </c>
      <c r="K52" s="3">
        <v>0</v>
      </c>
      <c r="L52" s="3">
        <v>143615</v>
      </c>
      <c r="M52" s="3">
        <v>-48601</v>
      </c>
      <c r="N52" s="3">
        <v>-3193</v>
      </c>
      <c r="O52" s="3">
        <v>0</v>
      </c>
      <c r="P52" s="3">
        <v>0</v>
      </c>
      <c r="Q52" s="3">
        <v>0</v>
      </c>
      <c r="R52" s="3">
        <v>0</v>
      </c>
      <c r="S52" s="3">
        <v>-51794</v>
      </c>
      <c r="T52" s="3">
        <v>95014</v>
      </c>
      <c r="U52" t="s">
        <v>4</v>
      </c>
      <c r="V52" s="3">
        <v>91821</v>
      </c>
    </row>
    <row r="53" spans="1:22">
      <c r="A53" t="s">
        <v>105</v>
      </c>
      <c r="B53" t="s">
        <v>1</v>
      </c>
      <c r="C53" s="2">
        <v>43014</v>
      </c>
      <c r="D53" t="s">
        <v>106</v>
      </c>
      <c r="E53" t="s">
        <v>3</v>
      </c>
      <c r="F53" s="3">
        <v>2853526</v>
      </c>
      <c r="G53" s="3">
        <v>0</v>
      </c>
      <c r="H53" s="3">
        <v>0</v>
      </c>
      <c r="I53" s="3">
        <v>0</v>
      </c>
      <c r="J53" s="3">
        <v>0</v>
      </c>
      <c r="K53" s="3">
        <v>0</v>
      </c>
      <c r="L53" s="3">
        <v>2853526</v>
      </c>
      <c r="M53" s="3">
        <v>-965669</v>
      </c>
      <c r="N53" s="3">
        <v>-63433</v>
      </c>
      <c r="O53" s="3">
        <v>0</v>
      </c>
      <c r="P53" s="3">
        <v>0</v>
      </c>
      <c r="Q53" s="3">
        <v>0</v>
      </c>
      <c r="R53" s="3">
        <v>0</v>
      </c>
      <c r="S53" s="3">
        <v>-1029102</v>
      </c>
      <c r="T53" s="3">
        <v>1887857</v>
      </c>
      <c r="U53" t="s">
        <v>4</v>
      </c>
      <c r="V53" s="3">
        <v>1824424</v>
      </c>
    </row>
    <row r="54" spans="1:22">
      <c r="A54" t="s">
        <v>107</v>
      </c>
      <c r="B54" t="s">
        <v>1</v>
      </c>
      <c r="C54" s="2">
        <v>43014</v>
      </c>
      <c r="D54" t="s">
        <v>108</v>
      </c>
      <c r="E54" t="s">
        <v>3</v>
      </c>
      <c r="F54" s="3">
        <v>1461892</v>
      </c>
      <c r="G54" s="3">
        <v>0</v>
      </c>
      <c r="H54" s="3">
        <v>0</v>
      </c>
      <c r="I54" s="3">
        <v>0</v>
      </c>
      <c r="J54" s="3">
        <v>0</v>
      </c>
      <c r="K54" s="3">
        <v>0</v>
      </c>
      <c r="L54" s="3">
        <v>1461892</v>
      </c>
      <c r="M54" s="3">
        <v>-494723</v>
      </c>
      <c r="N54" s="3">
        <v>-32497</v>
      </c>
      <c r="O54" s="3">
        <v>0</v>
      </c>
      <c r="P54" s="3">
        <v>0</v>
      </c>
      <c r="Q54" s="3">
        <v>0</v>
      </c>
      <c r="R54" s="3">
        <v>0</v>
      </c>
      <c r="S54" s="3">
        <v>-527220</v>
      </c>
      <c r="T54" s="3">
        <v>967169</v>
      </c>
      <c r="U54" t="s">
        <v>4</v>
      </c>
      <c r="V54" s="3">
        <v>934672</v>
      </c>
    </row>
    <row r="55" spans="1:22">
      <c r="A55" t="s">
        <v>109</v>
      </c>
      <c r="B55" t="s">
        <v>1</v>
      </c>
      <c r="C55" s="2">
        <v>43014</v>
      </c>
      <c r="D55" t="s">
        <v>110</v>
      </c>
      <c r="E55" t="s">
        <v>3</v>
      </c>
      <c r="F55" s="3">
        <v>630787</v>
      </c>
      <c r="G55" s="3">
        <v>0</v>
      </c>
      <c r="H55" s="3">
        <v>0</v>
      </c>
      <c r="I55" s="3">
        <v>0</v>
      </c>
      <c r="J55" s="3">
        <v>0</v>
      </c>
      <c r="K55" s="3">
        <v>0</v>
      </c>
      <c r="L55" s="3">
        <v>630787</v>
      </c>
      <c r="M55" s="3">
        <v>-213466</v>
      </c>
      <c r="N55" s="3">
        <v>-14022</v>
      </c>
      <c r="O55" s="3">
        <v>0</v>
      </c>
      <c r="P55" s="3">
        <v>0</v>
      </c>
      <c r="Q55" s="3">
        <v>0</v>
      </c>
      <c r="R55" s="3">
        <v>0</v>
      </c>
      <c r="S55" s="3">
        <v>-227488</v>
      </c>
      <c r="T55" s="3">
        <v>417321</v>
      </c>
      <c r="U55" t="s">
        <v>4</v>
      </c>
      <c r="V55" s="3">
        <v>403299</v>
      </c>
    </row>
    <row r="56" spans="1:22">
      <c r="A56" t="s">
        <v>111</v>
      </c>
      <c r="B56" t="s">
        <v>1</v>
      </c>
      <c r="C56" s="2">
        <v>43014</v>
      </c>
      <c r="D56" t="s">
        <v>112</v>
      </c>
      <c r="E56" t="s">
        <v>3</v>
      </c>
      <c r="F56" s="3">
        <v>16865906</v>
      </c>
      <c r="G56" s="3">
        <v>0</v>
      </c>
      <c r="H56" s="3">
        <v>0</v>
      </c>
      <c r="I56" s="3">
        <v>0</v>
      </c>
      <c r="J56" s="3">
        <v>0</v>
      </c>
      <c r="K56" s="3">
        <v>0</v>
      </c>
      <c r="L56" s="3">
        <v>16865906</v>
      </c>
      <c r="M56" s="3">
        <v>-5125409</v>
      </c>
      <c r="N56" s="3">
        <v>-189476</v>
      </c>
      <c r="O56" s="3">
        <v>0</v>
      </c>
      <c r="P56" s="3">
        <v>0</v>
      </c>
      <c r="Q56" s="3">
        <v>0</v>
      </c>
      <c r="R56" s="3">
        <v>0</v>
      </c>
      <c r="S56" s="3">
        <v>-5314885</v>
      </c>
      <c r="T56" s="3">
        <v>11740497</v>
      </c>
      <c r="U56" t="s">
        <v>4</v>
      </c>
      <c r="V56" s="3">
        <v>11551021</v>
      </c>
    </row>
    <row r="57" spans="1:22">
      <c r="A57" t="s">
        <v>113</v>
      </c>
      <c r="B57" t="s">
        <v>1</v>
      </c>
      <c r="C57" s="2">
        <v>43014</v>
      </c>
      <c r="D57" t="s">
        <v>114</v>
      </c>
      <c r="E57" t="s">
        <v>3</v>
      </c>
      <c r="F57" s="3">
        <v>54922653</v>
      </c>
      <c r="G57" s="3">
        <v>0</v>
      </c>
      <c r="H57" s="3">
        <v>0</v>
      </c>
      <c r="I57" s="3">
        <v>0</v>
      </c>
      <c r="J57" s="3">
        <v>0</v>
      </c>
      <c r="K57" s="3">
        <v>0</v>
      </c>
      <c r="L57" s="3">
        <v>54922653</v>
      </c>
      <c r="M57" s="3">
        <v>-16690539</v>
      </c>
      <c r="N57" s="3">
        <v>-617015</v>
      </c>
      <c r="O57" s="3">
        <v>0</v>
      </c>
      <c r="P57" s="3">
        <v>0</v>
      </c>
      <c r="Q57" s="3">
        <v>0</v>
      </c>
      <c r="R57" s="3">
        <v>0</v>
      </c>
      <c r="S57" s="3">
        <v>-17307554</v>
      </c>
      <c r="T57" s="3">
        <v>38232114</v>
      </c>
      <c r="U57" t="s">
        <v>4</v>
      </c>
      <c r="V57" s="3">
        <v>37615099</v>
      </c>
    </row>
    <row r="58" spans="1:22">
      <c r="A58" t="s">
        <v>115</v>
      </c>
      <c r="B58" t="s">
        <v>1</v>
      </c>
      <c r="C58" s="2">
        <v>43014</v>
      </c>
      <c r="D58" t="s">
        <v>114</v>
      </c>
      <c r="E58" t="s">
        <v>3</v>
      </c>
      <c r="F58" s="3">
        <v>72497903</v>
      </c>
      <c r="G58" s="3">
        <v>0</v>
      </c>
      <c r="H58" s="3">
        <v>0</v>
      </c>
      <c r="I58" s="3">
        <v>0</v>
      </c>
      <c r="J58" s="3">
        <v>0</v>
      </c>
      <c r="K58" s="3">
        <v>0</v>
      </c>
      <c r="L58" s="3">
        <v>72497903</v>
      </c>
      <c r="M58" s="3">
        <v>-22031511</v>
      </c>
      <c r="N58" s="3">
        <v>-814460</v>
      </c>
      <c r="O58" s="3">
        <v>0</v>
      </c>
      <c r="P58" s="3">
        <v>0</v>
      </c>
      <c r="Q58" s="3">
        <v>0</v>
      </c>
      <c r="R58" s="3">
        <v>0</v>
      </c>
      <c r="S58" s="3">
        <v>-22845971</v>
      </c>
      <c r="T58" s="3">
        <v>50466392</v>
      </c>
      <c r="U58" t="s">
        <v>4</v>
      </c>
      <c r="V58" s="3">
        <v>49651932</v>
      </c>
    </row>
    <row r="59" spans="1:22">
      <c r="A59" t="s">
        <v>116</v>
      </c>
      <c r="B59" t="s">
        <v>1</v>
      </c>
      <c r="C59" s="2">
        <v>43014</v>
      </c>
      <c r="D59" t="s">
        <v>117</v>
      </c>
      <c r="E59" t="s">
        <v>3</v>
      </c>
      <c r="F59" s="3">
        <v>1096547</v>
      </c>
      <c r="G59" s="3">
        <v>0</v>
      </c>
      <c r="H59" s="3">
        <v>0</v>
      </c>
      <c r="I59" s="3">
        <v>0</v>
      </c>
      <c r="J59" s="3">
        <v>0</v>
      </c>
      <c r="K59" s="3">
        <v>0</v>
      </c>
      <c r="L59" s="3">
        <v>1096547</v>
      </c>
      <c r="M59" s="3">
        <v>-333232</v>
      </c>
      <c r="N59" s="3">
        <v>-12319</v>
      </c>
      <c r="O59" s="3">
        <v>0</v>
      </c>
      <c r="P59" s="3">
        <v>0</v>
      </c>
      <c r="Q59" s="3">
        <v>0</v>
      </c>
      <c r="R59" s="3">
        <v>0</v>
      </c>
      <c r="S59" s="3">
        <v>-345551</v>
      </c>
      <c r="T59" s="3">
        <v>763315</v>
      </c>
      <c r="U59" t="s">
        <v>4</v>
      </c>
      <c r="V59" s="3">
        <v>750996</v>
      </c>
    </row>
    <row r="60" spans="1:22">
      <c r="A60" t="s">
        <v>118</v>
      </c>
      <c r="B60" t="s">
        <v>1</v>
      </c>
      <c r="C60" s="2">
        <v>43014</v>
      </c>
      <c r="D60" t="s">
        <v>119</v>
      </c>
      <c r="E60" t="s">
        <v>3</v>
      </c>
      <c r="F60" s="3">
        <v>26322652</v>
      </c>
      <c r="G60" s="3">
        <v>0</v>
      </c>
      <c r="H60" s="3">
        <v>0</v>
      </c>
      <c r="I60" s="3">
        <v>0</v>
      </c>
      <c r="J60" s="3">
        <v>0</v>
      </c>
      <c r="K60" s="3">
        <v>0</v>
      </c>
      <c r="L60" s="3">
        <v>26322652</v>
      </c>
      <c r="M60" s="3">
        <v>-7999236</v>
      </c>
      <c r="N60" s="3">
        <v>-295715</v>
      </c>
      <c r="O60" s="3">
        <v>0</v>
      </c>
      <c r="P60" s="3">
        <v>0</v>
      </c>
      <c r="Q60" s="3">
        <v>0</v>
      </c>
      <c r="R60" s="3">
        <v>0</v>
      </c>
      <c r="S60" s="3">
        <v>-8294951</v>
      </c>
      <c r="T60" s="3">
        <v>18323416</v>
      </c>
      <c r="U60" t="s">
        <v>4</v>
      </c>
      <c r="V60" s="3">
        <v>18027701</v>
      </c>
    </row>
    <row r="61" spans="1:22">
      <c r="A61" t="s">
        <v>120</v>
      </c>
      <c r="B61" t="s">
        <v>1</v>
      </c>
      <c r="C61" s="2">
        <v>43014</v>
      </c>
      <c r="D61" t="s">
        <v>121</v>
      </c>
      <c r="E61" t="s">
        <v>3</v>
      </c>
      <c r="F61" s="3">
        <v>24549558</v>
      </c>
      <c r="G61" s="3">
        <v>0</v>
      </c>
      <c r="H61" s="3">
        <v>0</v>
      </c>
      <c r="I61" s="3">
        <v>0</v>
      </c>
      <c r="J61" s="3">
        <v>0</v>
      </c>
      <c r="K61" s="3">
        <v>0</v>
      </c>
      <c r="L61" s="3">
        <v>24549558</v>
      </c>
      <c r="M61" s="3">
        <v>-21560715</v>
      </c>
      <c r="N61" s="3">
        <v>-1761365.1</v>
      </c>
      <c r="O61" s="3">
        <v>0</v>
      </c>
      <c r="P61" s="3">
        <v>0</v>
      </c>
      <c r="Q61" s="3">
        <v>0</v>
      </c>
      <c r="R61" s="3">
        <v>0</v>
      </c>
      <c r="S61" s="3">
        <v>-23322080.100000001</v>
      </c>
      <c r="T61" s="3">
        <v>2988843</v>
      </c>
      <c r="U61" t="s">
        <v>4</v>
      </c>
      <c r="V61" s="3">
        <v>1227477.8999999999</v>
      </c>
    </row>
    <row r="62" spans="1:22">
      <c r="A62" t="s">
        <v>122</v>
      </c>
      <c r="B62" t="s">
        <v>1</v>
      </c>
      <c r="C62" s="2">
        <v>43014</v>
      </c>
      <c r="D62" t="s">
        <v>123</v>
      </c>
      <c r="E62" t="s">
        <v>3</v>
      </c>
      <c r="F62" s="3">
        <v>152773956</v>
      </c>
      <c r="G62" s="3">
        <v>0</v>
      </c>
      <c r="H62" s="3">
        <v>0</v>
      </c>
      <c r="I62" s="3">
        <v>0</v>
      </c>
      <c r="J62" s="3">
        <v>0</v>
      </c>
      <c r="K62" s="3">
        <v>0</v>
      </c>
      <c r="L62" s="3">
        <v>152773956</v>
      </c>
      <c r="M62" s="3">
        <v>-51700650</v>
      </c>
      <c r="N62" s="3">
        <v>-3396100</v>
      </c>
      <c r="O62" s="3">
        <v>0</v>
      </c>
      <c r="P62" s="3">
        <v>0</v>
      </c>
      <c r="Q62" s="3">
        <v>0</v>
      </c>
      <c r="R62" s="3">
        <v>0</v>
      </c>
      <c r="S62" s="3">
        <v>-55096750</v>
      </c>
      <c r="T62" s="3">
        <v>101073306</v>
      </c>
      <c r="U62" t="s">
        <v>4</v>
      </c>
      <c r="V62" s="3">
        <v>97677206</v>
      </c>
    </row>
    <row r="63" spans="1:22">
      <c r="A63" t="s">
        <v>124</v>
      </c>
      <c r="B63" t="s">
        <v>1</v>
      </c>
      <c r="C63" s="2">
        <v>43014</v>
      </c>
      <c r="D63" t="s">
        <v>125</v>
      </c>
      <c r="E63" t="s">
        <v>3</v>
      </c>
      <c r="F63" s="3">
        <v>41131450</v>
      </c>
      <c r="G63" s="3">
        <v>0</v>
      </c>
      <c r="H63" s="3">
        <v>0</v>
      </c>
      <c r="I63" s="3">
        <v>0</v>
      </c>
      <c r="J63" s="3">
        <v>0</v>
      </c>
      <c r="K63" s="3">
        <v>0</v>
      </c>
      <c r="L63" s="3">
        <v>41131450</v>
      </c>
      <c r="M63" s="3">
        <v>-13919406</v>
      </c>
      <c r="N63" s="3">
        <v>-914335</v>
      </c>
      <c r="O63" s="3">
        <v>0</v>
      </c>
      <c r="P63" s="3">
        <v>0</v>
      </c>
      <c r="Q63" s="3">
        <v>0</v>
      </c>
      <c r="R63" s="3">
        <v>0</v>
      </c>
      <c r="S63" s="3">
        <v>-14833741</v>
      </c>
      <c r="T63" s="3">
        <v>27212044</v>
      </c>
      <c r="U63" t="s">
        <v>4</v>
      </c>
      <c r="V63" s="3">
        <v>26297709</v>
      </c>
    </row>
    <row r="64" spans="1:22">
      <c r="A64" t="s">
        <v>126</v>
      </c>
      <c r="B64" t="s">
        <v>1</v>
      </c>
      <c r="C64" s="2">
        <v>43014</v>
      </c>
      <c r="D64" t="s">
        <v>127</v>
      </c>
      <c r="E64" t="s">
        <v>3</v>
      </c>
      <c r="F64" s="3">
        <v>105052907</v>
      </c>
      <c r="G64" s="3">
        <v>0</v>
      </c>
      <c r="H64" s="3">
        <v>0</v>
      </c>
      <c r="I64" s="3">
        <v>0</v>
      </c>
      <c r="J64" s="3">
        <v>0</v>
      </c>
      <c r="K64" s="3">
        <v>0</v>
      </c>
      <c r="L64" s="3">
        <v>105052907</v>
      </c>
      <c r="M64" s="3">
        <v>-35551240</v>
      </c>
      <c r="N64" s="3">
        <v>-2335281</v>
      </c>
      <c r="O64" s="3">
        <v>0</v>
      </c>
      <c r="P64" s="3">
        <v>0</v>
      </c>
      <c r="Q64" s="3">
        <v>0</v>
      </c>
      <c r="R64" s="3">
        <v>0</v>
      </c>
      <c r="S64" s="3">
        <v>-37886521</v>
      </c>
      <c r="T64" s="3">
        <v>69501667</v>
      </c>
      <c r="U64" t="s">
        <v>4</v>
      </c>
      <c r="V64" s="3">
        <v>67166386</v>
      </c>
    </row>
    <row r="65" spans="1:22">
      <c r="A65" t="s">
        <v>128</v>
      </c>
      <c r="B65" t="s">
        <v>1</v>
      </c>
      <c r="C65" s="2">
        <v>43014</v>
      </c>
      <c r="D65" t="s">
        <v>129</v>
      </c>
      <c r="E65" t="s">
        <v>3</v>
      </c>
      <c r="F65" s="3">
        <v>78789680</v>
      </c>
      <c r="G65" s="3">
        <v>0</v>
      </c>
      <c r="H65" s="3">
        <v>0</v>
      </c>
      <c r="I65" s="3">
        <v>0</v>
      </c>
      <c r="J65" s="3">
        <v>0</v>
      </c>
      <c r="K65" s="3">
        <v>0</v>
      </c>
      <c r="L65" s="3">
        <v>78789680</v>
      </c>
      <c r="M65" s="3">
        <v>-26663430</v>
      </c>
      <c r="N65" s="3">
        <v>-1751461</v>
      </c>
      <c r="O65" s="3">
        <v>0</v>
      </c>
      <c r="P65" s="3">
        <v>0</v>
      </c>
      <c r="Q65" s="3">
        <v>0</v>
      </c>
      <c r="R65" s="3">
        <v>0</v>
      </c>
      <c r="S65" s="3">
        <v>-28414891</v>
      </c>
      <c r="T65" s="3">
        <v>52126250</v>
      </c>
      <c r="U65" t="s">
        <v>4</v>
      </c>
      <c r="V65" s="3">
        <v>50374789</v>
      </c>
    </row>
    <row r="66" spans="1:22">
      <c r="A66" t="s">
        <v>130</v>
      </c>
      <c r="B66" t="s">
        <v>1</v>
      </c>
      <c r="C66" s="2">
        <v>43014</v>
      </c>
      <c r="D66" t="s">
        <v>131</v>
      </c>
      <c r="E66" t="s">
        <v>3</v>
      </c>
      <c r="F66" s="3">
        <v>8567821</v>
      </c>
      <c r="G66" s="3">
        <v>0</v>
      </c>
      <c r="H66" s="3">
        <v>0</v>
      </c>
      <c r="I66" s="3">
        <v>0</v>
      </c>
      <c r="J66" s="3">
        <v>0</v>
      </c>
      <c r="K66" s="3">
        <v>0</v>
      </c>
      <c r="L66" s="3">
        <v>8567821</v>
      </c>
      <c r="M66" s="3">
        <v>-2603690</v>
      </c>
      <c r="N66" s="3">
        <v>-96253</v>
      </c>
      <c r="O66" s="3">
        <v>0</v>
      </c>
      <c r="P66" s="3">
        <v>0</v>
      </c>
      <c r="Q66" s="3">
        <v>0</v>
      </c>
      <c r="R66" s="3">
        <v>0</v>
      </c>
      <c r="S66" s="3">
        <v>-2699943</v>
      </c>
      <c r="T66" s="3">
        <v>5964131</v>
      </c>
      <c r="U66" t="s">
        <v>4</v>
      </c>
      <c r="V66" s="3">
        <v>5867878</v>
      </c>
    </row>
    <row r="67" spans="1:22">
      <c r="A67" t="s">
        <v>132</v>
      </c>
      <c r="B67" t="s">
        <v>1</v>
      </c>
      <c r="C67" s="2">
        <v>43014</v>
      </c>
      <c r="D67" t="s">
        <v>133</v>
      </c>
      <c r="E67" t="s">
        <v>3</v>
      </c>
      <c r="F67" s="3">
        <v>1312565724</v>
      </c>
      <c r="G67" s="3">
        <v>0</v>
      </c>
      <c r="H67" s="3">
        <v>0</v>
      </c>
      <c r="I67" s="3">
        <v>0</v>
      </c>
      <c r="J67" s="3">
        <v>0</v>
      </c>
      <c r="K67" s="3">
        <v>0</v>
      </c>
      <c r="L67" s="3">
        <v>1312565724</v>
      </c>
      <c r="M67" s="3">
        <v>-621671667</v>
      </c>
      <c r="N67" s="3">
        <v>-83231950</v>
      </c>
      <c r="O67" s="3">
        <v>0</v>
      </c>
      <c r="P67" s="3">
        <v>0</v>
      </c>
      <c r="Q67" s="3">
        <v>0</v>
      </c>
      <c r="R67" s="3">
        <v>0</v>
      </c>
      <c r="S67" s="3">
        <v>-704903617</v>
      </c>
      <c r="T67" s="3">
        <v>690894057</v>
      </c>
      <c r="U67" t="s">
        <v>4</v>
      </c>
      <c r="V67" s="3">
        <v>607662107</v>
      </c>
    </row>
    <row r="68" spans="1:22">
      <c r="A68" t="s">
        <v>134</v>
      </c>
      <c r="B68" t="s">
        <v>1</v>
      </c>
      <c r="C68" s="2">
        <v>43014</v>
      </c>
      <c r="D68" t="s">
        <v>135</v>
      </c>
      <c r="E68" t="s">
        <v>3</v>
      </c>
      <c r="F68" s="3">
        <v>507909285</v>
      </c>
      <c r="G68" s="3">
        <v>0</v>
      </c>
      <c r="H68" s="3">
        <v>0</v>
      </c>
      <c r="I68" s="3">
        <v>0</v>
      </c>
      <c r="J68" s="3">
        <v>0</v>
      </c>
      <c r="K68" s="3">
        <v>0</v>
      </c>
      <c r="L68" s="3">
        <v>507909285</v>
      </c>
      <c r="M68" s="3">
        <v>-171882963</v>
      </c>
      <c r="N68" s="3">
        <v>-11290606</v>
      </c>
      <c r="O68" s="3">
        <v>0</v>
      </c>
      <c r="P68" s="3">
        <v>0</v>
      </c>
      <c r="Q68" s="3">
        <v>0</v>
      </c>
      <c r="R68" s="3">
        <v>0</v>
      </c>
      <c r="S68" s="3">
        <v>-183173569</v>
      </c>
      <c r="T68" s="3">
        <v>336026322</v>
      </c>
      <c r="U68" t="s">
        <v>4</v>
      </c>
      <c r="V68" s="3">
        <v>324735716</v>
      </c>
    </row>
    <row r="69" spans="1:22">
      <c r="A69" t="s">
        <v>136</v>
      </c>
      <c r="B69" t="s">
        <v>1</v>
      </c>
      <c r="C69" s="2">
        <v>43014</v>
      </c>
      <c r="D69" t="s">
        <v>137</v>
      </c>
      <c r="E69" t="s">
        <v>3</v>
      </c>
      <c r="F69" s="3">
        <v>1189970</v>
      </c>
      <c r="G69" s="3">
        <v>0</v>
      </c>
      <c r="H69" s="3">
        <v>0</v>
      </c>
      <c r="I69" s="3">
        <v>0</v>
      </c>
      <c r="J69" s="3">
        <v>0</v>
      </c>
      <c r="K69" s="3">
        <v>0</v>
      </c>
      <c r="L69" s="3">
        <v>1189970</v>
      </c>
      <c r="M69" s="3">
        <v>-361622</v>
      </c>
      <c r="N69" s="3">
        <v>-13368</v>
      </c>
      <c r="O69" s="3">
        <v>0</v>
      </c>
      <c r="P69" s="3">
        <v>0</v>
      </c>
      <c r="Q69" s="3">
        <v>0</v>
      </c>
      <c r="R69" s="3">
        <v>0</v>
      </c>
      <c r="S69" s="3">
        <v>-374990</v>
      </c>
      <c r="T69" s="3">
        <v>828348</v>
      </c>
      <c r="U69" t="s">
        <v>4</v>
      </c>
      <c r="V69" s="3">
        <v>814980</v>
      </c>
    </row>
    <row r="70" spans="1:22">
      <c r="A70" t="s">
        <v>138</v>
      </c>
      <c r="B70" t="s">
        <v>1</v>
      </c>
      <c r="C70" s="2">
        <v>43014</v>
      </c>
      <c r="D70" t="s">
        <v>139</v>
      </c>
      <c r="E70" t="s">
        <v>3</v>
      </c>
      <c r="F70" s="3">
        <v>223094</v>
      </c>
      <c r="G70" s="3">
        <v>0</v>
      </c>
      <c r="H70" s="3">
        <v>0</v>
      </c>
      <c r="I70" s="3">
        <v>0</v>
      </c>
      <c r="J70" s="3">
        <v>0</v>
      </c>
      <c r="K70" s="3">
        <v>0</v>
      </c>
      <c r="L70" s="3">
        <v>223094</v>
      </c>
      <c r="M70" s="3">
        <v>-148272</v>
      </c>
      <c r="N70" s="3">
        <v>-25342</v>
      </c>
      <c r="O70" s="3">
        <v>0</v>
      </c>
      <c r="P70" s="3">
        <v>0</v>
      </c>
      <c r="Q70" s="3">
        <v>0</v>
      </c>
      <c r="R70" s="3">
        <v>0</v>
      </c>
      <c r="S70" s="3">
        <v>-173614</v>
      </c>
      <c r="T70" s="3">
        <v>74822</v>
      </c>
      <c r="U70" t="s">
        <v>4</v>
      </c>
      <c r="V70" s="3">
        <v>49480</v>
      </c>
    </row>
    <row r="71" spans="1:22">
      <c r="A71" t="s">
        <v>140</v>
      </c>
      <c r="B71" t="s">
        <v>1</v>
      </c>
      <c r="C71" s="2">
        <v>43014</v>
      </c>
      <c r="D71" t="s">
        <v>141</v>
      </c>
      <c r="E71" t="s">
        <v>3</v>
      </c>
      <c r="F71" s="3">
        <v>12254039</v>
      </c>
      <c r="G71" s="3">
        <v>0</v>
      </c>
      <c r="H71" s="3">
        <v>0</v>
      </c>
      <c r="I71" s="3">
        <v>0</v>
      </c>
      <c r="J71" s="3">
        <v>0</v>
      </c>
      <c r="K71" s="3">
        <v>0</v>
      </c>
      <c r="L71" s="3">
        <v>12254039</v>
      </c>
      <c r="M71" s="3">
        <v>-3723900</v>
      </c>
      <c r="N71" s="3">
        <v>-137665</v>
      </c>
      <c r="O71" s="3">
        <v>0</v>
      </c>
      <c r="P71" s="3">
        <v>0</v>
      </c>
      <c r="Q71" s="3">
        <v>0</v>
      </c>
      <c r="R71" s="3">
        <v>0</v>
      </c>
      <c r="S71" s="3">
        <v>-3861565</v>
      </c>
      <c r="T71" s="3">
        <v>8530139</v>
      </c>
      <c r="U71" t="s">
        <v>4</v>
      </c>
      <c r="V71" s="3">
        <v>8392474</v>
      </c>
    </row>
    <row r="72" spans="1:22">
      <c r="A72" t="s">
        <v>142</v>
      </c>
      <c r="B72" t="s">
        <v>1</v>
      </c>
      <c r="C72" s="2">
        <v>43014</v>
      </c>
      <c r="D72" t="s">
        <v>143</v>
      </c>
      <c r="E72" t="s">
        <v>3</v>
      </c>
      <c r="F72" s="3">
        <v>29175194</v>
      </c>
      <c r="G72" s="3">
        <v>0</v>
      </c>
      <c r="H72" s="3">
        <v>0</v>
      </c>
      <c r="I72" s="3">
        <v>0</v>
      </c>
      <c r="J72" s="3">
        <v>0</v>
      </c>
      <c r="K72" s="3">
        <v>0</v>
      </c>
      <c r="L72" s="3">
        <v>29175194</v>
      </c>
      <c r="M72" s="3">
        <v>-8866100</v>
      </c>
      <c r="N72" s="3">
        <v>-327762</v>
      </c>
      <c r="O72" s="3">
        <v>0</v>
      </c>
      <c r="P72" s="3">
        <v>0</v>
      </c>
      <c r="Q72" s="3">
        <v>0</v>
      </c>
      <c r="R72" s="3">
        <v>0</v>
      </c>
      <c r="S72" s="3">
        <v>-9193862</v>
      </c>
      <c r="T72" s="3">
        <v>20309094</v>
      </c>
      <c r="U72" t="s">
        <v>4</v>
      </c>
      <c r="V72" s="3">
        <v>19981332</v>
      </c>
    </row>
    <row r="73" spans="1:22">
      <c r="A73" t="s">
        <v>144</v>
      </c>
      <c r="B73" t="s">
        <v>1</v>
      </c>
      <c r="C73" s="2">
        <v>43014</v>
      </c>
      <c r="D73" t="s">
        <v>82</v>
      </c>
      <c r="E73" t="s">
        <v>3</v>
      </c>
      <c r="F73" s="3">
        <v>22823993</v>
      </c>
      <c r="G73" s="3">
        <v>0</v>
      </c>
      <c r="H73" s="3">
        <v>0</v>
      </c>
      <c r="I73" s="3">
        <v>0</v>
      </c>
      <c r="J73" s="3">
        <v>0</v>
      </c>
      <c r="K73" s="3">
        <v>0</v>
      </c>
      <c r="L73" s="3">
        <v>22823993</v>
      </c>
      <c r="M73" s="3">
        <v>-6936023</v>
      </c>
      <c r="N73" s="3">
        <v>-256411</v>
      </c>
      <c r="O73" s="3">
        <v>0</v>
      </c>
      <c r="P73" s="3">
        <v>0</v>
      </c>
      <c r="Q73" s="3">
        <v>0</v>
      </c>
      <c r="R73" s="3">
        <v>0</v>
      </c>
      <c r="S73" s="3">
        <v>-7192434</v>
      </c>
      <c r="T73" s="3">
        <v>15887970</v>
      </c>
      <c r="U73" t="s">
        <v>4</v>
      </c>
      <c r="V73" s="3">
        <v>15631559</v>
      </c>
    </row>
    <row r="74" spans="1:22">
      <c r="A74" t="s">
        <v>145</v>
      </c>
      <c r="B74" t="s">
        <v>1</v>
      </c>
      <c r="C74" s="2">
        <v>43014</v>
      </c>
      <c r="D74" t="s">
        <v>146</v>
      </c>
      <c r="E74" t="s">
        <v>3</v>
      </c>
      <c r="F74" s="3">
        <v>19969777</v>
      </c>
      <c r="G74" s="3">
        <v>0</v>
      </c>
      <c r="H74" s="3">
        <v>0</v>
      </c>
      <c r="I74" s="3">
        <v>0</v>
      </c>
      <c r="J74" s="3">
        <v>0</v>
      </c>
      <c r="K74" s="3">
        <v>0</v>
      </c>
      <c r="L74" s="3">
        <v>19969777</v>
      </c>
      <c r="M74" s="3">
        <v>-6068649</v>
      </c>
      <c r="N74" s="3">
        <v>-224346</v>
      </c>
      <c r="O74" s="3">
        <v>0</v>
      </c>
      <c r="P74" s="3">
        <v>0</v>
      </c>
      <c r="Q74" s="3">
        <v>0</v>
      </c>
      <c r="R74" s="3">
        <v>0</v>
      </c>
      <c r="S74" s="3">
        <v>-6292995</v>
      </c>
      <c r="T74" s="3">
        <v>13901128</v>
      </c>
      <c r="U74" t="s">
        <v>4</v>
      </c>
      <c r="V74" s="3">
        <v>13676782</v>
      </c>
    </row>
    <row r="75" spans="1:22">
      <c r="A75" t="s">
        <v>147</v>
      </c>
      <c r="B75" t="s">
        <v>1</v>
      </c>
      <c r="C75" s="2">
        <v>43014</v>
      </c>
      <c r="D75" t="s">
        <v>148</v>
      </c>
      <c r="E75" t="s">
        <v>3</v>
      </c>
      <c r="F75" s="3">
        <v>19969777</v>
      </c>
      <c r="G75" s="3">
        <v>0</v>
      </c>
      <c r="H75" s="3">
        <v>0</v>
      </c>
      <c r="I75" s="3">
        <v>0</v>
      </c>
      <c r="J75" s="3">
        <v>0</v>
      </c>
      <c r="K75" s="3">
        <v>0</v>
      </c>
      <c r="L75" s="3">
        <v>19969777</v>
      </c>
      <c r="M75" s="3">
        <v>-6068649</v>
      </c>
      <c r="N75" s="3">
        <v>-224346</v>
      </c>
      <c r="O75" s="3">
        <v>0</v>
      </c>
      <c r="P75" s="3">
        <v>0</v>
      </c>
      <c r="Q75" s="3">
        <v>0</v>
      </c>
      <c r="R75" s="3">
        <v>0</v>
      </c>
      <c r="S75" s="3">
        <v>-6292995</v>
      </c>
      <c r="T75" s="3">
        <v>13901128</v>
      </c>
      <c r="U75" t="s">
        <v>4</v>
      </c>
      <c r="V75" s="3">
        <v>13676782</v>
      </c>
    </row>
    <row r="76" spans="1:22">
      <c r="A76" t="s">
        <v>149</v>
      </c>
      <c r="B76" t="s">
        <v>1</v>
      </c>
      <c r="C76" s="2">
        <v>43014</v>
      </c>
      <c r="D76" t="s">
        <v>150</v>
      </c>
      <c r="E76" t="s">
        <v>3</v>
      </c>
      <c r="F76" s="3">
        <v>19099875</v>
      </c>
      <c r="G76" s="3">
        <v>0</v>
      </c>
      <c r="H76" s="3">
        <v>0</v>
      </c>
      <c r="I76" s="3">
        <v>0</v>
      </c>
      <c r="J76" s="3">
        <v>0</v>
      </c>
      <c r="K76" s="3">
        <v>0</v>
      </c>
      <c r="L76" s="3">
        <v>19099875</v>
      </c>
      <c r="M76" s="3">
        <v>-5804293</v>
      </c>
      <c r="N76" s="3">
        <v>-214573</v>
      </c>
      <c r="O76" s="3">
        <v>0</v>
      </c>
      <c r="P76" s="3">
        <v>0</v>
      </c>
      <c r="Q76" s="3">
        <v>0</v>
      </c>
      <c r="R76" s="3">
        <v>0</v>
      </c>
      <c r="S76" s="3">
        <v>-6018866</v>
      </c>
      <c r="T76" s="3">
        <v>13295582</v>
      </c>
      <c r="U76" t="s">
        <v>4</v>
      </c>
      <c r="V76" s="3">
        <v>13081009</v>
      </c>
    </row>
    <row r="77" spans="1:22">
      <c r="A77" t="s">
        <v>151</v>
      </c>
      <c r="B77" t="s">
        <v>1</v>
      </c>
      <c r="C77" s="2">
        <v>43014</v>
      </c>
      <c r="D77" t="s">
        <v>152</v>
      </c>
      <c r="E77" t="s">
        <v>3</v>
      </c>
      <c r="F77" s="3">
        <v>18536381</v>
      </c>
      <c r="G77" s="3">
        <v>0</v>
      </c>
      <c r="H77" s="3">
        <v>0</v>
      </c>
      <c r="I77" s="3">
        <v>0</v>
      </c>
      <c r="J77" s="3">
        <v>0</v>
      </c>
      <c r="K77" s="3">
        <v>0</v>
      </c>
      <c r="L77" s="3">
        <v>18536381</v>
      </c>
      <c r="M77" s="3">
        <v>-6272947</v>
      </c>
      <c r="N77" s="3">
        <v>-412056</v>
      </c>
      <c r="O77" s="3">
        <v>0</v>
      </c>
      <c r="P77" s="3">
        <v>0</v>
      </c>
      <c r="Q77" s="3">
        <v>0</v>
      </c>
      <c r="R77" s="3">
        <v>0</v>
      </c>
      <c r="S77" s="3">
        <v>-6685003</v>
      </c>
      <c r="T77" s="3">
        <v>12263434</v>
      </c>
      <c r="U77" t="s">
        <v>4</v>
      </c>
      <c r="V77" s="3">
        <v>11851378</v>
      </c>
    </row>
    <row r="78" spans="1:22">
      <c r="A78" t="s">
        <v>153</v>
      </c>
      <c r="B78" t="s">
        <v>1</v>
      </c>
      <c r="C78" s="2">
        <v>43014</v>
      </c>
      <c r="D78" t="s">
        <v>154</v>
      </c>
      <c r="E78" t="s">
        <v>3</v>
      </c>
      <c r="F78" s="3">
        <v>25350246</v>
      </c>
      <c r="G78" s="3">
        <v>0</v>
      </c>
      <c r="H78" s="3">
        <v>0</v>
      </c>
      <c r="I78" s="3">
        <v>0</v>
      </c>
      <c r="J78" s="3">
        <v>0</v>
      </c>
      <c r="K78" s="3">
        <v>0</v>
      </c>
      <c r="L78" s="3">
        <v>25350246</v>
      </c>
      <c r="M78" s="3">
        <v>-7703730</v>
      </c>
      <c r="N78" s="3">
        <v>-284791</v>
      </c>
      <c r="O78" s="3">
        <v>0</v>
      </c>
      <c r="P78" s="3">
        <v>0</v>
      </c>
      <c r="Q78" s="3">
        <v>0</v>
      </c>
      <c r="R78" s="3">
        <v>0</v>
      </c>
      <c r="S78" s="3">
        <v>-7988521</v>
      </c>
      <c r="T78" s="3">
        <v>17646516</v>
      </c>
      <c r="U78" t="s">
        <v>4</v>
      </c>
      <c r="V78" s="3">
        <v>17361725</v>
      </c>
    </row>
    <row r="79" spans="1:22">
      <c r="A79" t="s">
        <v>155</v>
      </c>
      <c r="B79" t="s">
        <v>1</v>
      </c>
      <c r="C79" s="2">
        <v>43014</v>
      </c>
      <c r="D79" t="s">
        <v>156</v>
      </c>
      <c r="E79" t="s">
        <v>3</v>
      </c>
      <c r="F79" s="3">
        <v>59396854</v>
      </c>
      <c r="G79" s="3">
        <v>0</v>
      </c>
      <c r="H79" s="3">
        <v>0</v>
      </c>
      <c r="I79" s="3">
        <v>0</v>
      </c>
      <c r="J79" s="3">
        <v>0</v>
      </c>
      <c r="K79" s="3">
        <v>0</v>
      </c>
      <c r="L79" s="3">
        <v>59396854</v>
      </c>
      <c r="M79" s="3">
        <v>-18050211</v>
      </c>
      <c r="N79" s="3">
        <v>-667280</v>
      </c>
      <c r="O79" s="3">
        <v>0</v>
      </c>
      <c r="P79" s="3">
        <v>0</v>
      </c>
      <c r="Q79" s="3">
        <v>0</v>
      </c>
      <c r="R79" s="3">
        <v>0</v>
      </c>
      <c r="S79" s="3">
        <v>-18717491</v>
      </c>
      <c r="T79" s="3">
        <v>41346643</v>
      </c>
      <c r="U79" t="s">
        <v>4</v>
      </c>
      <c r="V79" s="3">
        <v>40679363</v>
      </c>
    </row>
    <row r="80" spans="1:22">
      <c r="A80" t="s">
        <v>157</v>
      </c>
      <c r="B80" t="s">
        <v>1</v>
      </c>
      <c r="C80" s="2">
        <v>43215</v>
      </c>
      <c r="D80" t="s">
        <v>158</v>
      </c>
      <c r="E80" t="s">
        <v>3</v>
      </c>
      <c r="F80" s="3">
        <v>8457918</v>
      </c>
      <c r="G80" s="3">
        <v>0</v>
      </c>
      <c r="H80" s="3">
        <v>0</v>
      </c>
      <c r="I80" s="3">
        <v>0</v>
      </c>
      <c r="J80" s="3">
        <v>0</v>
      </c>
      <c r="K80" s="3">
        <v>0</v>
      </c>
      <c r="L80" s="3">
        <v>8457918</v>
      </c>
      <c r="M80" s="3">
        <v>-2716316</v>
      </c>
      <c r="N80" s="3">
        <v>-189527</v>
      </c>
      <c r="O80" s="3">
        <v>0</v>
      </c>
      <c r="P80" s="3">
        <v>0</v>
      </c>
      <c r="Q80" s="3">
        <v>0</v>
      </c>
      <c r="R80" s="3">
        <v>0</v>
      </c>
      <c r="S80" s="3">
        <v>-2905843</v>
      </c>
      <c r="T80" s="3">
        <v>5741602</v>
      </c>
      <c r="U80" t="s">
        <v>4</v>
      </c>
      <c r="V80" s="3">
        <v>5552075</v>
      </c>
    </row>
    <row r="81" spans="1:22">
      <c r="A81" t="s">
        <v>159</v>
      </c>
      <c r="B81" t="s">
        <v>1</v>
      </c>
      <c r="C81" s="2">
        <v>43235</v>
      </c>
      <c r="D81" t="s">
        <v>160</v>
      </c>
      <c r="E81" t="s">
        <v>3</v>
      </c>
      <c r="F81" s="3">
        <v>8967733</v>
      </c>
      <c r="G81" s="3">
        <v>0</v>
      </c>
      <c r="H81" s="3">
        <v>0</v>
      </c>
      <c r="I81" s="3">
        <v>0</v>
      </c>
      <c r="J81" s="3">
        <v>0</v>
      </c>
      <c r="K81" s="3">
        <v>0</v>
      </c>
      <c r="L81" s="3">
        <v>8967733</v>
      </c>
      <c r="M81" s="3">
        <v>-2864644</v>
      </c>
      <c r="N81" s="3">
        <v>-201108</v>
      </c>
      <c r="O81" s="3">
        <v>0</v>
      </c>
      <c r="P81" s="3">
        <v>0</v>
      </c>
      <c r="Q81" s="3">
        <v>0</v>
      </c>
      <c r="R81" s="3">
        <v>0</v>
      </c>
      <c r="S81" s="3">
        <v>-3065752</v>
      </c>
      <c r="T81" s="3">
        <v>6103089</v>
      </c>
      <c r="U81" t="s">
        <v>4</v>
      </c>
      <c r="V81" s="3">
        <v>5901981</v>
      </c>
    </row>
    <row r="82" spans="1:22">
      <c r="A82" t="s">
        <v>161</v>
      </c>
      <c r="B82" t="s">
        <v>1</v>
      </c>
      <c r="C82" s="2">
        <v>43230</v>
      </c>
      <c r="D82" t="s">
        <v>162</v>
      </c>
      <c r="E82" t="s">
        <v>3</v>
      </c>
      <c r="F82" s="3">
        <v>2652660</v>
      </c>
      <c r="G82" s="3">
        <v>0</v>
      </c>
      <c r="H82" s="3">
        <v>0</v>
      </c>
      <c r="I82" s="3">
        <v>0</v>
      </c>
      <c r="J82" s="3">
        <v>0</v>
      </c>
      <c r="K82" s="3">
        <v>0</v>
      </c>
      <c r="L82" s="3">
        <v>2652660</v>
      </c>
      <c r="M82" s="3">
        <v>-848502</v>
      </c>
      <c r="N82" s="3">
        <v>-59476</v>
      </c>
      <c r="O82" s="3">
        <v>0</v>
      </c>
      <c r="P82" s="3">
        <v>0</v>
      </c>
      <c r="Q82" s="3">
        <v>0</v>
      </c>
      <c r="R82" s="3">
        <v>0</v>
      </c>
      <c r="S82" s="3">
        <v>-907978</v>
      </c>
      <c r="T82" s="3">
        <v>1804158</v>
      </c>
      <c r="U82" t="s">
        <v>4</v>
      </c>
      <c r="V82" s="3">
        <v>1744682</v>
      </c>
    </row>
    <row r="83" spans="1:22">
      <c r="A83" t="s">
        <v>163</v>
      </c>
      <c r="B83" t="s">
        <v>1</v>
      </c>
      <c r="C83" s="2">
        <v>43210</v>
      </c>
      <c r="D83" t="s">
        <v>164</v>
      </c>
      <c r="E83" t="s">
        <v>3</v>
      </c>
      <c r="F83" s="3">
        <v>35419488</v>
      </c>
      <c r="G83" s="3">
        <v>0</v>
      </c>
      <c r="H83" s="3">
        <v>0</v>
      </c>
      <c r="I83" s="3">
        <v>0</v>
      </c>
      <c r="J83" s="3">
        <v>0</v>
      </c>
      <c r="K83" s="3">
        <v>0</v>
      </c>
      <c r="L83" s="3">
        <v>35419488</v>
      </c>
      <c r="M83" s="3">
        <v>-11390413</v>
      </c>
      <c r="N83" s="3">
        <v>-793535</v>
      </c>
      <c r="O83" s="3">
        <v>0</v>
      </c>
      <c r="P83" s="3">
        <v>0</v>
      </c>
      <c r="Q83" s="3">
        <v>0</v>
      </c>
      <c r="R83" s="3">
        <v>0</v>
      </c>
      <c r="S83" s="3">
        <v>-12183948</v>
      </c>
      <c r="T83" s="3">
        <v>24029075</v>
      </c>
      <c r="U83" t="s">
        <v>4</v>
      </c>
      <c r="V83" s="3">
        <v>23235540</v>
      </c>
    </row>
    <row r="84" spans="1:22">
      <c r="A84" t="s">
        <v>165</v>
      </c>
      <c r="B84" t="s">
        <v>1</v>
      </c>
      <c r="C84" s="2">
        <v>43205</v>
      </c>
      <c r="D84" t="s">
        <v>166</v>
      </c>
      <c r="E84" t="s">
        <v>3</v>
      </c>
      <c r="F84" s="3">
        <v>18846593</v>
      </c>
      <c r="G84" s="3">
        <v>0</v>
      </c>
      <c r="H84" s="3">
        <v>0</v>
      </c>
      <c r="I84" s="3">
        <v>0</v>
      </c>
      <c r="J84" s="3">
        <v>0</v>
      </c>
      <c r="K84" s="3">
        <v>0</v>
      </c>
      <c r="L84" s="3">
        <v>18846593</v>
      </c>
      <c r="M84" s="3">
        <v>-6068890</v>
      </c>
      <c r="N84" s="3">
        <v>-422155</v>
      </c>
      <c r="O84" s="3">
        <v>0</v>
      </c>
      <c r="P84" s="3">
        <v>0</v>
      </c>
      <c r="Q84" s="3">
        <v>0</v>
      </c>
      <c r="R84" s="3">
        <v>0</v>
      </c>
      <c r="S84" s="3">
        <v>-6491045</v>
      </c>
      <c r="T84" s="3">
        <v>12777703</v>
      </c>
      <c r="U84" t="s">
        <v>4</v>
      </c>
      <c r="V84" s="3">
        <v>12355548</v>
      </c>
    </row>
    <row r="85" spans="1:22">
      <c r="A85" t="s">
        <v>167</v>
      </c>
      <c r="B85" t="s">
        <v>1</v>
      </c>
      <c r="C85" s="2">
        <v>43225</v>
      </c>
      <c r="D85" t="s">
        <v>119</v>
      </c>
      <c r="E85" t="s">
        <v>3</v>
      </c>
      <c r="F85" s="3">
        <v>27183825</v>
      </c>
      <c r="G85" s="3">
        <v>0</v>
      </c>
      <c r="H85" s="3">
        <v>0</v>
      </c>
      <c r="I85" s="3">
        <v>0</v>
      </c>
      <c r="J85" s="3">
        <v>0</v>
      </c>
      <c r="K85" s="3">
        <v>0</v>
      </c>
      <c r="L85" s="3">
        <v>27183825</v>
      </c>
      <c r="M85" s="3">
        <v>-8013373</v>
      </c>
      <c r="N85" s="3">
        <v>-306613</v>
      </c>
      <c r="O85" s="3">
        <v>0</v>
      </c>
      <c r="P85" s="3">
        <v>0</v>
      </c>
      <c r="Q85" s="3">
        <v>0</v>
      </c>
      <c r="R85" s="3">
        <v>0</v>
      </c>
      <c r="S85" s="3">
        <v>-8319986</v>
      </c>
      <c r="T85" s="3">
        <v>19170452</v>
      </c>
      <c r="U85" t="s">
        <v>4</v>
      </c>
      <c r="V85" s="3">
        <v>18863839</v>
      </c>
    </row>
    <row r="86" spans="1:22">
      <c r="A86" t="s">
        <v>168</v>
      </c>
      <c r="B86" t="s">
        <v>1</v>
      </c>
      <c r="C86" s="2">
        <v>43831</v>
      </c>
      <c r="D86" t="s">
        <v>169</v>
      </c>
      <c r="E86" t="s">
        <v>3</v>
      </c>
      <c r="F86" s="3">
        <v>8537592</v>
      </c>
      <c r="G86" s="3">
        <v>0</v>
      </c>
      <c r="H86" s="3">
        <v>0</v>
      </c>
      <c r="I86" s="3">
        <v>0</v>
      </c>
      <c r="J86" s="3">
        <v>0</v>
      </c>
      <c r="K86" s="3">
        <v>0</v>
      </c>
      <c r="L86" s="3">
        <v>8537592</v>
      </c>
      <c r="M86" s="3">
        <v>-67220</v>
      </c>
      <c r="N86" s="3">
        <v>-270363</v>
      </c>
      <c r="O86" s="3">
        <v>0</v>
      </c>
      <c r="P86" s="3">
        <v>0</v>
      </c>
      <c r="Q86" s="3">
        <v>0</v>
      </c>
      <c r="R86" s="3">
        <v>0</v>
      </c>
      <c r="S86" s="3">
        <v>-337583</v>
      </c>
      <c r="T86" s="3">
        <v>8470372</v>
      </c>
      <c r="U86" t="s">
        <v>4</v>
      </c>
      <c r="V86" s="3">
        <v>8200009</v>
      </c>
    </row>
    <row r="87" spans="1:22">
      <c r="A87" t="s">
        <v>170</v>
      </c>
      <c r="B87" t="s">
        <v>1</v>
      </c>
      <c r="C87" s="2">
        <v>43831</v>
      </c>
      <c r="D87" t="s">
        <v>171</v>
      </c>
      <c r="E87" t="s">
        <v>3</v>
      </c>
      <c r="F87" s="3">
        <v>22865781</v>
      </c>
      <c r="G87" s="3">
        <v>0</v>
      </c>
      <c r="H87" s="3">
        <v>0</v>
      </c>
      <c r="I87" s="3">
        <v>0</v>
      </c>
      <c r="J87" s="3">
        <v>0</v>
      </c>
      <c r="K87" s="3">
        <v>0</v>
      </c>
      <c r="L87" s="3">
        <v>22865781</v>
      </c>
      <c r="M87" s="3">
        <v>-180032</v>
      </c>
      <c r="N87" s="3">
        <v>-724100</v>
      </c>
      <c r="O87" s="3">
        <v>0</v>
      </c>
      <c r="P87" s="3">
        <v>0</v>
      </c>
      <c r="Q87" s="3">
        <v>0</v>
      </c>
      <c r="R87" s="3">
        <v>0</v>
      </c>
      <c r="S87" s="3">
        <v>-904132</v>
      </c>
      <c r="T87" s="3">
        <v>22685749</v>
      </c>
      <c r="U87" t="s">
        <v>4</v>
      </c>
      <c r="V87" s="3">
        <v>21961649</v>
      </c>
    </row>
    <row r="88" spans="1:22">
      <c r="A88" t="s">
        <v>172</v>
      </c>
      <c r="B88" t="s">
        <v>1</v>
      </c>
      <c r="C88" s="2">
        <v>43921</v>
      </c>
      <c r="D88" t="s">
        <v>173</v>
      </c>
      <c r="E88" t="s">
        <v>3</v>
      </c>
      <c r="F88" s="3">
        <v>594235</v>
      </c>
      <c r="G88" s="3">
        <v>0</v>
      </c>
      <c r="H88" s="3">
        <v>0</v>
      </c>
      <c r="I88" s="3">
        <v>0</v>
      </c>
      <c r="J88" s="3">
        <v>0</v>
      </c>
      <c r="K88" s="3">
        <v>0</v>
      </c>
      <c r="L88" s="3">
        <v>594235</v>
      </c>
      <c r="M88" s="3">
        <v>-4679</v>
      </c>
      <c r="N88" s="3">
        <v>-18818</v>
      </c>
      <c r="O88" s="3">
        <v>0</v>
      </c>
      <c r="P88" s="3">
        <v>0</v>
      </c>
      <c r="Q88" s="3">
        <v>0</v>
      </c>
      <c r="R88" s="3">
        <v>0</v>
      </c>
      <c r="S88" s="3">
        <v>-23497</v>
      </c>
      <c r="T88" s="3">
        <v>589556</v>
      </c>
      <c r="U88" t="s">
        <v>4</v>
      </c>
      <c r="V88" s="3">
        <v>570738</v>
      </c>
    </row>
    <row r="89" spans="1:22">
      <c r="A89" t="s">
        <v>174</v>
      </c>
      <c r="B89" t="s">
        <v>1</v>
      </c>
      <c r="C89" s="2">
        <v>43921</v>
      </c>
      <c r="D89" t="s">
        <v>175</v>
      </c>
      <c r="E89" t="s">
        <v>3</v>
      </c>
      <c r="F89" s="3">
        <v>829205</v>
      </c>
      <c r="G89" s="3">
        <v>0</v>
      </c>
      <c r="H89" s="3">
        <v>0</v>
      </c>
      <c r="I89" s="3">
        <v>0</v>
      </c>
      <c r="J89" s="3">
        <v>0</v>
      </c>
      <c r="K89" s="3">
        <v>0</v>
      </c>
      <c r="L89" s="3">
        <v>829205</v>
      </c>
      <c r="M89" s="3">
        <v>-6529</v>
      </c>
      <c r="N89" s="3">
        <v>-26259</v>
      </c>
      <c r="O89" s="3">
        <v>0</v>
      </c>
      <c r="P89" s="3">
        <v>0</v>
      </c>
      <c r="Q89" s="3">
        <v>0</v>
      </c>
      <c r="R89" s="3">
        <v>0</v>
      </c>
      <c r="S89" s="3">
        <v>-32788</v>
      </c>
      <c r="T89" s="3">
        <v>822676</v>
      </c>
      <c r="U89" t="s">
        <v>4</v>
      </c>
      <c r="V89" s="3">
        <v>796417</v>
      </c>
    </row>
    <row r="90" spans="1:22">
      <c r="A90" t="s">
        <v>176</v>
      </c>
      <c r="B90" t="s">
        <v>1</v>
      </c>
      <c r="C90" s="2">
        <v>43921</v>
      </c>
      <c r="D90" t="s">
        <v>177</v>
      </c>
      <c r="E90" t="s">
        <v>3</v>
      </c>
      <c r="F90" s="3">
        <v>519419</v>
      </c>
      <c r="G90" s="3">
        <v>0</v>
      </c>
      <c r="H90" s="3">
        <v>0</v>
      </c>
      <c r="I90" s="3">
        <v>0</v>
      </c>
      <c r="J90" s="3">
        <v>0</v>
      </c>
      <c r="K90" s="3">
        <v>0</v>
      </c>
      <c r="L90" s="3">
        <v>519419</v>
      </c>
      <c r="M90" s="3">
        <v>-4090</v>
      </c>
      <c r="N90" s="3">
        <v>-16449</v>
      </c>
      <c r="O90" s="3">
        <v>0</v>
      </c>
      <c r="P90" s="3">
        <v>0</v>
      </c>
      <c r="Q90" s="3">
        <v>0</v>
      </c>
      <c r="R90" s="3">
        <v>0</v>
      </c>
      <c r="S90" s="3">
        <v>-20539</v>
      </c>
      <c r="T90" s="3">
        <v>515329</v>
      </c>
      <c r="U90" t="s">
        <v>4</v>
      </c>
      <c r="V90" s="3">
        <v>498880</v>
      </c>
    </row>
    <row r="91" spans="1:22">
      <c r="A91" t="s">
        <v>178</v>
      </c>
      <c r="B91" t="s">
        <v>1</v>
      </c>
      <c r="C91" s="2">
        <v>43831</v>
      </c>
      <c r="D91" t="s">
        <v>179</v>
      </c>
      <c r="E91" t="s">
        <v>3</v>
      </c>
      <c r="F91" s="3">
        <v>147187</v>
      </c>
      <c r="G91" s="3">
        <v>0</v>
      </c>
      <c r="H91" s="3">
        <v>0</v>
      </c>
      <c r="I91" s="3">
        <v>0</v>
      </c>
      <c r="J91" s="3">
        <v>0</v>
      </c>
      <c r="K91" s="3">
        <v>0</v>
      </c>
      <c r="L91" s="3">
        <v>147187</v>
      </c>
      <c r="M91" s="3">
        <v>-1159</v>
      </c>
      <c r="N91" s="3">
        <v>-4661</v>
      </c>
      <c r="O91" s="3">
        <v>0</v>
      </c>
      <c r="P91" s="3">
        <v>0</v>
      </c>
      <c r="Q91" s="3">
        <v>0</v>
      </c>
      <c r="R91" s="3">
        <v>0</v>
      </c>
      <c r="S91" s="3">
        <v>-5820</v>
      </c>
      <c r="T91" s="3">
        <v>146028</v>
      </c>
      <c r="U91" t="s">
        <v>4</v>
      </c>
      <c r="V91" s="3">
        <v>141367</v>
      </c>
    </row>
    <row r="92" spans="1:22">
      <c r="A92" t="s">
        <v>180</v>
      </c>
      <c r="B92" t="s">
        <v>1</v>
      </c>
      <c r="C92" s="2">
        <v>43831</v>
      </c>
      <c r="D92" t="s">
        <v>181</v>
      </c>
      <c r="E92" t="s">
        <v>3</v>
      </c>
      <c r="F92" s="3">
        <v>10131890</v>
      </c>
      <c r="G92" s="3">
        <v>0</v>
      </c>
      <c r="H92" s="3">
        <v>0</v>
      </c>
      <c r="I92" s="3">
        <v>0</v>
      </c>
      <c r="J92" s="3">
        <v>0</v>
      </c>
      <c r="K92" s="3">
        <v>0</v>
      </c>
      <c r="L92" s="3">
        <v>10131890</v>
      </c>
      <c r="M92" s="3">
        <v>-39886</v>
      </c>
      <c r="N92" s="3">
        <v>-160423</v>
      </c>
      <c r="O92" s="3">
        <v>0</v>
      </c>
      <c r="P92" s="3">
        <v>0</v>
      </c>
      <c r="Q92" s="3">
        <v>0</v>
      </c>
      <c r="R92" s="3">
        <v>0</v>
      </c>
      <c r="S92" s="3">
        <v>-200309</v>
      </c>
      <c r="T92" s="3">
        <v>10092004</v>
      </c>
      <c r="U92" t="s">
        <v>4</v>
      </c>
      <c r="V92" s="3">
        <v>9931581</v>
      </c>
    </row>
    <row r="93" spans="1:22">
      <c r="A93" t="s">
        <v>182</v>
      </c>
      <c r="B93" t="s">
        <v>1</v>
      </c>
      <c r="C93" s="2">
        <v>44227</v>
      </c>
      <c r="D93" t="s">
        <v>183</v>
      </c>
      <c r="E93" t="s">
        <v>3</v>
      </c>
      <c r="F93" s="3">
        <v>0</v>
      </c>
      <c r="G93" s="3">
        <v>3475224.77</v>
      </c>
      <c r="H93" s="3">
        <v>0</v>
      </c>
      <c r="I93" s="3">
        <v>0</v>
      </c>
      <c r="J93" s="3">
        <v>0</v>
      </c>
      <c r="K93" s="3">
        <v>0</v>
      </c>
      <c r="L93" s="3">
        <v>3475224.77</v>
      </c>
      <c r="M93" s="3">
        <v>0</v>
      </c>
      <c r="N93" s="3">
        <v>-18693</v>
      </c>
      <c r="O93" s="3">
        <v>0</v>
      </c>
      <c r="P93" s="3">
        <v>0</v>
      </c>
      <c r="Q93" s="3">
        <v>0</v>
      </c>
      <c r="R93" s="3">
        <v>0</v>
      </c>
      <c r="S93" s="3">
        <v>-18693</v>
      </c>
      <c r="T93" s="3">
        <v>0</v>
      </c>
      <c r="U93" t="s">
        <v>4</v>
      </c>
      <c r="V93" s="3">
        <v>3456531.77</v>
      </c>
    </row>
    <row r="94" spans="1:22">
      <c r="A94" s="4" t="s">
        <v>184</v>
      </c>
      <c r="B94" s="4" t="s">
        <v>4</v>
      </c>
      <c r="C94" s="5"/>
      <c r="D94" s="4" t="s">
        <v>4</v>
      </c>
      <c r="E94" s="4" t="s">
        <v>3</v>
      </c>
      <c r="F94" s="6">
        <v>5020705988</v>
      </c>
      <c r="G94" s="6">
        <v>3475224.77</v>
      </c>
      <c r="H94" s="6">
        <v>0</v>
      </c>
      <c r="I94" s="6">
        <v>0</v>
      </c>
      <c r="J94" s="6">
        <v>0</v>
      </c>
      <c r="K94" s="6">
        <v>0</v>
      </c>
      <c r="L94" s="6">
        <v>5024181212.7700005</v>
      </c>
      <c r="M94" s="6">
        <v>-1857015758</v>
      </c>
      <c r="N94" s="6">
        <v>-161804445.09999999</v>
      </c>
      <c r="O94" s="6">
        <v>0</v>
      </c>
      <c r="P94" s="6">
        <v>0</v>
      </c>
      <c r="Q94" s="6">
        <v>0</v>
      </c>
      <c r="R94" s="6">
        <v>0</v>
      </c>
      <c r="S94" s="6">
        <v>-2018820203.0999999</v>
      </c>
      <c r="T94" s="6">
        <v>3163690230</v>
      </c>
      <c r="U94" s="4" t="s">
        <v>4</v>
      </c>
      <c r="V94" s="6">
        <v>3005361009.6700001</v>
      </c>
    </row>
    <row r="95" spans="1:22">
      <c r="A95" s="4" t="s">
        <v>185</v>
      </c>
      <c r="B95" s="4" t="s">
        <v>4</v>
      </c>
      <c r="C95" s="5"/>
      <c r="D95" s="4" t="s">
        <v>4</v>
      </c>
      <c r="E95" s="4" t="s">
        <v>3</v>
      </c>
      <c r="F95" s="6">
        <v>5020705988</v>
      </c>
      <c r="G95" s="6">
        <v>3475224.77</v>
      </c>
      <c r="H95" s="6">
        <v>0</v>
      </c>
      <c r="I95" s="6">
        <v>0</v>
      </c>
      <c r="J95" s="6">
        <v>0</v>
      </c>
      <c r="K95" s="6">
        <v>0</v>
      </c>
      <c r="L95" s="6">
        <v>5024181212.7700005</v>
      </c>
      <c r="M95" s="6">
        <v>-1857015758</v>
      </c>
      <c r="N95" s="6">
        <v>-161804445.09999999</v>
      </c>
      <c r="O95" s="6">
        <v>0</v>
      </c>
      <c r="P95" s="6">
        <v>0</v>
      </c>
      <c r="Q95" s="6">
        <v>0</v>
      </c>
      <c r="R95" s="6">
        <v>0</v>
      </c>
      <c r="S95" s="6">
        <v>-2018820203.0999999</v>
      </c>
      <c r="T95" s="6">
        <v>3163690230</v>
      </c>
      <c r="U95" s="4" t="s">
        <v>4</v>
      </c>
      <c r="V95" s="6">
        <v>3005361009.6700001</v>
      </c>
    </row>
    <row r="96" spans="1:22">
      <c r="A96" s="4" t="s">
        <v>186</v>
      </c>
      <c r="B96" s="4" t="s">
        <v>4</v>
      </c>
      <c r="C96" s="5"/>
      <c r="D96" s="4" t="s">
        <v>4</v>
      </c>
      <c r="E96" s="4" t="s">
        <v>3</v>
      </c>
      <c r="F96" s="6">
        <v>5020705988</v>
      </c>
      <c r="G96" s="6">
        <v>3475224.77</v>
      </c>
      <c r="H96" s="6">
        <v>0</v>
      </c>
      <c r="I96" s="6">
        <v>0</v>
      </c>
      <c r="J96" s="6">
        <v>0</v>
      </c>
      <c r="K96" s="6">
        <v>0</v>
      </c>
      <c r="L96" s="6">
        <v>5024181212.7700005</v>
      </c>
      <c r="M96" s="6">
        <v>-1857015758</v>
      </c>
      <c r="N96" s="6">
        <v>-161804445.09999999</v>
      </c>
      <c r="O96" s="6">
        <v>0</v>
      </c>
      <c r="P96" s="6">
        <v>0</v>
      </c>
      <c r="Q96" s="6">
        <v>0</v>
      </c>
      <c r="R96" s="6">
        <v>0</v>
      </c>
      <c r="S96" s="6">
        <v>-2018820203.0999999</v>
      </c>
      <c r="T96" s="6">
        <v>3163690230</v>
      </c>
      <c r="U96" s="4" t="s">
        <v>4</v>
      </c>
      <c r="V96" s="6">
        <v>3005361009.6700001</v>
      </c>
    </row>
    <row r="97" spans="1:22">
      <c r="A97" s="4" t="s">
        <v>187</v>
      </c>
      <c r="B97" s="4" t="s">
        <v>4</v>
      </c>
      <c r="C97" s="5"/>
      <c r="D97" s="4" t="s">
        <v>4</v>
      </c>
      <c r="E97" s="4" t="s">
        <v>3</v>
      </c>
      <c r="F97" s="6">
        <v>5020705988</v>
      </c>
      <c r="G97" s="6">
        <v>3475224.77</v>
      </c>
      <c r="H97" s="6">
        <v>0</v>
      </c>
      <c r="I97" s="6">
        <v>0</v>
      </c>
      <c r="J97" s="6">
        <v>0</v>
      </c>
      <c r="K97" s="6">
        <v>0</v>
      </c>
      <c r="L97" s="6">
        <v>5024181212.7700005</v>
      </c>
      <c r="M97" s="6">
        <v>-1857015758</v>
      </c>
      <c r="N97" s="6">
        <v>-161804445.09999999</v>
      </c>
      <c r="O97" s="6">
        <v>0</v>
      </c>
      <c r="P97" s="6">
        <v>0</v>
      </c>
      <c r="Q97" s="6">
        <v>0</v>
      </c>
      <c r="R97" s="6">
        <v>0</v>
      </c>
      <c r="S97" s="6">
        <v>-2018820203.0999999</v>
      </c>
      <c r="T97" s="6">
        <v>3163690230</v>
      </c>
      <c r="U97" s="4" t="s">
        <v>4</v>
      </c>
      <c r="V97" s="6">
        <v>3005361009.6700001</v>
      </c>
    </row>
    <row r="98" spans="1:22">
      <c r="A98" s="4" t="s">
        <v>188</v>
      </c>
      <c r="B98" s="4" t="s">
        <v>4</v>
      </c>
      <c r="C98" s="5"/>
      <c r="D98" s="4" t="s">
        <v>4</v>
      </c>
      <c r="E98" s="4" t="s">
        <v>3</v>
      </c>
      <c r="F98" s="6">
        <v>5020705988</v>
      </c>
      <c r="G98" s="6">
        <v>3475224.77</v>
      </c>
      <c r="H98" s="6">
        <v>0</v>
      </c>
      <c r="I98" s="6">
        <v>0</v>
      </c>
      <c r="J98" s="6">
        <v>0</v>
      </c>
      <c r="K98" s="6">
        <v>0</v>
      </c>
      <c r="L98" s="6">
        <v>5024181212.7700005</v>
      </c>
      <c r="M98" s="6">
        <v>-1857015758</v>
      </c>
      <c r="N98" s="6">
        <v>-161804445.09999999</v>
      </c>
      <c r="O98" s="6">
        <v>0</v>
      </c>
      <c r="P98" s="6">
        <v>0</v>
      </c>
      <c r="Q98" s="6">
        <v>0</v>
      </c>
      <c r="R98" s="6">
        <v>0</v>
      </c>
      <c r="S98" s="6">
        <v>-2018820203.0999999</v>
      </c>
      <c r="T98" s="6">
        <v>3163690230</v>
      </c>
      <c r="U98" s="4" t="s">
        <v>4</v>
      </c>
      <c r="V98" s="6">
        <v>3005361009.6700001</v>
      </c>
    </row>
    <row r="99" spans="1:22">
      <c r="A99" s="7" t="s">
        <v>4</v>
      </c>
      <c r="B99" s="7" t="s">
        <v>4</v>
      </c>
      <c r="C99" s="8"/>
      <c r="D99" s="7" t="s">
        <v>4</v>
      </c>
      <c r="E99" s="7" t="s">
        <v>3</v>
      </c>
      <c r="F99" s="9">
        <v>5020705988</v>
      </c>
      <c r="G99" s="9">
        <v>3475224.77</v>
      </c>
      <c r="H99" s="9">
        <v>0</v>
      </c>
      <c r="I99" s="9">
        <v>0</v>
      </c>
      <c r="J99" s="9">
        <v>0</v>
      </c>
      <c r="K99" s="9">
        <v>0</v>
      </c>
      <c r="L99" s="9">
        <v>5024181212.7700005</v>
      </c>
      <c r="M99" s="9">
        <v>-1857015758</v>
      </c>
      <c r="N99" s="9">
        <v>-161804445.09999999</v>
      </c>
      <c r="O99" s="9">
        <v>0</v>
      </c>
      <c r="P99" s="9">
        <v>0</v>
      </c>
      <c r="Q99" s="9">
        <v>0</v>
      </c>
      <c r="R99" s="9">
        <v>0</v>
      </c>
      <c r="S99" s="9">
        <v>-2018820203.0999999</v>
      </c>
      <c r="T99" s="9">
        <v>3163690230</v>
      </c>
      <c r="U99" s="7" t="s">
        <v>4</v>
      </c>
      <c r="V99" s="9">
        <v>3005361009.6700001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Building-Plant</vt:lpstr>
      <vt:lpstr>SAP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Windows User</cp:lastModifiedBy>
  <cp:revision>1</cp:revision>
  <dcterms:created xsi:type="dcterms:W3CDTF">2021-07-18T09:24:19Z</dcterms:created>
  <dcterms:modified xsi:type="dcterms:W3CDTF">2021-07-18T09:24:19Z</dcterms:modified>
  <cp:category/>
</cp:coreProperties>
</file>