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Required Information" sheetId="1" r:id="rId1"/>
    <sheet name="Cost Details" sheetId="2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6" i="1"/>
  <c r="F5" i="1"/>
  <c r="F4" i="1"/>
  <c r="F3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L11" i="2" l="1"/>
  <c r="L6" i="2"/>
  <c r="L10" i="2"/>
  <c r="L14" i="2"/>
  <c r="L18" i="2"/>
  <c r="L22" i="2"/>
  <c r="L26" i="2"/>
  <c r="L30" i="2"/>
  <c r="L7" i="2"/>
  <c r="L8" i="2"/>
  <c r="L12" i="2"/>
  <c r="L15" i="2"/>
  <c r="L16" i="2"/>
  <c r="L19" i="2"/>
  <c r="L20" i="2"/>
  <c r="L23" i="2"/>
  <c r="L24" i="2"/>
  <c r="L27" i="2"/>
  <c r="L28" i="2"/>
  <c r="L31" i="2"/>
  <c r="L4" i="2"/>
  <c r="L29" i="2" l="1"/>
  <c r="L25" i="2"/>
  <c r="L21" i="2"/>
  <c r="L17" i="2"/>
  <c r="L13" i="2"/>
  <c r="L9" i="2"/>
  <c r="L5" i="2"/>
</calcChain>
</file>

<file path=xl/sharedStrings.xml><?xml version="1.0" encoding="utf-8"?>
<sst xmlns="http://schemas.openxmlformats.org/spreadsheetml/2006/main" count="596" uniqueCount="246">
  <si>
    <t>SR. NO.</t>
  </si>
  <si>
    <t>PROJECT NAME</t>
  </si>
  <si>
    <t>PROJECT LOCATION</t>
  </si>
  <si>
    <t>PROJECT CAPACITY</t>
  </si>
  <si>
    <t xml:space="preserve">KEY TECHNICAL PARAMETERS &amp; CONFIGURATION </t>
  </si>
  <si>
    <t>SCHEDULED COD</t>
  </si>
  <si>
    <t>CURRENT STATUS OF WORK</t>
  </si>
  <si>
    <t>EXPECTED COD IN CASE OF DELAY</t>
  </si>
  <si>
    <t>TOTAL PROJECT COST</t>
  </si>
  <si>
    <t>CURRENT STATUS OF EXPENDITURE</t>
  </si>
  <si>
    <t>REQUIRED PROJECTS DETAILS FOR LIE REPORT OF M/S JYOTIKIRAN ENERGY MUMBAI PVT. LTD.</t>
  </si>
  <si>
    <t>REASON FOR DELAY</t>
  </si>
  <si>
    <t>PPA TERMS</t>
  </si>
  <si>
    <t>ANY OTHER OBSERVATION</t>
  </si>
  <si>
    <t>Solar Modules</t>
  </si>
  <si>
    <t>Inverters</t>
  </si>
  <si>
    <t>Balance of System</t>
  </si>
  <si>
    <t>Contingency</t>
  </si>
  <si>
    <t>Total Hard Cost</t>
  </si>
  <si>
    <t>Soft Cost</t>
  </si>
  <si>
    <t>Other Soft Cost</t>
  </si>
  <si>
    <t>Total Soft Cost</t>
  </si>
  <si>
    <t>Total Project Cost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</si>
  <si>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</si>
  <si>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</si>
  <si>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</si>
  <si>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</si>
  <si>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</si>
  <si>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</si>
  <si>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</si>
  <si>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</si>
  <si>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</si>
  <si>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</si>
  <si>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</si>
  <si>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</si>
  <si>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</si>
  <si>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</si>
  <si>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</si>
  <si>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</si>
  <si>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</si>
  <si>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</si>
  <si>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</si>
  <si>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</si>
  <si>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Project 21</t>
  </si>
  <si>
    <t>Project 22</t>
  </si>
  <si>
    <t>Project 23</t>
  </si>
  <si>
    <t>Project 24</t>
  </si>
  <si>
    <t>Project 25</t>
  </si>
  <si>
    <t>Project 26</t>
  </si>
  <si>
    <t>Project 27</t>
  </si>
  <si>
    <t>Project 28</t>
  </si>
  <si>
    <t>Location</t>
  </si>
  <si>
    <t>Project No.</t>
  </si>
  <si>
    <t>REQUIRED COST DETAILS FOR LIE REPORT OF M/S. JYOTIKIRAN ENERGY MUMBAI PVT. LTD.</t>
  </si>
  <si>
    <t>Indian Institute of Science Education and Research (IISER)</t>
  </si>
  <si>
    <t>Damodar Valley Corporation (Koderma Thermal Power Station) KTPS</t>
  </si>
  <si>
    <t>Damodar Valley Corporation (Raghunathpur Thermal Power Station) RTPS</t>
  </si>
  <si>
    <t>Pandit Bhagwat Dayal Sharma University of Health Sciences</t>
  </si>
  <si>
    <t>ICAR - Central Institute of Agricultural Engineering(CIAE)</t>
  </si>
  <si>
    <t>ICAR - Indian Institute of Millets Research</t>
  </si>
  <si>
    <t>ICAR - Indian Institute of Rice Research</t>
  </si>
  <si>
    <t>ICAR- National Research Centre on Meat, Hyderabad</t>
  </si>
  <si>
    <t>ICAR- Indian Institute of Oilseeds Research, Hyderabad</t>
  </si>
  <si>
    <t>JC Bose University of Science &amp; Technology</t>
  </si>
  <si>
    <t>DVC, Mejia Thermal Power Station</t>
  </si>
  <si>
    <t>DVC, Maithon Project</t>
  </si>
  <si>
    <t>DVC, Durgapur Steel Thermal Power Station</t>
  </si>
  <si>
    <t>ICAR- National Academy of Agricultural Research Management</t>
  </si>
  <si>
    <t>National Institute of Technology, Raipur</t>
  </si>
  <si>
    <t>Biju Patnaik University of Technology</t>
  </si>
  <si>
    <t>ICAR - Indian Institute of soil Science</t>
  </si>
  <si>
    <t>Odisha University of Agriculture and Technology, Bhubaneswar</t>
  </si>
  <si>
    <t>Odisha University of Agriculture and Technology, Bhawanipatna</t>
  </si>
  <si>
    <t>Marelli Motherson Automotive Lighting India Private Limited</t>
  </si>
  <si>
    <t>Samarth Fabalon Private Limited</t>
  </si>
  <si>
    <t>Samarth Ad Protex Private Limited</t>
  </si>
  <si>
    <t>Krishna Ishizaki Auto Limited</t>
  </si>
  <si>
    <t>Schreiber Dynamix Dairies Private Limited</t>
  </si>
  <si>
    <t>Crosslay Remedies Limited</t>
  </si>
  <si>
    <t>Damodar Valley Corporation (Durgapur Steel Thermal Power Station) DSTPS</t>
  </si>
  <si>
    <t>Kolkata</t>
  </si>
  <si>
    <t>Koderma</t>
  </si>
  <si>
    <t>Dumdumi</t>
  </si>
  <si>
    <t>Durgapur</t>
  </si>
  <si>
    <t>Rohtak</t>
  </si>
  <si>
    <t>Bhopal</t>
  </si>
  <si>
    <t>Hyderabad</t>
  </si>
  <si>
    <t>Faridabad</t>
  </si>
  <si>
    <t>Bankura</t>
  </si>
  <si>
    <t>Dhandbad</t>
  </si>
  <si>
    <t xml:space="preserve">Andal </t>
  </si>
  <si>
    <t>Raipur</t>
  </si>
  <si>
    <t>Rourkela</t>
  </si>
  <si>
    <t>Bhubaneswar</t>
  </si>
  <si>
    <t>Bhawanipatna</t>
  </si>
  <si>
    <t>Pune</t>
  </si>
  <si>
    <t>Jhalda</t>
  </si>
  <si>
    <t>Gurgaon</t>
  </si>
  <si>
    <t>Baramati</t>
  </si>
  <si>
    <t>Ghaziabad</t>
  </si>
  <si>
    <t>State</t>
  </si>
  <si>
    <t>Site Address</t>
  </si>
  <si>
    <t>Campus Rd. Mohanpur,Kolkata, West Bengal- 741246</t>
  </si>
  <si>
    <t>West Bengal</t>
  </si>
  <si>
    <t>Koderma, Bhanjidih,Jharkhand-825421</t>
  </si>
  <si>
    <t>Jharkhand</t>
  </si>
  <si>
    <t>Raghunathpur, Dist- Purulia, Dumdumi-723133</t>
  </si>
  <si>
    <t>Grand Trunk Rd, Andal, West Bengal 713321</t>
  </si>
  <si>
    <t>UH2, PGIMS Road, Dariyao Nagar, Rohtak, Haryana 124001</t>
  </si>
  <si>
    <t>Haryana</t>
  </si>
  <si>
    <t>Nabi Bagh, Berasia Road, Bhopal – 462038, Madhya Pradesh</t>
  </si>
  <si>
    <t>Madhya Pradesh</t>
  </si>
  <si>
    <t>ICAR –Indian Institute of Millets Research, Rajendranagar, Hyderabad - 500030, Telangana</t>
  </si>
  <si>
    <t>Telangana</t>
  </si>
  <si>
    <t>ICAR –Indian Institute of Rice Research, Rajendranagar, Hyderabad - 500030, Telangana</t>
  </si>
  <si>
    <t>Chengicherla, P.B No.- 19,Boduppal Post, 500092</t>
  </si>
  <si>
    <t>Rajendranagar,near Prof Jayshankar Agricultural University, Rajendra Nagr Mandal,500030</t>
  </si>
  <si>
    <t>NH-2, Sector 6, Mathura Road, Faridabad- 121006</t>
  </si>
  <si>
    <t>Durlabhpur, Bankura, 722183</t>
  </si>
  <si>
    <t>Maithon, DVC</t>
  </si>
  <si>
    <t>Durgapur Steel Thermal Power Station, DVC</t>
  </si>
  <si>
    <t>ICAR, NAARM Rd, Acharya Ng Ranga Agricultural University, Rajendranagar mandal, Hyderabad, Telangana 500030</t>
  </si>
  <si>
    <t>G.E. Road, Raipur - 492010, Chattisgarh</t>
  </si>
  <si>
    <t>Chhattisgarh</t>
  </si>
  <si>
    <t>Chhend Colony, Rourkela, Odisha 769004</t>
  </si>
  <si>
    <t xml:space="preserve">Odisha </t>
  </si>
  <si>
    <t>Berasia Rd, Navi Bagh, Bhopal, Madhya Pradesh 462038</t>
  </si>
  <si>
    <t>Near Post Office, Unit 8, Surya Nagar, Bhubaneswar, Odisha 751003</t>
  </si>
  <si>
    <t>College of Agriculture, Bahadur Bagicha Pada, Bhawanipatna, Odisha 766001</t>
  </si>
  <si>
    <t>Marelli Matherson Automotive Lighting India Private Limited, Unit-2, Oat No. 148-150, Village Ambethan, Taluka Khed, Chakan, Pune - 410501 , Maharashtra, India</t>
  </si>
  <si>
    <t xml:space="preserve">Maharashtra </t>
  </si>
  <si>
    <t>Marelli Motherson Automotive lighting India Pvt. Ltd.  Gate No. 165/1-165/3 Village Ambethan, Taluka Khed, Chakan Pune 410501, Maharashtra, India</t>
  </si>
  <si>
    <t>Samarth Fablon Pvt. Ltd.Puruliya, Near Aims College, Jhalda, Purulia-723202, West Bengal</t>
  </si>
  <si>
    <t>58th KM,NH-8,Delhi-Jaipur-Highway, Village-Binola,Gurgaon,Haryana</t>
  </si>
  <si>
    <t>E-94,MIDC,Bhigwan Road, Baramati, Maharashtra, 413133</t>
  </si>
  <si>
    <t>Maharashtra</t>
  </si>
  <si>
    <t>Pushpanjali Crosslay Hospital,W 3, Sector 1, Vaishali, Ghaziabad, 201012 UP</t>
  </si>
  <si>
    <t>Uttar Pradesh</t>
  </si>
  <si>
    <t>module brand &amp; model</t>
  </si>
  <si>
    <t>inverter brand &amp; model</t>
  </si>
  <si>
    <t>Technology(multi/mono/poly crystalline)</t>
  </si>
  <si>
    <t>NA</t>
  </si>
  <si>
    <t>none</t>
  </si>
  <si>
    <t>Tariff</t>
  </si>
  <si>
    <t>WAAREE ENERGIES LIMITED||WS-335</t>
  </si>
  <si>
    <t>Ginlong-Solis-10K ~100k</t>
  </si>
  <si>
    <t>ZN Shine||ZXM6-NH144-445/M(2094¡Á1038¡Á35)</t>
  </si>
  <si>
    <t>Ginlong Solis||Solis-40K-5G, 100K 5G, 80K 5G, 60K 4G</t>
  </si>
  <si>
    <t>ELDORA VSP.72.335.05 (GRAND_5 wp)</t>
  </si>
  <si>
    <t>Ginlong Solis||Solis-50K, 60K 4G</t>
  </si>
  <si>
    <t>Vikram Solar||SOMERA VSMH.72.440.05.PAN</t>
  </si>
  <si>
    <t>Ginlong Solis||Solis-255K-EHV-5G-NEW</t>
  </si>
  <si>
    <t>Trina Solar||TSM-540DE19</t>
  </si>
  <si>
    <t>Ginlong Solis||Solis-100K-5G</t>
  </si>
  <si>
    <t>Trina Solar||TSM-450DE17M(II)</t>
  </si>
  <si>
    <t>Ginlong Solis||Solis-60K-4G</t>
  </si>
  <si>
    <t>Mono Crystalline</t>
  </si>
  <si>
    <t>Poly crystalline</t>
  </si>
  <si>
    <t xml:space="preserve">Tenure 
(in years)  </t>
  </si>
  <si>
    <t>Longitude</t>
  </si>
  <si>
    <t>Latitude</t>
  </si>
  <si>
    <t>Azimuth Angle</t>
  </si>
  <si>
    <t>Tilt Angle</t>
  </si>
  <si>
    <t>77.33° E</t>
  </si>
  <si>
    <t>28.63° N</t>
  </si>
  <si>
    <t>167°/-13°</t>
  </si>
  <si>
    <t>5°</t>
  </si>
  <si>
    <t>74.62° E</t>
  </si>
  <si>
    <t>18.19° N</t>
  </si>
  <si>
    <t>0°</t>
  </si>
  <si>
    <t>13°</t>
  </si>
  <si>
    <t>76.88° E</t>
  </si>
  <si>
    <t>28.31° N</t>
  </si>
  <si>
    <t xml:space="preserve">88°/-92°/ -2° </t>
  </si>
  <si>
    <t>7°/ 7°/5°</t>
  </si>
  <si>
    <t>73.815240 °</t>
  </si>
  <si>
    <t>18.774719 °</t>
  </si>
  <si>
    <t xml:space="preserve">  -78°, 102°</t>
  </si>
  <si>
    <t xml:space="preserve">  -69°, -168°</t>
  </si>
  <si>
    <t>85.990882°</t>
  </si>
  <si>
    <t>23.368718°</t>
  </si>
  <si>
    <t xml:space="preserve">  -68°, 112°</t>
  </si>
  <si>
    <t>18°, 6°, 7°, 14°, 22°</t>
  </si>
  <si>
    <t>20°, -70°, 110°</t>
  </si>
  <si>
    <t>15°, 14°, 12°, 10°, 5°</t>
  </si>
  <si>
    <t>85.81° E</t>
  </si>
  <si>
    <t>20.26° N</t>
  </si>
  <si>
    <t>18°/45°/33°</t>
  </si>
  <si>
    <t>15°</t>
  </si>
  <si>
    <t>83.16° E</t>
  </si>
  <si>
    <t>19.92° N</t>
  </si>
  <si>
    <t>29°</t>
  </si>
  <si>
    <t>77.41° E</t>
  </si>
  <si>
    <t>23.31° N</t>
  </si>
  <si>
    <t>20°</t>
  </si>
  <si>
    <t>84.82° E</t>
  </si>
  <si>
    <t>22.25° N</t>
  </si>
  <si>
    <t>.-20°/2°</t>
  </si>
  <si>
    <t>81.61° E</t>
  </si>
  <si>
    <t>21.25° N</t>
  </si>
  <si>
    <t>44°/42°/-48</t>
  </si>
  <si>
    <t>78.41° E</t>
  </si>
  <si>
    <t>17.31° N</t>
  </si>
  <si>
    <t>.-28°/-22°/-0°</t>
  </si>
  <si>
    <t>87.20° E</t>
  </si>
  <si>
    <t>23.58° N</t>
  </si>
  <si>
    <t>30°/25°</t>
  </si>
  <si>
    <t>10°</t>
  </si>
  <si>
    <t>86.81° E</t>
  </si>
  <si>
    <t>23.78° N</t>
  </si>
  <si>
    <t>0°/20°/28°</t>
  </si>
  <si>
    <t>87.13° E</t>
  </si>
  <si>
    <t>23.46° N</t>
  </si>
  <si>
    <t>0° /6°/-6°</t>
  </si>
  <si>
    <t xml:space="preserve"> 15°</t>
  </si>
  <si>
    <t>77.32° E</t>
  </si>
  <si>
    <t>28.37° N</t>
  </si>
  <si>
    <t>176°/-4°/86°/-94°</t>
  </si>
  <si>
    <t>17.32° N</t>
  </si>
  <si>
    <t xml:space="preserve"> 46°/39°</t>
  </si>
  <si>
    <t>78.61° E</t>
  </si>
  <si>
    <t>17.44° N</t>
  </si>
  <si>
    <t xml:space="preserve"> 15°/-15°/-47°/48°</t>
  </si>
  <si>
    <t>78.39° E</t>
  </si>
  <si>
    <t>.-2°/-32°</t>
  </si>
  <si>
    <t>78.40° E</t>
  </si>
  <si>
    <t>.-17°/-2°/-7°</t>
  </si>
  <si>
    <t>77.40° E</t>
  </si>
  <si>
    <t>7°</t>
  </si>
  <si>
    <t>76.60° E</t>
  </si>
  <si>
    <t>28.88° N</t>
  </si>
  <si>
    <t>40°</t>
  </si>
  <si>
    <t>30°</t>
  </si>
  <si>
    <t>86.66° E</t>
  </si>
  <si>
    <t>23.62° N</t>
  </si>
  <si>
    <t>85.56° E</t>
  </si>
  <si>
    <t>24.39° N</t>
  </si>
  <si>
    <t>30°/30°</t>
  </si>
  <si>
    <t>5°/10°</t>
  </si>
  <si>
    <t>88.52° E</t>
  </si>
  <si>
    <t>22.96° N</t>
  </si>
  <si>
    <t>.-20°/-22°/-4°</t>
  </si>
  <si>
    <t>this will be updated later for all projects</t>
  </si>
  <si>
    <t>will be updated later</t>
  </si>
  <si>
    <t>no delay envisaged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</si>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</sst>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/>
    <xf numFmtId="1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/>
    </xf>
    <xf numFmtId="1" fontId="0" fillId="0" borderId="1" xfId="0" applyNumberFormat="1" applyFill="1" applyBorder="1" applyAlignment="1">
      <alignment horizontal="right" vertical="center"/>
    </xf>
    <xf numFmtId="1" fontId="0" fillId="0" borderId="1" xfId="0" applyNumberFormat="1" applyFill="1" applyBorder="1"/>
    <xf numFmtId="1" fontId="0" fillId="0" borderId="1" xfId="0" applyNumberFormat="1" applyFont="1" applyFill="1" applyBorder="1"/>
    <xf numFmtId="1" fontId="3" fillId="0" borderId="0" xfId="0" applyNumberFormat="1" applyFont="1"/>
    <xf numFmtId="0" fontId="0" fillId="0" borderId="3" xfId="0" applyFill="1" applyBorder="1"/>
    <xf numFmtId="2" fontId="0" fillId="0" borderId="1" xfId="0" applyNumberFormat="1" applyBorder="1"/>
    <xf numFmtId="2" fontId="0" fillId="0" borderId="1" xfId="0" applyNumberFormat="1" applyFill="1" applyBorder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0" xfId="0" applyBorder="1"/>
    <xf numFmtId="0" fontId="4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/>
    <xf numFmtId="1" fontId="4" fillId="0" borderId="10" xfId="0" applyNumberFormat="1" applyFont="1" applyFill="1" applyBorder="1" applyAlignment="1">
      <alignment horizontal="right" vertical="center"/>
    </xf>
    <xf numFmtId="2" fontId="0" fillId="0" borderId="10" xfId="0" applyNumberFormat="1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7" xfId="0" applyFill="1" applyBorder="1" applyAlignment="1"/>
    <xf numFmtId="0" fontId="0" fillId="0" borderId="7" xfId="0" applyFill="1" applyBorder="1" applyAlignment="1">
      <alignment horizontal="left"/>
    </xf>
    <xf numFmtId="0" fontId="0" fillId="0" borderId="26" xfId="0" applyFill="1" applyBorder="1"/>
    <xf numFmtId="0" fontId="0" fillId="0" borderId="7" xfId="0" applyFill="1" applyBorder="1"/>
    <xf numFmtId="1" fontId="0" fillId="0" borderId="7" xfId="0" applyNumberFormat="1" applyFont="1" applyFill="1" applyBorder="1"/>
    <xf numFmtId="0" fontId="1" fillId="3" borderId="5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15" fontId="0" fillId="0" borderId="1" xfId="0" applyNumberFormat="1" applyFill="1" applyBorder="1"/>
    <xf numFmtId="15" fontId="0" fillId="0" borderId="1" xfId="0" applyNumberFormat="1" applyBorder="1"/>
    <xf numFmtId="15" fontId="0" fillId="0" borderId="7" xfId="0" applyNumberFormat="1" applyBorder="1"/>
    <xf numFmtId="0" fontId="0" fillId="5" borderId="10" xfId="0" applyFill="1" applyBorder="1"/>
    <xf numFmtId="0" fontId="0" fillId="0" borderId="2" xfId="0" applyBorder="1"/>
    <xf numFmtId="0" fontId="2" fillId="2" borderId="27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57" zoomScaleNormal="57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K4" sqref="K4"/>
    </sheetView>
  </sheetViews>
  <sheetFormatPr defaultRowHeight="15" x14ac:dyDescent="0.25"/>
  <cols>
    <col min="2" max="2" width="69.42578125" bestFit="1" customWidth="1"/>
    <col min="3" max="5" width="12.5703125" customWidth="1"/>
    <col min="6" max="6" width="12.28515625" customWidth="1"/>
    <col min="7" max="7" width="45" customWidth="1"/>
    <col min="8" max="8" width="48.28515625" customWidth="1"/>
    <col min="9" max="9" width="22" customWidth="1"/>
    <col min="10" max="10" width="15.5703125" bestFit="1" customWidth="1"/>
    <col min="11" max="11" width="17.140625" customWidth="1"/>
    <col min="12" max="12" width="22" customWidth="1"/>
    <col min="13" max="13" width="15.42578125" customWidth="1"/>
    <col min="14" max="14" width="13.7109375" customWidth="1"/>
    <col min="15" max="15" width="17.140625" customWidth="1"/>
    <col min="16" max="17" width="12.28515625" customWidth="1"/>
    <col min="18" max="18" width="16.5703125" customWidth="1"/>
    <col min="19" max="19" width="14.7109375" bestFit="1" customWidth="1"/>
    <col min="20" max="20" width="10.7109375" bestFit="1" customWidth="1"/>
    <col min="21" max="21" width="16.42578125" bestFit="1" customWidth="1"/>
    <col min="22" max="22" width="17.85546875" bestFit="1" customWidth="1"/>
  </cols>
  <sheetData>
    <row r="1" spans="1:22" ht="19.5" thickBot="1" x14ac:dyDescent="0.35">
      <c r="A1" s="54" t="s">
        <v>10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5"/>
      <c r="S1" s="55"/>
      <c r="T1" s="55"/>
      <c r="U1" s="55"/>
      <c r="V1" s="56"/>
    </row>
    <row r="2" spans="1:22" ht="15.75" customHeight="1" x14ac:dyDescent="0.25">
      <c r="A2" s="66" t="s">
        <v>0</v>
      </c>
      <c r="B2" s="52" t="s">
        <v>1</v>
      </c>
      <c r="C2" s="52" t="s">
        <v>2</v>
      </c>
      <c r="D2" s="52" t="s">
        <v>101</v>
      </c>
      <c r="E2" s="52" t="s">
        <v>100</v>
      </c>
      <c r="F2" s="52" t="s">
        <v>3</v>
      </c>
      <c r="G2" s="57" t="s">
        <v>4</v>
      </c>
      <c r="H2" s="65"/>
      <c r="I2" s="65"/>
      <c r="J2" s="52" t="s">
        <v>5</v>
      </c>
      <c r="K2" s="52" t="s">
        <v>6</v>
      </c>
      <c r="L2" s="52" t="s">
        <v>7</v>
      </c>
      <c r="M2" s="52" t="s">
        <v>11</v>
      </c>
      <c r="N2" s="52" t="s">
        <v>8</v>
      </c>
      <c r="O2" s="52" t="s">
        <v>9</v>
      </c>
      <c r="P2" s="57" t="s">
        <v>12</v>
      </c>
      <c r="Q2" s="58"/>
      <c r="R2" s="78" t="s">
        <v>13</v>
      </c>
      <c r="S2" s="78" t="s">
        <v>159</v>
      </c>
      <c r="T2" s="78" t="s">
        <v>160</v>
      </c>
      <c r="U2" s="78" t="s">
        <v>161</v>
      </c>
      <c r="V2" s="76" t="s">
        <v>162</v>
      </c>
    </row>
    <row r="3" spans="1:22" ht="48" thickBot="1" x14ac:dyDescent="0.3">
      <c r="A3" s="67"/>
      <c r="B3" s="53"/>
      <c r="C3" s="53"/>
      <c r="D3" s="53"/>
      <c r="E3" s="53"/>
      <c r="F3" s="53"/>
      <c r="G3" s="36" t="s">
        <v>138</v>
      </c>
      <c r="H3" s="36" t="s">
        <v>139</v>
      </c>
      <c r="I3" s="36" t="s">
        <v>140</v>
      </c>
      <c r="J3" s="69"/>
      <c r="K3" s="53"/>
      <c r="L3" s="53"/>
      <c r="M3" s="53"/>
      <c r="N3" s="53"/>
      <c r="O3" s="53"/>
      <c r="P3" s="80" t="s">
        <v>158</v>
      </c>
      <c r="Q3" s="80" t="s">
        <v>143</v>
      </c>
      <c r="R3" s="79"/>
      <c r="S3" s="79"/>
      <c r="T3" s="79"/>
      <c r="U3" s="79"/>
      <c r="V3" s="77"/>
    </row>
    <row r="4" spans="1:22" x14ac:dyDescent="0.25">
      <c r="A4" s="37">
        <v>1</v>
      </c>
      <c r="B4" s="38" t="s">
        <v>54</v>
      </c>
      <c r="C4" s="39" t="s">
        <v>80</v>
      </c>
      <c r="D4" s="40" t="s">
        <v>102</v>
      </c>
      <c r="E4" s="39" t="s">
        <v>103</v>
      </c>
      <c r="F4" s="41">
        <f>424.78+180.9</f>
        <v>605.67999999999995</v>
      </c>
      <c r="G4" s="59" t="s">
        <v>144</v>
      </c>
      <c r="H4" s="59" t="s">
        <v>145</v>
      </c>
      <c r="I4" s="62" t="s">
        <v>157</v>
      </c>
      <c r="J4" s="70">
        <v>44562</v>
      </c>
      <c r="K4" s="73" t="s">
        <v>242</v>
      </c>
      <c r="L4" s="38" t="s">
        <v>244</v>
      </c>
      <c r="M4" s="38" t="s">
        <v>245</v>
      </c>
      <c r="N4" s="73" t="s">
        <v>242</v>
      </c>
      <c r="O4" s="73" t="s">
        <v>242</v>
      </c>
      <c r="P4" s="38">
        <v>25</v>
      </c>
      <c r="Q4" s="42">
        <v>3.33</v>
      </c>
      <c r="R4" s="1" t="s">
        <v>142</v>
      </c>
      <c r="S4" s="32" t="s">
        <v>239</v>
      </c>
      <c r="T4" s="32" t="s">
        <v>240</v>
      </c>
      <c r="U4" s="32" t="s">
        <v>241</v>
      </c>
      <c r="V4" s="33" t="s">
        <v>188</v>
      </c>
    </row>
    <row r="5" spans="1:22" x14ac:dyDescent="0.25">
      <c r="A5" s="43">
        <f>A4+1</f>
        <v>2</v>
      </c>
      <c r="B5" s="1" t="s">
        <v>55</v>
      </c>
      <c r="C5" s="7" t="s">
        <v>81</v>
      </c>
      <c r="D5" s="12" t="s">
        <v>104</v>
      </c>
      <c r="E5" s="7" t="s">
        <v>105</v>
      </c>
      <c r="F5" s="17">
        <f>493.12+446.9+196.98</f>
        <v>1137</v>
      </c>
      <c r="G5" s="60"/>
      <c r="H5" s="60"/>
      <c r="I5" s="63"/>
      <c r="J5" s="70">
        <v>44562</v>
      </c>
      <c r="K5" s="1"/>
      <c r="L5" s="1" t="s">
        <v>244</v>
      </c>
      <c r="M5" s="1" t="s">
        <v>245</v>
      </c>
      <c r="N5" s="1"/>
      <c r="O5" s="1"/>
      <c r="P5" s="1">
        <v>25</v>
      </c>
      <c r="Q5" s="25">
        <v>3.33</v>
      </c>
      <c r="R5" s="1" t="s">
        <v>142</v>
      </c>
      <c r="S5" s="29" t="s">
        <v>235</v>
      </c>
      <c r="T5" s="29" t="s">
        <v>236</v>
      </c>
      <c r="U5" s="29" t="s">
        <v>237</v>
      </c>
      <c r="V5" s="30" t="s">
        <v>238</v>
      </c>
    </row>
    <row r="6" spans="1:22" x14ac:dyDescent="0.25">
      <c r="A6" s="43">
        <f t="shared" ref="A6:A31" si="0">A5+1</f>
        <v>3</v>
      </c>
      <c r="B6" s="1" t="s">
        <v>56</v>
      </c>
      <c r="C6" s="8" t="s">
        <v>82</v>
      </c>
      <c r="D6" s="12" t="s">
        <v>106</v>
      </c>
      <c r="E6" s="7" t="s">
        <v>103</v>
      </c>
      <c r="F6" s="18">
        <f>489.1+462.3</f>
        <v>951.40000000000009</v>
      </c>
      <c r="G6" s="60"/>
      <c r="H6" s="60"/>
      <c r="I6" s="63"/>
      <c r="J6" s="70">
        <v>44562</v>
      </c>
      <c r="K6" s="1"/>
      <c r="L6" s="1" t="s">
        <v>244</v>
      </c>
      <c r="M6" s="1" t="s">
        <v>245</v>
      </c>
      <c r="N6" s="1"/>
      <c r="O6" s="1"/>
      <c r="P6" s="1">
        <v>25</v>
      </c>
      <c r="Q6" s="24">
        <v>3.33</v>
      </c>
      <c r="R6" s="1" t="s">
        <v>142</v>
      </c>
      <c r="S6" s="29" t="s">
        <v>233</v>
      </c>
      <c r="T6" s="29" t="s">
        <v>234</v>
      </c>
      <c r="U6" s="29" t="s">
        <v>169</v>
      </c>
      <c r="V6" s="30" t="s">
        <v>207</v>
      </c>
    </row>
    <row r="7" spans="1:22" x14ac:dyDescent="0.25">
      <c r="A7" s="43">
        <f t="shared" si="0"/>
        <v>4</v>
      </c>
      <c r="B7" s="1" t="s">
        <v>79</v>
      </c>
      <c r="C7" s="7" t="s">
        <v>83</v>
      </c>
      <c r="D7" s="8" t="s">
        <v>107</v>
      </c>
      <c r="E7" s="7" t="s">
        <v>103</v>
      </c>
      <c r="F7" s="16">
        <v>247.9</v>
      </c>
      <c r="G7" s="60"/>
      <c r="H7" s="60"/>
      <c r="I7" s="63"/>
      <c r="J7" s="70">
        <v>44562</v>
      </c>
      <c r="K7" s="1"/>
      <c r="L7" s="1" t="s">
        <v>244</v>
      </c>
      <c r="M7" s="1" t="s">
        <v>245</v>
      </c>
      <c r="N7" s="1"/>
      <c r="O7" s="1"/>
      <c r="P7" s="1">
        <v>25</v>
      </c>
      <c r="Q7" s="24">
        <v>3.33</v>
      </c>
      <c r="R7" s="1" t="s">
        <v>142</v>
      </c>
      <c r="S7" s="29" t="s">
        <v>204</v>
      </c>
      <c r="T7" s="29" t="s">
        <v>205</v>
      </c>
      <c r="U7" s="29" t="s">
        <v>232</v>
      </c>
      <c r="V7" s="30" t="s">
        <v>207</v>
      </c>
    </row>
    <row r="8" spans="1:22" x14ac:dyDescent="0.25">
      <c r="A8" s="43">
        <f t="shared" si="0"/>
        <v>5</v>
      </c>
      <c r="B8" s="1" t="s">
        <v>57</v>
      </c>
      <c r="C8" s="7" t="s">
        <v>84</v>
      </c>
      <c r="D8" s="11" t="s">
        <v>108</v>
      </c>
      <c r="E8" s="7" t="s">
        <v>109</v>
      </c>
      <c r="F8" s="16">
        <v>488.43</v>
      </c>
      <c r="G8" s="60"/>
      <c r="H8" s="60"/>
      <c r="I8" s="63"/>
      <c r="J8" s="70">
        <v>44562</v>
      </c>
      <c r="K8" s="1"/>
      <c r="L8" s="1" t="s">
        <v>244</v>
      </c>
      <c r="M8" s="1" t="s">
        <v>245</v>
      </c>
      <c r="N8" s="1"/>
      <c r="O8" s="1"/>
      <c r="P8" s="1">
        <v>25</v>
      </c>
      <c r="Q8" s="24">
        <v>3.33</v>
      </c>
      <c r="R8" s="1" t="s">
        <v>142</v>
      </c>
      <c r="S8" s="29" t="s">
        <v>229</v>
      </c>
      <c r="T8" s="29" t="s">
        <v>230</v>
      </c>
      <c r="U8" s="29" t="s">
        <v>194</v>
      </c>
      <c r="V8" s="30" t="s">
        <v>231</v>
      </c>
    </row>
    <row r="9" spans="1:22" x14ac:dyDescent="0.25">
      <c r="A9" s="43">
        <f t="shared" si="0"/>
        <v>6</v>
      </c>
      <c r="B9" s="1" t="s">
        <v>58</v>
      </c>
      <c r="C9" s="7" t="s">
        <v>85</v>
      </c>
      <c r="D9" s="7" t="s">
        <v>110</v>
      </c>
      <c r="E9" s="7" t="s">
        <v>111</v>
      </c>
      <c r="F9" s="16">
        <v>381.9</v>
      </c>
      <c r="G9" s="60"/>
      <c r="H9" s="60"/>
      <c r="I9" s="63"/>
      <c r="J9" s="70">
        <v>44562</v>
      </c>
      <c r="K9" s="1"/>
      <c r="L9" s="1" t="s">
        <v>244</v>
      </c>
      <c r="M9" s="1" t="s">
        <v>245</v>
      </c>
      <c r="N9" s="1"/>
      <c r="O9" s="1"/>
      <c r="P9" s="1">
        <v>25</v>
      </c>
      <c r="Q9" s="24">
        <v>3.3</v>
      </c>
      <c r="R9" s="1" t="s">
        <v>142</v>
      </c>
      <c r="S9" s="29" t="s">
        <v>227</v>
      </c>
      <c r="T9" s="29" t="s">
        <v>193</v>
      </c>
      <c r="U9" s="29" t="s">
        <v>228</v>
      </c>
      <c r="V9" s="30" t="s">
        <v>194</v>
      </c>
    </row>
    <row r="10" spans="1:22" x14ac:dyDescent="0.25">
      <c r="A10" s="43">
        <f t="shared" si="0"/>
        <v>7</v>
      </c>
      <c r="B10" s="1" t="s">
        <v>59</v>
      </c>
      <c r="C10" s="7" t="s">
        <v>86</v>
      </c>
      <c r="D10" s="13" t="s">
        <v>112</v>
      </c>
      <c r="E10" s="7" t="s">
        <v>113</v>
      </c>
      <c r="F10" s="16">
        <v>234.83</v>
      </c>
      <c r="G10" s="60"/>
      <c r="H10" s="60"/>
      <c r="I10" s="63"/>
      <c r="J10" s="70">
        <v>44562</v>
      </c>
      <c r="K10" s="1"/>
      <c r="L10" s="1" t="s">
        <v>244</v>
      </c>
      <c r="M10" s="1" t="s">
        <v>245</v>
      </c>
      <c r="N10" s="1"/>
      <c r="O10" s="1"/>
      <c r="P10" s="1">
        <v>25</v>
      </c>
      <c r="Q10" s="24">
        <v>3.3</v>
      </c>
      <c r="R10" s="1" t="s">
        <v>142</v>
      </c>
      <c r="S10" s="29" t="s">
        <v>225</v>
      </c>
      <c r="T10" s="29" t="s">
        <v>218</v>
      </c>
      <c r="U10" s="29" t="s">
        <v>226</v>
      </c>
      <c r="V10" s="30" t="s">
        <v>188</v>
      </c>
    </row>
    <row r="11" spans="1:22" x14ac:dyDescent="0.25">
      <c r="A11" s="43">
        <f t="shared" si="0"/>
        <v>8</v>
      </c>
      <c r="B11" s="1" t="s">
        <v>60</v>
      </c>
      <c r="C11" s="7" t="s">
        <v>86</v>
      </c>
      <c r="D11" s="13" t="s">
        <v>114</v>
      </c>
      <c r="E11" s="7" t="s">
        <v>113</v>
      </c>
      <c r="F11" s="16">
        <v>91.12</v>
      </c>
      <c r="G11" s="60"/>
      <c r="H11" s="60"/>
      <c r="I11" s="63"/>
      <c r="J11" s="70">
        <v>44562</v>
      </c>
      <c r="K11" s="1"/>
      <c r="L11" s="1" t="s">
        <v>244</v>
      </c>
      <c r="M11" s="1" t="s">
        <v>245</v>
      </c>
      <c r="N11" s="1"/>
      <c r="O11" s="1"/>
      <c r="P11" s="1">
        <v>25</v>
      </c>
      <c r="Q11" s="24">
        <v>3.3</v>
      </c>
      <c r="R11" s="1" t="s">
        <v>142</v>
      </c>
      <c r="S11" s="29" t="s">
        <v>223</v>
      </c>
      <c r="T11" s="29" t="s">
        <v>218</v>
      </c>
      <c r="U11" s="29" t="s">
        <v>224</v>
      </c>
      <c r="V11" s="30" t="s">
        <v>188</v>
      </c>
    </row>
    <row r="12" spans="1:22" x14ac:dyDescent="0.25">
      <c r="A12" s="43">
        <f t="shared" si="0"/>
        <v>9</v>
      </c>
      <c r="B12" s="1" t="s">
        <v>61</v>
      </c>
      <c r="C12" s="9" t="s">
        <v>86</v>
      </c>
      <c r="D12" s="14" t="s">
        <v>115</v>
      </c>
      <c r="E12" s="9" t="s">
        <v>113</v>
      </c>
      <c r="F12" s="19">
        <v>117.92</v>
      </c>
      <c r="G12" s="60"/>
      <c r="H12" s="60"/>
      <c r="I12" s="63"/>
      <c r="J12" s="70">
        <v>44562</v>
      </c>
      <c r="K12" s="1"/>
      <c r="L12" s="1" t="s">
        <v>244</v>
      </c>
      <c r="M12" s="1" t="s">
        <v>245</v>
      </c>
      <c r="N12" s="1"/>
      <c r="O12" s="1"/>
      <c r="P12" s="1">
        <v>25</v>
      </c>
      <c r="Q12" s="24">
        <v>3.3</v>
      </c>
      <c r="R12" s="1" t="s">
        <v>142</v>
      </c>
      <c r="S12" s="29" t="s">
        <v>220</v>
      </c>
      <c r="T12" s="29" t="s">
        <v>221</v>
      </c>
      <c r="U12" s="29" t="s">
        <v>222</v>
      </c>
      <c r="V12" s="30" t="s">
        <v>214</v>
      </c>
    </row>
    <row r="13" spans="1:22" x14ac:dyDescent="0.25">
      <c r="A13" s="43">
        <f t="shared" si="0"/>
        <v>10</v>
      </c>
      <c r="B13" s="1" t="s">
        <v>62</v>
      </c>
      <c r="C13" s="9" t="s">
        <v>86</v>
      </c>
      <c r="D13" s="14" t="s">
        <v>116</v>
      </c>
      <c r="E13" s="9" t="s">
        <v>113</v>
      </c>
      <c r="F13" s="19">
        <v>131.32</v>
      </c>
      <c r="G13" s="60"/>
      <c r="H13" s="60"/>
      <c r="I13" s="63"/>
      <c r="J13" s="70">
        <v>44562</v>
      </c>
      <c r="K13" s="1"/>
      <c r="L13" s="1" t="s">
        <v>244</v>
      </c>
      <c r="M13" s="1" t="s">
        <v>245</v>
      </c>
      <c r="N13" s="1"/>
      <c r="O13" s="1"/>
      <c r="P13" s="1">
        <v>25</v>
      </c>
      <c r="Q13" s="24">
        <v>3.3</v>
      </c>
      <c r="R13" s="1" t="s">
        <v>142</v>
      </c>
      <c r="S13" s="29" t="s">
        <v>201</v>
      </c>
      <c r="T13" s="29" t="s">
        <v>218</v>
      </c>
      <c r="U13" s="29" t="s">
        <v>219</v>
      </c>
      <c r="V13" s="30" t="s">
        <v>214</v>
      </c>
    </row>
    <row r="14" spans="1:22" x14ac:dyDescent="0.25">
      <c r="A14" s="43">
        <f t="shared" si="0"/>
        <v>11</v>
      </c>
      <c r="B14" s="1" t="s">
        <v>63</v>
      </c>
      <c r="C14" s="9" t="s">
        <v>87</v>
      </c>
      <c r="D14" s="14" t="s">
        <v>117</v>
      </c>
      <c r="E14" s="9" t="s">
        <v>109</v>
      </c>
      <c r="F14" s="19">
        <v>265.99</v>
      </c>
      <c r="G14" s="60"/>
      <c r="H14" s="60"/>
      <c r="I14" s="63"/>
      <c r="J14" s="70">
        <v>44562</v>
      </c>
      <c r="K14" s="1"/>
      <c r="L14" s="1" t="s">
        <v>244</v>
      </c>
      <c r="M14" s="1" t="s">
        <v>245</v>
      </c>
      <c r="N14" s="1"/>
      <c r="O14" s="1"/>
      <c r="P14" s="1">
        <v>25</v>
      </c>
      <c r="Q14" s="24">
        <v>3.3</v>
      </c>
      <c r="R14" s="1" t="s">
        <v>142</v>
      </c>
      <c r="S14" s="29" t="s">
        <v>215</v>
      </c>
      <c r="T14" s="29" t="s">
        <v>216</v>
      </c>
      <c r="U14" s="29" t="s">
        <v>217</v>
      </c>
      <c r="V14" s="30" t="s">
        <v>166</v>
      </c>
    </row>
    <row r="15" spans="1:22" x14ac:dyDescent="0.25">
      <c r="A15" s="43">
        <f t="shared" si="0"/>
        <v>12</v>
      </c>
      <c r="B15" s="1" t="s">
        <v>64</v>
      </c>
      <c r="C15" s="9" t="s">
        <v>88</v>
      </c>
      <c r="D15" s="14" t="s">
        <v>118</v>
      </c>
      <c r="E15" s="9" t="s">
        <v>103</v>
      </c>
      <c r="F15" s="19">
        <v>241.2</v>
      </c>
      <c r="G15" s="60"/>
      <c r="H15" s="60"/>
      <c r="I15" s="63"/>
      <c r="J15" s="70">
        <v>44562</v>
      </c>
      <c r="K15" s="1"/>
      <c r="L15" s="1" t="s">
        <v>244</v>
      </c>
      <c r="M15" s="1" t="s">
        <v>245</v>
      </c>
      <c r="N15" s="1"/>
      <c r="O15" s="1"/>
      <c r="P15" s="1">
        <v>25</v>
      </c>
      <c r="Q15" s="24">
        <v>3.3</v>
      </c>
      <c r="R15" s="1" t="s">
        <v>142</v>
      </c>
      <c r="S15" s="29" t="s">
        <v>211</v>
      </c>
      <c r="T15" s="29" t="s">
        <v>212</v>
      </c>
      <c r="U15" s="29" t="s">
        <v>213</v>
      </c>
      <c r="V15" s="30" t="s">
        <v>214</v>
      </c>
    </row>
    <row r="16" spans="1:22" x14ac:dyDescent="0.25">
      <c r="A16" s="43">
        <f t="shared" si="0"/>
        <v>13</v>
      </c>
      <c r="B16" s="1" t="s">
        <v>64</v>
      </c>
      <c r="C16" s="9" t="s">
        <v>88</v>
      </c>
      <c r="D16" s="14" t="s">
        <v>118</v>
      </c>
      <c r="E16" s="9" t="s">
        <v>103</v>
      </c>
      <c r="F16" s="19">
        <f>499.49+295.47</f>
        <v>794.96</v>
      </c>
      <c r="G16" s="60"/>
      <c r="H16" s="60"/>
      <c r="I16" s="63"/>
      <c r="J16" s="70">
        <v>44562</v>
      </c>
      <c r="K16" s="1"/>
      <c r="L16" s="1" t="s">
        <v>244</v>
      </c>
      <c r="M16" s="1" t="s">
        <v>245</v>
      </c>
      <c r="N16" s="1"/>
      <c r="O16" s="1"/>
      <c r="P16" s="1">
        <v>25</v>
      </c>
      <c r="Q16" s="24">
        <v>3.25</v>
      </c>
      <c r="R16" s="1" t="s">
        <v>142</v>
      </c>
      <c r="S16" s="34" t="s">
        <v>211</v>
      </c>
      <c r="T16" s="34" t="s">
        <v>212</v>
      </c>
      <c r="U16" s="34" t="s">
        <v>213</v>
      </c>
      <c r="V16" s="35" t="s">
        <v>214</v>
      </c>
    </row>
    <row r="17" spans="1:22" x14ac:dyDescent="0.25">
      <c r="A17" s="43">
        <f t="shared" si="0"/>
        <v>14</v>
      </c>
      <c r="B17" s="1" t="s">
        <v>65</v>
      </c>
      <c r="C17" s="9" t="s">
        <v>89</v>
      </c>
      <c r="D17" s="14" t="s">
        <v>119</v>
      </c>
      <c r="E17" s="9" t="s">
        <v>105</v>
      </c>
      <c r="F17" s="19">
        <v>278.72000000000003</v>
      </c>
      <c r="G17" s="60"/>
      <c r="H17" s="60"/>
      <c r="I17" s="63"/>
      <c r="J17" s="70">
        <v>44562</v>
      </c>
      <c r="K17" s="1"/>
      <c r="L17" s="1" t="s">
        <v>244</v>
      </c>
      <c r="M17" s="1" t="s">
        <v>245</v>
      </c>
      <c r="N17" s="1"/>
      <c r="O17" s="1"/>
      <c r="P17" s="1">
        <v>25</v>
      </c>
      <c r="Q17" s="24">
        <v>3.33</v>
      </c>
      <c r="R17" s="1" t="s">
        <v>142</v>
      </c>
      <c r="S17" s="29" t="s">
        <v>208</v>
      </c>
      <c r="T17" s="29" t="s">
        <v>209</v>
      </c>
      <c r="U17" s="29" t="s">
        <v>210</v>
      </c>
      <c r="V17" s="30" t="s">
        <v>194</v>
      </c>
    </row>
    <row r="18" spans="1:22" x14ac:dyDescent="0.25">
      <c r="A18" s="43">
        <f t="shared" si="0"/>
        <v>15</v>
      </c>
      <c r="B18" s="1" t="s">
        <v>66</v>
      </c>
      <c r="C18" s="9" t="s">
        <v>90</v>
      </c>
      <c r="D18" s="9" t="s">
        <v>120</v>
      </c>
      <c r="E18" s="9" t="s">
        <v>103</v>
      </c>
      <c r="F18" s="19">
        <v>180.56</v>
      </c>
      <c r="G18" s="60"/>
      <c r="H18" s="60"/>
      <c r="I18" s="63"/>
      <c r="J18" s="70">
        <v>44562</v>
      </c>
      <c r="K18" s="1"/>
      <c r="L18" s="1" t="s">
        <v>244</v>
      </c>
      <c r="M18" s="1" t="s">
        <v>245</v>
      </c>
      <c r="N18" s="1"/>
      <c r="O18" s="1"/>
      <c r="P18" s="1">
        <v>25</v>
      </c>
      <c r="Q18" s="24">
        <v>3.33</v>
      </c>
      <c r="R18" s="1" t="s">
        <v>142</v>
      </c>
      <c r="S18" s="29" t="s">
        <v>204</v>
      </c>
      <c r="T18" s="29" t="s">
        <v>205</v>
      </c>
      <c r="U18" s="29" t="s">
        <v>206</v>
      </c>
      <c r="V18" s="30" t="s">
        <v>207</v>
      </c>
    </row>
    <row r="19" spans="1:22" x14ac:dyDescent="0.25">
      <c r="A19" s="43">
        <f t="shared" si="0"/>
        <v>16</v>
      </c>
      <c r="B19" s="1" t="s">
        <v>67</v>
      </c>
      <c r="C19" s="9" t="s">
        <v>86</v>
      </c>
      <c r="D19" s="9" t="s">
        <v>121</v>
      </c>
      <c r="E19" s="9" t="s">
        <v>113</v>
      </c>
      <c r="F19" s="19">
        <v>234.5</v>
      </c>
      <c r="G19" s="60"/>
      <c r="H19" s="60"/>
      <c r="I19" s="63"/>
      <c r="J19" s="70">
        <v>44562</v>
      </c>
      <c r="K19" s="1"/>
      <c r="L19" s="1" t="s">
        <v>244</v>
      </c>
      <c r="M19" s="1" t="s">
        <v>245</v>
      </c>
      <c r="N19" s="1"/>
      <c r="O19" s="1"/>
      <c r="P19" s="1">
        <v>25</v>
      </c>
      <c r="Q19" s="24">
        <v>3.3</v>
      </c>
      <c r="R19" s="1" t="s">
        <v>142</v>
      </c>
      <c r="S19" s="29" t="s">
        <v>201</v>
      </c>
      <c r="T19" s="29" t="s">
        <v>202</v>
      </c>
      <c r="U19" s="29" t="s">
        <v>203</v>
      </c>
      <c r="V19" s="30" t="s">
        <v>188</v>
      </c>
    </row>
    <row r="20" spans="1:22" x14ac:dyDescent="0.25">
      <c r="A20" s="43">
        <f t="shared" si="0"/>
        <v>17</v>
      </c>
      <c r="B20" s="1" t="s">
        <v>68</v>
      </c>
      <c r="C20" s="9" t="s">
        <v>91</v>
      </c>
      <c r="D20" s="9" t="s">
        <v>122</v>
      </c>
      <c r="E20" s="9" t="s">
        <v>123</v>
      </c>
      <c r="F20" s="19">
        <v>490.1</v>
      </c>
      <c r="G20" s="60"/>
      <c r="H20" s="60"/>
      <c r="I20" s="63"/>
      <c r="J20" s="70">
        <v>44562</v>
      </c>
      <c r="K20" s="1"/>
      <c r="L20" s="1" t="s">
        <v>244</v>
      </c>
      <c r="M20" s="1" t="s">
        <v>245</v>
      </c>
      <c r="N20" s="1"/>
      <c r="O20" s="1"/>
      <c r="P20" s="1">
        <v>25</v>
      </c>
      <c r="Q20" s="24">
        <v>3.25</v>
      </c>
      <c r="R20" s="1" t="s">
        <v>142</v>
      </c>
      <c r="S20" s="29" t="s">
        <v>198</v>
      </c>
      <c r="T20" s="29" t="s">
        <v>199</v>
      </c>
      <c r="U20" s="29" t="s">
        <v>200</v>
      </c>
      <c r="V20" s="30" t="s">
        <v>188</v>
      </c>
    </row>
    <row r="21" spans="1:22" x14ac:dyDescent="0.25">
      <c r="A21" s="43">
        <f t="shared" si="0"/>
        <v>18</v>
      </c>
      <c r="B21" s="1" t="s">
        <v>69</v>
      </c>
      <c r="C21" s="9" t="s">
        <v>92</v>
      </c>
      <c r="D21" s="9" t="s">
        <v>124</v>
      </c>
      <c r="E21" s="9" t="s">
        <v>125</v>
      </c>
      <c r="F21" s="19">
        <v>165.8</v>
      </c>
      <c r="G21" s="60"/>
      <c r="H21" s="60"/>
      <c r="I21" s="63"/>
      <c r="J21" s="70">
        <v>44562</v>
      </c>
      <c r="K21" s="1"/>
      <c r="L21" s="1" t="s">
        <v>244</v>
      </c>
      <c r="M21" s="1" t="s">
        <v>245</v>
      </c>
      <c r="N21" s="1"/>
      <c r="O21" s="1"/>
      <c r="P21" s="1">
        <v>25</v>
      </c>
      <c r="Q21" s="24">
        <v>3.3</v>
      </c>
      <c r="R21" s="1" t="s">
        <v>142</v>
      </c>
      <c r="S21" s="29" t="s">
        <v>195</v>
      </c>
      <c r="T21" s="29" t="s">
        <v>196</v>
      </c>
      <c r="U21" s="29" t="s">
        <v>197</v>
      </c>
      <c r="V21" s="30" t="s">
        <v>188</v>
      </c>
    </row>
    <row r="22" spans="1:22" x14ac:dyDescent="0.25">
      <c r="A22" s="43">
        <f t="shared" si="0"/>
        <v>19</v>
      </c>
      <c r="B22" s="1" t="s">
        <v>70</v>
      </c>
      <c r="C22" s="9" t="s">
        <v>85</v>
      </c>
      <c r="D22" s="9" t="s">
        <v>126</v>
      </c>
      <c r="E22" s="9" t="s">
        <v>111</v>
      </c>
      <c r="F22" s="19">
        <v>95.48</v>
      </c>
      <c r="G22" s="60"/>
      <c r="H22" s="60"/>
      <c r="I22" s="63"/>
      <c r="J22" s="70">
        <v>44562</v>
      </c>
      <c r="K22" s="1"/>
      <c r="L22" s="1" t="s">
        <v>244</v>
      </c>
      <c r="M22" s="1" t="s">
        <v>245</v>
      </c>
      <c r="N22" s="1"/>
      <c r="O22" s="1"/>
      <c r="P22" s="1">
        <v>25</v>
      </c>
      <c r="Q22" s="24">
        <v>3.25</v>
      </c>
      <c r="R22" s="1" t="s">
        <v>142</v>
      </c>
      <c r="S22" s="29" t="s">
        <v>192</v>
      </c>
      <c r="T22" s="29" t="s">
        <v>193</v>
      </c>
      <c r="U22" s="29" t="s">
        <v>169</v>
      </c>
      <c r="V22" s="30" t="s">
        <v>194</v>
      </c>
    </row>
    <row r="23" spans="1:22" x14ac:dyDescent="0.25">
      <c r="A23" s="43">
        <f t="shared" si="0"/>
        <v>20</v>
      </c>
      <c r="B23" s="1" t="s">
        <v>71</v>
      </c>
      <c r="C23" s="9" t="s">
        <v>93</v>
      </c>
      <c r="D23" s="9" t="s">
        <v>127</v>
      </c>
      <c r="E23" s="9" t="s">
        <v>125</v>
      </c>
      <c r="F23" s="20">
        <v>181.57</v>
      </c>
      <c r="G23" s="60"/>
      <c r="H23" s="60"/>
      <c r="I23" s="63"/>
      <c r="J23" s="70">
        <v>44562</v>
      </c>
      <c r="K23" s="1"/>
      <c r="L23" s="1" t="s">
        <v>244</v>
      </c>
      <c r="M23" s="1" t="s">
        <v>245</v>
      </c>
      <c r="N23" s="1"/>
      <c r="O23" s="1"/>
      <c r="P23" s="1">
        <v>25</v>
      </c>
      <c r="Q23" s="24">
        <v>3.25</v>
      </c>
      <c r="R23" s="1" t="s">
        <v>142</v>
      </c>
      <c r="S23" s="29" t="s">
        <v>185</v>
      </c>
      <c r="T23" s="29" t="s">
        <v>186</v>
      </c>
      <c r="U23" s="29" t="s">
        <v>187</v>
      </c>
      <c r="V23" s="30" t="s">
        <v>188</v>
      </c>
    </row>
    <row r="24" spans="1:22" x14ac:dyDescent="0.25">
      <c r="A24" s="43">
        <f t="shared" si="0"/>
        <v>21</v>
      </c>
      <c r="B24" s="1" t="s">
        <v>72</v>
      </c>
      <c r="C24" s="9" t="s">
        <v>94</v>
      </c>
      <c r="D24" s="9" t="s">
        <v>128</v>
      </c>
      <c r="E24" s="9" t="s">
        <v>125</v>
      </c>
      <c r="F24" s="20">
        <v>110.22</v>
      </c>
      <c r="G24" s="61"/>
      <c r="H24" s="61"/>
      <c r="I24" s="64"/>
      <c r="J24" s="70">
        <v>44562</v>
      </c>
      <c r="K24" s="1"/>
      <c r="L24" s="1" t="s">
        <v>244</v>
      </c>
      <c r="M24" s="1" t="s">
        <v>245</v>
      </c>
      <c r="N24" s="1"/>
      <c r="O24" s="1"/>
      <c r="P24" s="1">
        <v>25</v>
      </c>
      <c r="Q24" s="24">
        <v>3.33</v>
      </c>
      <c r="R24" s="1" t="s">
        <v>142</v>
      </c>
      <c r="S24" s="29" t="s">
        <v>189</v>
      </c>
      <c r="T24" s="29" t="s">
        <v>190</v>
      </c>
      <c r="U24" s="29" t="s">
        <v>191</v>
      </c>
      <c r="V24" s="30" t="s">
        <v>188</v>
      </c>
    </row>
    <row r="25" spans="1:22" x14ac:dyDescent="0.25">
      <c r="A25" s="43">
        <f t="shared" si="0"/>
        <v>22</v>
      </c>
      <c r="B25" s="7" t="s">
        <v>73</v>
      </c>
      <c r="C25" s="10" t="s">
        <v>95</v>
      </c>
      <c r="D25" s="15" t="s">
        <v>129</v>
      </c>
      <c r="E25" s="10" t="s">
        <v>130</v>
      </c>
      <c r="F25" s="21">
        <v>80</v>
      </c>
      <c r="G25" s="21" t="s">
        <v>154</v>
      </c>
      <c r="H25" s="21" t="s">
        <v>155</v>
      </c>
      <c r="I25" s="21" t="s">
        <v>156</v>
      </c>
      <c r="J25" s="71">
        <v>44531</v>
      </c>
      <c r="K25" s="1"/>
      <c r="L25" s="1" t="s">
        <v>244</v>
      </c>
      <c r="M25" s="1" t="s">
        <v>245</v>
      </c>
      <c r="N25" s="1"/>
      <c r="O25" s="1"/>
      <c r="P25" s="1">
        <v>15</v>
      </c>
      <c r="Q25" s="1">
        <v>4.18</v>
      </c>
      <c r="R25" s="1" t="s">
        <v>142</v>
      </c>
      <c r="S25" s="29" t="s">
        <v>175</v>
      </c>
      <c r="T25" s="29" t="s">
        <v>176</v>
      </c>
      <c r="U25" s="29" t="s">
        <v>178</v>
      </c>
      <c r="V25" s="31" t="s">
        <v>166</v>
      </c>
    </row>
    <row r="26" spans="1:22" x14ac:dyDescent="0.25">
      <c r="A26" s="43">
        <f t="shared" si="0"/>
        <v>23</v>
      </c>
      <c r="B26" s="7" t="s">
        <v>73</v>
      </c>
      <c r="C26" s="10" t="s">
        <v>95</v>
      </c>
      <c r="D26" s="15" t="s">
        <v>131</v>
      </c>
      <c r="E26" s="10" t="s">
        <v>130</v>
      </c>
      <c r="F26" s="21">
        <v>598</v>
      </c>
      <c r="G26" s="21" t="s">
        <v>144</v>
      </c>
      <c r="H26" s="21" t="s">
        <v>153</v>
      </c>
      <c r="I26" s="21" t="s">
        <v>156</v>
      </c>
      <c r="J26" s="71">
        <v>44531</v>
      </c>
      <c r="K26" s="1"/>
      <c r="L26" s="1" t="s">
        <v>244</v>
      </c>
      <c r="M26" s="1" t="s">
        <v>245</v>
      </c>
      <c r="N26" s="1"/>
      <c r="O26" s="1"/>
      <c r="P26" s="1">
        <v>15</v>
      </c>
      <c r="Q26" s="24">
        <v>3.5</v>
      </c>
      <c r="R26" s="1" t="s">
        <v>142</v>
      </c>
      <c r="S26" s="29" t="s">
        <v>175</v>
      </c>
      <c r="T26" s="29" t="s">
        <v>176</v>
      </c>
      <c r="U26" s="29" t="s">
        <v>177</v>
      </c>
      <c r="V26" s="31" t="s">
        <v>166</v>
      </c>
    </row>
    <row r="27" spans="1:22" x14ac:dyDescent="0.25">
      <c r="A27" s="43">
        <f t="shared" si="0"/>
        <v>24</v>
      </c>
      <c r="B27" s="7" t="s">
        <v>74</v>
      </c>
      <c r="C27" s="1" t="s">
        <v>96</v>
      </c>
      <c r="D27" s="15" t="s">
        <v>132</v>
      </c>
      <c r="E27" s="10" t="s">
        <v>103</v>
      </c>
      <c r="F27" s="21">
        <v>1500</v>
      </c>
      <c r="G27" s="21" t="s">
        <v>146</v>
      </c>
      <c r="H27" s="21" t="s">
        <v>147</v>
      </c>
      <c r="I27" s="21" t="s">
        <v>156</v>
      </c>
      <c r="J27" s="71">
        <v>44652</v>
      </c>
      <c r="K27" s="1"/>
      <c r="L27" s="1" t="s">
        <v>244</v>
      </c>
      <c r="M27" s="1" t="s">
        <v>245</v>
      </c>
      <c r="N27" s="1"/>
      <c r="O27" s="1"/>
      <c r="P27" s="1">
        <v>20</v>
      </c>
      <c r="Q27" s="24">
        <v>3.9</v>
      </c>
      <c r="R27" s="1" t="s">
        <v>142</v>
      </c>
      <c r="S27" s="29" t="s">
        <v>179</v>
      </c>
      <c r="T27" s="29" t="s">
        <v>180</v>
      </c>
      <c r="U27" s="29" t="s">
        <v>181</v>
      </c>
      <c r="V27" s="30" t="s">
        <v>182</v>
      </c>
    </row>
    <row r="28" spans="1:22" x14ac:dyDescent="0.25">
      <c r="A28" s="43">
        <f t="shared" si="0"/>
        <v>25</v>
      </c>
      <c r="B28" s="7" t="s">
        <v>75</v>
      </c>
      <c r="C28" s="1" t="s">
        <v>96</v>
      </c>
      <c r="D28" s="15" t="s">
        <v>132</v>
      </c>
      <c r="E28" s="10" t="s">
        <v>103</v>
      </c>
      <c r="F28" s="21">
        <v>1500</v>
      </c>
      <c r="G28" s="21" t="s">
        <v>146</v>
      </c>
      <c r="H28" s="21" t="s">
        <v>147</v>
      </c>
      <c r="I28" s="21" t="s">
        <v>156</v>
      </c>
      <c r="J28" s="71">
        <v>44652</v>
      </c>
      <c r="K28" s="1"/>
      <c r="L28" s="1" t="s">
        <v>244</v>
      </c>
      <c r="M28" s="1" t="s">
        <v>245</v>
      </c>
      <c r="N28" s="1"/>
      <c r="O28" s="1"/>
      <c r="P28" s="1">
        <v>20</v>
      </c>
      <c r="Q28" s="24">
        <v>3.9</v>
      </c>
      <c r="R28" s="1" t="s">
        <v>142</v>
      </c>
      <c r="S28" s="29" t="s">
        <v>179</v>
      </c>
      <c r="T28" s="29" t="s">
        <v>180</v>
      </c>
      <c r="U28" s="29" t="s">
        <v>183</v>
      </c>
      <c r="V28" s="30" t="s">
        <v>184</v>
      </c>
    </row>
    <row r="29" spans="1:22" x14ac:dyDescent="0.25">
      <c r="A29" s="43">
        <f t="shared" si="0"/>
        <v>26</v>
      </c>
      <c r="B29" s="7" t="s">
        <v>76</v>
      </c>
      <c r="C29" s="1" t="s">
        <v>97</v>
      </c>
      <c r="D29" s="15" t="s">
        <v>133</v>
      </c>
      <c r="E29" s="10" t="s">
        <v>109</v>
      </c>
      <c r="F29" s="21">
        <v>515</v>
      </c>
      <c r="G29" s="21" t="s">
        <v>148</v>
      </c>
      <c r="H29" s="21" t="s">
        <v>149</v>
      </c>
      <c r="I29" s="21" t="s">
        <v>157</v>
      </c>
      <c r="J29" s="71">
        <v>44531</v>
      </c>
      <c r="K29" s="1"/>
      <c r="L29" s="1" t="s">
        <v>244</v>
      </c>
      <c r="M29" s="1" t="s">
        <v>245</v>
      </c>
      <c r="N29" s="1"/>
      <c r="O29" s="1"/>
      <c r="P29" s="1">
        <v>25</v>
      </c>
      <c r="Q29" s="1">
        <v>4.18</v>
      </c>
      <c r="R29" s="1" t="s">
        <v>142</v>
      </c>
      <c r="S29" s="29" t="s">
        <v>171</v>
      </c>
      <c r="T29" s="29" t="s">
        <v>172</v>
      </c>
      <c r="U29" s="29" t="s">
        <v>173</v>
      </c>
      <c r="V29" s="30" t="s">
        <v>174</v>
      </c>
    </row>
    <row r="30" spans="1:22" x14ac:dyDescent="0.25">
      <c r="A30" s="43">
        <f t="shared" si="0"/>
        <v>27</v>
      </c>
      <c r="B30" s="7" t="s">
        <v>77</v>
      </c>
      <c r="C30" s="1" t="s">
        <v>98</v>
      </c>
      <c r="D30" s="15" t="s">
        <v>134</v>
      </c>
      <c r="E30" s="10" t="s">
        <v>135</v>
      </c>
      <c r="F30" s="23">
        <v>4300</v>
      </c>
      <c r="G30" s="14" t="s">
        <v>150</v>
      </c>
      <c r="H30" s="14" t="s">
        <v>151</v>
      </c>
      <c r="I30" s="21" t="s">
        <v>156</v>
      </c>
      <c r="J30" s="71">
        <v>44652</v>
      </c>
      <c r="K30" s="1"/>
      <c r="L30" s="1" t="s">
        <v>244</v>
      </c>
      <c r="M30" s="1" t="s">
        <v>245</v>
      </c>
      <c r="N30" s="1"/>
      <c r="O30" s="1"/>
      <c r="P30" s="1">
        <v>15</v>
      </c>
      <c r="Q30" s="1">
        <v>3.46</v>
      </c>
      <c r="R30" s="1" t="s">
        <v>142</v>
      </c>
      <c r="S30" s="29" t="s">
        <v>167</v>
      </c>
      <c r="T30" s="29" t="s">
        <v>168</v>
      </c>
      <c r="U30" s="29" t="s">
        <v>169</v>
      </c>
      <c r="V30" s="30" t="s">
        <v>170</v>
      </c>
    </row>
    <row r="31" spans="1:22" ht="15.75" thickBot="1" x14ac:dyDescent="0.3">
      <c r="A31" s="44">
        <f t="shared" si="0"/>
        <v>28</v>
      </c>
      <c r="B31" s="45" t="s">
        <v>78</v>
      </c>
      <c r="C31" s="46" t="s">
        <v>99</v>
      </c>
      <c r="D31" s="47" t="s">
        <v>136</v>
      </c>
      <c r="E31" s="48" t="s">
        <v>137</v>
      </c>
      <c r="F31" s="49">
        <v>400</v>
      </c>
      <c r="G31" s="50" t="s">
        <v>152</v>
      </c>
      <c r="H31" s="50" t="s">
        <v>153</v>
      </c>
      <c r="I31" s="51" t="s">
        <v>156</v>
      </c>
      <c r="J31" s="72">
        <v>44652</v>
      </c>
      <c r="K31" s="46"/>
      <c r="L31" s="46" t="s">
        <v>244</v>
      </c>
      <c r="M31" s="46" t="s">
        <v>245</v>
      </c>
      <c r="N31" s="46"/>
      <c r="O31" s="46"/>
      <c r="P31" s="46">
        <v>25</v>
      </c>
      <c r="Q31" s="46">
        <v>4.1500000000000004</v>
      </c>
      <c r="R31" s="1" t="s">
        <v>142</v>
      </c>
      <c r="S31" s="26" t="s">
        <v>163</v>
      </c>
      <c r="T31" s="26" t="s">
        <v>164</v>
      </c>
      <c r="U31" s="27" t="s">
        <v>165</v>
      </c>
      <c r="V31" s="28" t="s">
        <v>166</v>
      </c>
    </row>
    <row r="32" spans="1:22" x14ac:dyDescent="0.25">
      <c r="F32" s="22">
        <f>SUM(F4:F31)</f>
        <v>16319.6</v>
      </c>
      <c r="G32" s="22"/>
      <c r="H32" s="22"/>
      <c r="I32" s="22"/>
      <c r="R32" s="74"/>
    </row>
  </sheetData>
  <mergeCells count="23">
    <mergeCell ref="G4:G24"/>
    <mergeCell ref="H4:H24"/>
    <mergeCell ref="I4:I24"/>
    <mergeCell ref="G2:I2"/>
    <mergeCell ref="A2:A3"/>
    <mergeCell ref="B2:B3"/>
    <mergeCell ref="C2:C3"/>
    <mergeCell ref="D2:D3"/>
    <mergeCell ref="E2:E3"/>
    <mergeCell ref="F2:F3"/>
    <mergeCell ref="U2:U3"/>
    <mergeCell ref="V2:V3"/>
    <mergeCell ref="A1:V1"/>
    <mergeCell ref="O2:O3"/>
    <mergeCell ref="P2:Q2"/>
    <mergeCell ref="R2:R3"/>
    <mergeCell ref="S2:S3"/>
    <mergeCell ref="T2:T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workbookViewId="0">
      <selection activeCell="I4" sqref="I4"/>
    </sheetView>
  </sheetViews>
  <sheetFormatPr defaultRowHeight="15" x14ac:dyDescent="0.25"/>
  <cols>
    <col min="2" max="2" width="15.28515625" customWidth="1"/>
    <col min="3" max="3" width="14.85546875" customWidth="1"/>
    <col min="4" max="4" width="15.7109375" customWidth="1"/>
    <col min="5" max="5" width="15.5703125" customWidth="1"/>
    <col min="6" max="6" width="17.28515625" bestFit="1" customWidth="1"/>
    <col min="7" max="7" width="14.85546875" customWidth="1"/>
    <col min="8" max="8" width="16.140625" style="6" customWidth="1"/>
    <col min="9" max="9" width="14.7109375" customWidth="1"/>
    <col min="10" max="10" width="16.5703125" customWidth="1"/>
    <col min="11" max="11" width="14.7109375" style="6" customWidth="1"/>
    <col min="12" max="12" width="16.5703125" style="6" bestFit="1" customWidth="1"/>
    <col min="13" max="28" width="9.7109375" bestFit="1" customWidth="1"/>
  </cols>
  <sheetData>
    <row r="1" spans="2:12" x14ac:dyDescent="0.25">
      <c r="H1"/>
      <c r="K1"/>
      <c r="L1"/>
    </row>
    <row r="2" spans="2:12" ht="18.75" x14ac:dyDescent="0.3">
      <c r="B2" s="68" t="s">
        <v>53</v>
      </c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2:12" s="3" customFormat="1" x14ac:dyDescent="0.25">
      <c r="B3" s="4" t="s">
        <v>52</v>
      </c>
      <c r="C3" s="4" t="s">
        <v>51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</row>
    <row r="4" spans="2:12" x14ac:dyDescent="0.25">
      <c r="B4" s="2" t="s">
        <v>23</v>
      </c>
      <c r="C4" s="1" t="s">
        <v>141</v>
      </c>
      <c r="D4" s="1" t="s">
        <v>141</v>
      </c>
      <c r="E4" s="1" t="s">
        <v>141</v>
      </c>
      <c r="F4" s="1" t="s">
        <v>141</v>
      </c>
      <c r="G4" s="1" t="s">
        <v>141</v>
      </c>
      <c r="H4" s="5" t="s">
        <v>243</v>
      </c>
      <c r="I4" s="1"/>
      <c r="J4" s="1"/>
      <c r="K4" s="5" t="s">
        <v>243</v>
      </c>
      <c r="L4" s="5">
        <f>SUM(K4,H4)</f>
        <v>0</v>
      </c>
    </row>
    <row r="5" spans="2:12" x14ac:dyDescent="0.25">
      <c r="B5" s="2" t="s">
        <v>24</v>
      </c>
      <c r="C5" s="1" t="s">
        <v>141</v>
      </c>
      <c r="D5" s="1" t="s">
        <v>141</v>
      </c>
      <c r="E5" s="1" t="s">
        <v>141</v>
      </c>
      <c r="F5" s="1" t="s">
        <v>141</v>
      </c>
      <c r="G5" s="1" t="s">
        <v>141</v>
      </c>
      <c r="H5" s="5" t="s">
        <v>243</v>
      </c>
      <c r="I5" s="1"/>
      <c r="J5" s="1"/>
      <c r="K5" s="5" t="s">
        <v>243</v>
      </c>
      <c r="L5" s="5">
        <f t="shared" ref="L5:L31" si="0">SUM(K5,H5)</f>
        <v>0</v>
      </c>
    </row>
    <row r="6" spans="2:12" x14ac:dyDescent="0.25">
      <c r="B6" s="2" t="s">
        <v>25</v>
      </c>
      <c r="C6" s="1" t="s">
        <v>141</v>
      </c>
      <c r="D6" s="1" t="s">
        <v>141</v>
      </c>
      <c r="E6" s="1" t="s">
        <v>141</v>
      </c>
      <c r="F6" s="1" t="s">
        <v>141</v>
      </c>
      <c r="G6" s="1" t="s">
        <v>141</v>
      </c>
      <c r="H6" s="5" t="s">
        <v>243</v>
      </c>
      <c r="I6" s="1"/>
      <c r="J6" s="1"/>
      <c r="K6" s="5" t="s">
        <v>243</v>
      </c>
      <c r="L6" s="5">
        <f t="shared" si="0"/>
        <v>0</v>
      </c>
    </row>
    <row r="7" spans="2:12" x14ac:dyDescent="0.25">
      <c r="B7" s="2" t="s">
        <v>26</v>
      </c>
      <c r="C7" s="1" t="s">
        <v>141</v>
      </c>
      <c r="D7" s="1" t="s">
        <v>141</v>
      </c>
      <c r="E7" s="1" t="s">
        <v>141</v>
      </c>
      <c r="F7" s="1" t="s">
        <v>141</v>
      </c>
      <c r="G7" s="1" t="s">
        <v>141</v>
      </c>
      <c r="H7" s="5" t="s">
        <v>243</v>
      </c>
      <c r="I7" s="1"/>
      <c r="J7" s="1"/>
      <c r="K7" s="5" t="s">
        <v>243</v>
      </c>
      <c r="L7" s="5">
        <f t="shared" si="0"/>
        <v>0</v>
      </c>
    </row>
    <row r="8" spans="2:12" x14ac:dyDescent="0.25">
      <c r="B8" s="2" t="s">
        <v>27</v>
      </c>
      <c r="C8" s="1" t="s">
        <v>141</v>
      </c>
      <c r="D8" s="1" t="s">
        <v>141</v>
      </c>
      <c r="E8" s="1" t="s">
        <v>141</v>
      </c>
      <c r="F8" s="1" t="s">
        <v>141</v>
      </c>
      <c r="G8" s="1" t="s">
        <v>141</v>
      </c>
      <c r="H8" s="5" t="s">
        <v>243</v>
      </c>
      <c r="I8" s="1"/>
      <c r="J8" s="1"/>
      <c r="K8" s="5" t="s">
        <v>243</v>
      </c>
      <c r="L8" s="5">
        <f t="shared" si="0"/>
        <v>0</v>
      </c>
    </row>
    <row r="9" spans="2:12" x14ac:dyDescent="0.25">
      <c r="B9" s="2" t="s">
        <v>28</v>
      </c>
      <c r="C9" s="1" t="s">
        <v>141</v>
      </c>
      <c r="D9" s="1" t="s">
        <v>141</v>
      </c>
      <c r="E9" s="1" t="s">
        <v>141</v>
      </c>
      <c r="F9" s="1" t="s">
        <v>141</v>
      </c>
      <c r="G9" s="1" t="s">
        <v>141</v>
      </c>
      <c r="H9" s="5" t="s">
        <v>243</v>
      </c>
      <c r="I9" s="1"/>
      <c r="J9" s="1"/>
      <c r="K9" s="5" t="s">
        <v>243</v>
      </c>
      <c r="L9" s="5">
        <f t="shared" si="0"/>
        <v>0</v>
      </c>
    </row>
    <row r="10" spans="2:12" x14ac:dyDescent="0.25">
      <c r="B10" s="2" t="s">
        <v>29</v>
      </c>
      <c r="C10" s="1" t="s">
        <v>141</v>
      </c>
      <c r="D10" s="1" t="s">
        <v>141</v>
      </c>
      <c r="E10" s="1" t="s">
        <v>141</v>
      </c>
      <c r="F10" s="1" t="s">
        <v>141</v>
      </c>
      <c r="G10" s="1" t="s">
        <v>141</v>
      </c>
      <c r="H10" s="5" t="s">
        <v>243</v>
      </c>
      <c r="I10" s="1"/>
      <c r="J10" s="1"/>
      <c r="K10" s="5" t="s">
        <v>243</v>
      </c>
      <c r="L10" s="5">
        <f t="shared" si="0"/>
        <v>0</v>
      </c>
    </row>
    <row r="11" spans="2:12" x14ac:dyDescent="0.25">
      <c r="B11" s="2" t="s">
        <v>30</v>
      </c>
      <c r="C11" s="1" t="s">
        <v>141</v>
      </c>
      <c r="D11" s="1" t="s">
        <v>141</v>
      </c>
      <c r="E11" s="1" t="s">
        <v>141</v>
      </c>
      <c r="F11" s="1" t="s">
        <v>141</v>
      </c>
      <c r="G11" s="1" t="s">
        <v>141</v>
      </c>
      <c r="H11" s="5" t="s">
        <v>243</v>
      </c>
      <c r="I11" s="1"/>
      <c r="J11" s="1"/>
      <c r="K11" s="5" t="s">
        <v>243</v>
      </c>
      <c r="L11" s="5">
        <f t="shared" si="0"/>
        <v>0</v>
      </c>
    </row>
    <row r="12" spans="2:12" x14ac:dyDescent="0.25">
      <c r="B12" s="2" t="s">
        <v>31</v>
      </c>
      <c r="C12" s="1" t="s">
        <v>141</v>
      </c>
      <c r="D12" s="1" t="s">
        <v>141</v>
      </c>
      <c r="E12" s="1" t="s">
        <v>141</v>
      </c>
      <c r="F12" s="1" t="s">
        <v>141</v>
      </c>
      <c r="G12" s="1" t="s">
        <v>141</v>
      </c>
      <c r="H12" s="5" t="s">
        <v>243</v>
      </c>
      <c r="I12" s="1"/>
      <c r="J12" s="1"/>
      <c r="K12" s="5" t="s">
        <v>243</v>
      </c>
      <c r="L12" s="5">
        <f t="shared" si="0"/>
        <v>0</v>
      </c>
    </row>
    <row r="13" spans="2:12" x14ac:dyDescent="0.25">
      <c r="B13" s="2" t="s">
        <v>32</v>
      </c>
      <c r="C13" s="1" t="s">
        <v>141</v>
      </c>
      <c r="D13" s="1" t="s">
        <v>141</v>
      </c>
      <c r="E13" s="1" t="s">
        <v>141</v>
      </c>
      <c r="F13" s="1" t="s">
        <v>141</v>
      </c>
      <c r="G13" s="1" t="s">
        <v>141</v>
      </c>
      <c r="H13" s="5" t="s">
        <v>243</v>
      </c>
      <c r="I13" s="1"/>
      <c r="J13" s="1"/>
      <c r="K13" s="5" t="s">
        <v>243</v>
      </c>
      <c r="L13" s="5">
        <f t="shared" si="0"/>
        <v>0</v>
      </c>
    </row>
    <row r="14" spans="2:12" x14ac:dyDescent="0.25">
      <c r="B14" s="2" t="s">
        <v>33</v>
      </c>
      <c r="C14" s="1" t="s">
        <v>141</v>
      </c>
      <c r="D14" s="1" t="s">
        <v>141</v>
      </c>
      <c r="E14" s="1" t="s">
        <v>141</v>
      </c>
      <c r="F14" s="1" t="s">
        <v>141</v>
      </c>
      <c r="G14" s="1" t="s">
        <v>141</v>
      </c>
      <c r="H14" s="5" t="s">
        <v>243</v>
      </c>
      <c r="I14" s="1"/>
      <c r="J14" s="1"/>
      <c r="K14" s="5" t="s">
        <v>243</v>
      </c>
      <c r="L14" s="5">
        <f t="shared" si="0"/>
        <v>0</v>
      </c>
    </row>
    <row r="15" spans="2:12" x14ac:dyDescent="0.25">
      <c r="B15" s="2" t="s">
        <v>34</v>
      </c>
      <c r="C15" s="1" t="s">
        <v>141</v>
      </c>
      <c r="D15" s="1" t="s">
        <v>141</v>
      </c>
      <c r="E15" s="1" t="s">
        <v>141</v>
      </c>
      <c r="F15" s="1" t="s">
        <v>141</v>
      </c>
      <c r="G15" s="1" t="s">
        <v>141</v>
      </c>
      <c r="H15" s="5" t="s">
        <v>243</v>
      </c>
      <c r="I15" s="1"/>
      <c r="J15" s="1"/>
      <c r="K15" s="5" t="s">
        <v>243</v>
      </c>
      <c r="L15" s="5">
        <f t="shared" si="0"/>
        <v>0</v>
      </c>
    </row>
    <row r="16" spans="2:12" x14ac:dyDescent="0.25">
      <c r="B16" s="2" t="s">
        <v>35</v>
      </c>
      <c r="C16" s="1" t="s">
        <v>141</v>
      </c>
      <c r="D16" s="1" t="s">
        <v>141</v>
      </c>
      <c r="E16" s="1" t="s">
        <v>141</v>
      </c>
      <c r="F16" s="1" t="s">
        <v>141</v>
      </c>
      <c r="G16" s="1" t="s">
        <v>141</v>
      </c>
      <c r="H16" s="5" t="s">
        <v>243</v>
      </c>
      <c r="I16" s="1"/>
      <c r="J16" s="1"/>
      <c r="K16" s="5" t="s">
        <v>243</v>
      </c>
      <c r="L16" s="5">
        <f t="shared" si="0"/>
        <v>0</v>
      </c>
    </row>
    <row r="17" spans="2:12" x14ac:dyDescent="0.25">
      <c r="B17" s="2" t="s">
        <v>36</v>
      </c>
      <c r="C17" s="1" t="s">
        <v>141</v>
      </c>
      <c r="D17" s="1" t="s">
        <v>141</v>
      </c>
      <c r="E17" s="1" t="s">
        <v>141</v>
      </c>
      <c r="F17" s="1" t="s">
        <v>141</v>
      </c>
      <c r="G17" s="1" t="s">
        <v>141</v>
      </c>
      <c r="H17" s="5" t="s">
        <v>243</v>
      </c>
      <c r="I17" s="1"/>
      <c r="J17" s="1"/>
      <c r="K17" s="5" t="s">
        <v>243</v>
      </c>
      <c r="L17" s="5">
        <f t="shared" si="0"/>
        <v>0</v>
      </c>
    </row>
    <row r="18" spans="2:12" x14ac:dyDescent="0.25">
      <c r="B18" s="2" t="s">
        <v>37</v>
      </c>
      <c r="C18" s="1" t="s">
        <v>141</v>
      </c>
      <c r="D18" s="1" t="s">
        <v>141</v>
      </c>
      <c r="E18" s="1" t="s">
        <v>141</v>
      </c>
      <c r="F18" s="1" t="s">
        <v>141</v>
      </c>
      <c r="G18" s="1" t="s">
        <v>141</v>
      </c>
      <c r="H18" s="5" t="s">
        <v>243</v>
      </c>
      <c r="I18" s="1"/>
      <c r="J18" s="1"/>
      <c r="K18" s="5" t="s">
        <v>243</v>
      </c>
      <c r="L18" s="5">
        <f t="shared" si="0"/>
        <v>0</v>
      </c>
    </row>
    <row r="19" spans="2:12" x14ac:dyDescent="0.25">
      <c r="B19" s="2" t="s">
        <v>38</v>
      </c>
      <c r="C19" s="1" t="s">
        <v>141</v>
      </c>
      <c r="D19" s="1" t="s">
        <v>141</v>
      </c>
      <c r="E19" s="1" t="s">
        <v>141</v>
      </c>
      <c r="F19" s="1" t="s">
        <v>141</v>
      </c>
      <c r="G19" s="1" t="s">
        <v>141</v>
      </c>
      <c r="H19" s="5" t="s">
        <v>243</v>
      </c>
      <c r="I19" s="1"/>
      <c r="J19" s="1"/>
      <c r="K19" s="5" t="s">
        <v>243</v>
      </c>
      <c r="L19" s="5">
        <f t="shared" si="0"/>
        <v>0</v>
      </c>
    </row>
    <row r="20" spans="2:12" x14ac:dyDescent="0.25">
      <c r="B20" s="2" t="s">
        <v>39</v>
      </c>
      <c r="C20" s="1" t="s">
        <v>141</v>
      </c>
      <c r="D20" s="1" t="s">
        <v>141</v>
      </c>
      <c r="E20" s="1" t="s">
        <v>141</v>
      </c>
      <c r="F20" s="1" t="s">
        <v>141</v>
      </c>
      <c r="G20" s="1" t="s">
        <v>141</v>
      </c>
      <c r="H20" s="5" t="s">
        <v>243</v>
      </c>
      <c r="I20" s="1"/>
      <c r="J20" s="1"/>
      <c r="K20" s="5" t="s">
        <v>243</v>
      </c>
      <c r="L20" s="5">
        <f t="shared" si="0"/>
        <v>0</v>
      </c>
    </row>
    <row r="21" spans="2:12" x14ac:dyDescent="0.25">
      <c r="B21" s="2" t="s">
        <v>40</v>
      </c>
      <c r="C21" s="1" t="s">
        <v>141</v>
      </c>
      <c r="D21" s="1" t="s">
        <v>141</v>
      </c>
      <c r="E21" s="1" t="s">
        <v>141</v>
      </c>
      <c r="F21" s="1" t="s">
        <v>141</v>
      </c>
      <c r="G21" s="1" t="s">
        <v>141</v>
      </c>
      <c r="H21" s="5" t="s">
        <v>243</v>
      </c>
      <c r="I21" s="1"/>
      <c r="J21" s="1"/>
      <c r="K21" s="5" t="s">
        <v>243</v>
      </c>
      <c r="L21" s="5">
        <f t="shared" si="0"/>
        <v>0</v>
      </c>
    </row>
    <row r="22" spans="2:12" x14ac:dyDescent="0.25">
      <c r="B22" s="2" t="s">
        <v>41</v>
      </c>
      <c r="C22" s="1" t="s">
        <v>141</v>
      </c>
      <c r="D22" s="1" t="s">
        <v>141</v>
      </c>
      <c r="E22" s="1" t="s">
        <v>141</v>
      </c>
      <c r="F22" s="1" t="s">
        <v>141</v>
      </c>
      <c r="G22" s="1" t="s">
        <v>141</v>
      </c>
      <c r="H22" s="5" t="s">
        <v>243</v>
      </c>
      <c r="I22" s="1"/>
      <c r="J22" s="1"/>
      <c r="K22" s="5" t="s">
        <v>243</v>
      </c>
      <c r="L22" s="5">
        <f t="shared" si="0"/>
        <v>0</v>
      </c>
    </row>
    <row r="23" spans="2:12" x14ac:dyDescent="0.25">
      <c r="B23" s="2" t="s">
        <v>42</v>
      </c>
      <c r="C23" s="1" t="s">
        <v>141</v>
      </c>
      <c r="D23" s="1" t="s">
        <v>141</v>
      </c>
      <c r="E23" s="1" t="s">
        <v>141</v>
      </c>
      <c r="F23" s="1" t="s">
        <v>141</v>
      </c>
      <c r="G23" s="1" t="s">
        <v>141</v>
      </c>
      <c r="H23" s="5" t="s">
        <v>243</v>
      </c>
      <c r="I23" s="1"/>
      <c r="J23" s="1"/>
      <c r="K23" s="5" t="s">
        <v>243</v>
      </c>
      <c r="L23" s="5">
        <f t="shared" si="0"/>
        <v>0</v>
      </c>
    </row>
    <row r="24" spans="2:12" x14ac:dyDescent="0.25">
      <c r="B24" s="2" t="s">
        <v>43</v>
      </c>
      <c r="C24" s="1" t="s">
        <v>141</v>
      </c>
      <c r="D24" s="1" t="s">
        <v>141</v>
      </c>
      <c r="E24" s="1" t="s">
        <v>141</v>
      </c>
      <c r="F24" s="1" t="s">
        <v>141</v>
      </c>
      <c r="G24" s="1" t="s">
        <v>141</v>
      </c>
      <c r="H24" s="5" t="s">
        <v>243</v>
      </c>
      <c r="I24" s="1"/>
      <c r="J24" s="1"/>
      <c r="K24" s="5" t="s">
        <v>243</v>
      </c>
      <c r="L24" s="5">
        <f t="shared" si="0"/>
        <v>0</v>
      </c>
    </row>
    <row r="25" spans="2:12" x14ac:dyDescent="0.25">
      <c r="B25" s="2" t="s">
        <v>44</v>
      </c>
      <c r="C25" s="1" t="s">
        <v>141</v>
      </c>
      <c r="D25" s="1" t="s">
        <v>141</v>
      </c>
      <c r="E25" s="1" t="s">
        <v>141</v>
      </c>
      <c r="F25" s="1" t="s">
        <v>141</v>
      </c>
      <c r="G25" s="1" t="s">
        <v>141</v>
      </c>
      <c r="H25" s="5" t="s">
        <v>243</v>
      </c>
      <c r="I25" s="1"/>
      <c r="J25" s="1"/>
      <c r="K25" s="5" t="s">
        <v>243</v>
      </c>
      <c r="L25" s="5">
        <f t="shared" si="0"/>
        <v>0</v>
      </c>
    </row>
    <row r="26" spans="2:12" x14ac:dyDescent="0.25">
      <c r="B26" s="2" t="s">
        <v>45</v>
      </c>
      <c r="C26" s="1" t="s">
        <v>141</v>
      </c>
      <c r="D26" s="1" t="s">
        <v>141</v>
      </c>
      <c r="E26" s="1" t="s">
        <v>141</v>
      </c>
      <c r="F26" s="1" t="s">
        <v>141</v>
      </c>
      <c r="G26" s="1" t="s">
        <v>141</v>
      </c>
      <c r="H26" s="5" t="s">
        <v>243</v>
      </c>
      <c r="I26" s="1"/>
      <c r="J26" s="1"/>
      <c r="K26" s="5" t="s">
        <v>243</v>
      </c>
      <c r="L26" s="5">
        <f t="shared" si="0"/>
        <v>0</v>
      </c>
    </row>
    <row r="27" spans="2:12" x14ac:dyDescent="0.25">
      <c r="B27" s="2" t="s">
        <v>46</v>
      </c>
      <c r="C27" s="1" t="s">
        <v>141</v>
      </c>
      <c r="D27" s="1" t="s">
        <v>141</v>
      </c>
      <c r="E27" s="1" t="s">
        <v>141</v>
      </c>
      <c r="F27" s="1" t="s">
        <v>141</v>
      </c>
      <c r="G27" s="1" t="s">
        <v>141</v>
      </c>
      <c r="H27" s="5" t="s">
        <v>243</v>
      </c>
      <c r="I27" s="1"/>
      <c r="J27" s="1"/>
      <c r="K27" s="5" t="s">
        <v>243</v>
      </c>
      <c r="L27" s="5">
        <f t="shared" si="0"/>
        <v>0</v>
      </c>
    </row>
    <row r="28" spans="2:12" x14ac:dyDescent="0.25">
      <c r="B28" s="2" t="s">
        <v>47</v>
      </c>
      <c r="C28" s="1" t="s">
        <v>141</v>
      </c>
      <c r="D28" s="1" t="s">
        <v>141</v>
      </c>
      <c r="E28" s="1" t="s">
        <v>141</v>
      </c>
      <c r="F28" s="1" t="s">
        <v>141</v>
      </c>
      <c r="G28" s="1" t="s">
        <v>141</v>
      </c>
      <c r="H28" s="5" t="s">
        <v>243</v>
      </c>
      <c r="I28" s="1"/>
      <c r="J28" s="1"/>
      <c r="K28" s="5" t="s">
        <v>243</v>
      </c>
      <c r="L28" s="5">
        <f t="shared" si="0"/>
        <v>0</v>
      </c>
    </row>
    <row r="29" spans="2:12" x14ac:dyDescent="0.25">
      <c r="B29" s="2" t="s">
        <v>48</v>
      </c>
      <c r="C29" s="1" t="s">
        <v>141</v>
      </c>
      <c r="D29" s="1" t="s">
        <v>141</v>
      </c>
      <c r="E29" s="1" t="s">
        <v>141</v>
      </c>
      <c r="F29" s="1" t="s">
        <v>141</v>
      </c>
      <c r="G29" s="1" t="s">
        <v>141</v>
      </c>
      <c r="H29" s="5" t="s">
        <v>243</v>
      </c>
      <c r="I29" s="1"/>
      <c r="J29" s="1"/>
      <c r="K29" s="5" t="s">
        <v>243</v>
      </c>
      <c r="L29" s="5">
        <f t="shared" si="0"/>
        <v>0</v>
      </c>
    </row>
    <row r="30" spans="2:12" x14ac:dyDescent="0.25">
      <c r="B30" s="2" t="s">
        <v>49</v>
      </c>
      <c r="C30" s="1" t="s">
        <v>141</v>
      </c>
      <c r="D30" s="1" t="s">
        <v>141</v>
      </c>
      <c r="E30" s="1" t="s">
        <v>141</v>
      </c>
      <c r="F30" s="1" t="s">
        <v>141</v>
      </c>
      <c r="G30" s="1" t="s">
        <v>141</v>
      </c>
      <c r="H30" s="5" t="s">
        <v>243</v>
      </c>
      <c r="I30" s="1"/>
      <c r="J30" s="1"/>
      <c r="K30" s="5" t="s">
        <v>243</v>
      </c>
      <c r="L30" s="5">
        <f t="shared" si="0"/>
        <v>0</v>
      </c>
    </row>
    <row r="31" spans="2:12" x14ac:dyDescent="0.25">
      <c r="B31" s="2" t="s">
        <v>50</v>
      </c>
      <c r="C31" s="1" t="s">
        <v>141</v>
      </c>
      <c r="D31" s="1" t="s">
        <v>141</v>
      </c>
      <c r="E31" s="1" t="s">
        <v>141</v>
      </c>
      <c r="F31" s="1" t="s">
        <v>141</v>
      </c>
      <c r="G31" s="1" t="s">
        <v>141</v>
      </c>
      <c r="H31" s="5" t="s">
        <v>243</v>
      </c>
      <c r="I31" s="1"/>
      <c r="J31" s="1"/>
      <c r="K31" s="5" t="s">
        <v>243</v>
      </c>
      <c r="L31" s="5">
        <f t="shared" si="0"/>
        <v>0</v>
      </c>
    </row>
  </sheetData>
  <mergeCells count="1">
    <mergeCell ref="B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Required Information</vt:lpstr>
      <vt:lpstr>Cost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2021-08-31T12:56:15Z</dcterms:modified>
</cp:coreProperties>
</file>