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inee4\Desktop\Ritesh\Ritesh Singh\Samit Sale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S10" i="1"/>
  <c r="S9" i="1"/>
  <c r="P7" i="1"/>
  <c r="H7" i="1"/>
  <c r="G7" i="1"/>
  <c r="Q4" i="1"/>
  <c r="R4" i="1" s="1"/>
  <c r="P6" i="1"/>
  <c r="P5" i="1"/>
  <c r="P4" i="1"/>
  <c r="N6" i="1"/>
  <c r="Q6" i="1" s="1"/>
  <c r="R6" i="1" s="1"/>
  <c r="S6" i="1" s="1"/>
  <c r="N5" i="1"/>
  <c r="Q5" i="1" s="1"/>
  <c r="R5" i="1" s="1"/>
  <c r="S5" i="1" s="1"/>
  <c r="N4" i="1"/>
  <c r="K6" i="1"/>
  <c r="K5" i="1"/>
  <c r="G6" i="1"/>
  <c r="H6" i="1" s="1"/>
  <c r="G5" i="1"/>
  <c r="H5" i="1" s="1"/>
  <c r="G4" i="1"/>
  <c r="H4" i="1" s="1"/>
  <c r="T4" i="1"/>
  <c r="R7" i="1" l="1"/>
  <c r="S4" i="1"/>
  <c r="S7" i="1" s="1"/>
  <c r="S13" i="1" s="1"/>
  <c r="U4" i="1"/>
  <c r="V4" i="1" s="1"/>
</calcChain>
</file>

<file path=xl/sharedStrings.xml><?xml version="1.0" encoding="utf-8"?>
<sst xmlns="http://schemas.openxmlformats.org/spreadsheetml/2006/main" count="26" uniqueCount="24">
  <si>
    <t>SR. No.</t>
  </si>
  <si>
    <t>Floor</t>
  </si>
  <si>
    <t>Ground Floor</t>
  </si>
  <si>
    <t>First Floor</t>
  </si>
  <si>
    <t>Second Floor</t>
  </si>
  <si>
    <t>RCC Framed Structure</t>
  </si>
  <si>
    <t>Year of Construction</t>
  </si>
  <si>
    <t>Add extra for Architectural aesthetic developments, improvements (c)
(add lump sum cost)</t>
  </si>
  <si>
    <t>Add extra for fittings &amp; fixtures (d)
(doors, windows, wood work, cupboards, modular kitchen, electrical/ sanitary fittings)</t>
  </si>
  <si>
    <t>Add extra for services(e)
(water, electricity, sewerage, main gate, boundary, lift, etc.)</t>
  </si>
  <si>
    <t xml:space="preserve">Year of Valuation </t>
  </si>
  <si>
    <t>Type of Structure</t>
  </si>
  <si>
    <t>Salvage value</t>
  </si>
  <si>
    <t xml:space="preserve">Depreciation </t>
  </si>
  <si>
    <t>Depreciated Value</t>
  </si>
  <si>
    <t>Depreciated Replacement Market Value</t>
  </si>
  <si>
    <t>TOTAL</t>
  </si>
  <si>
    <r>
      <t xml:space="preserve">Total Life Consumed 
</t>
    </r>
    <r>
      <rPr>
        <b/>
        <i/>
        <sz val="10"/>
        <color theme="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</si>
  <si>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color theme="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</si>
  <si>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color theme="0"/>
        <rFont val="Calibri"/>
        <family val="2"/>
        <scheme val="minor"/>
      </rPr>
      <t>(In per sq ft)</t>
    </r>
  </si>
  <si>
    <r>
      <t xml:space="preserve">Area 
</t>
    </r>
    <r>
      <rPr>
        <i/>
        <sz val="10"/>
        <color theme="0"/>
        <rFont val="Calibri"/>
        <family val="2"/>
        <scheme val="minor"/>
      </rPr>
      <t>(in sq ft)</t>
    </r>
  </si>
  <si>
    <r>
      <t xml:space="preserve">Area 
</t>
    </r>
    <r>
      <rPr>
        <i/>
        <sz val="10"/>
        <color theme="0"/>
        <rFont val="Calibri"/>
        <family val="2"/>
        <scheme val="minor"/>
      </rPr>
      <t>(in sq m)</t>
    </r>
  </si>
  <si>
    <t>Depreciation Rate</t>
  </si>
  <si>
    <t>Gross Replacment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</si>
</sst>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5" formatCode="_ * #,##0_ ;_ * \-#,##0_ ;_ * &quot;-&quot;??_ ;_ @_ "/>
    <numFmt numFmtId="173" formatCode="0.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44" fontId="0" fillId="0" borderId="0" xfId="0" applyNumberFormat="1"/>
    <xf numFmtId="173" fontId="0" fillId="0" borderId="1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V13"/>
  <sheetViews>
    <sheetView tabSelected="1" topLeftCell="D1" workbookViewId="0">
      <selection activeCell="I7" sqref="I7:O7"/>
    </sheetView>
  </sheetViews>
  <sheetFormatPr defaultRowHeight="15" x14ac:dyDescent="0.25"/>
  <cols>
    <col min="5" max="5" width="12.5703125" bestFit="1" customWidth="1"/>
    <col min="6" max="6" width="20.42578125" bestFit="1" customWidth="1"/>
    <col min="9" max="9" width="12.5703125" customWidth="1"/>
    <col min="10" max="10" width="11" customWidth="1"/>
    <col min="11" max="13" width="12.5703125" customWidth="1"/>
    <col min="14" max="14" width="12.42578125" customWidth="1"/>
    <col min="15" max="15" width="13.28515625" customWidth="1"/>
    <col min="16" max="16" width="18.28515625" customWidth="1"/>
    <col min="17" max="18" width="16.5703125" customWidth="1"/>
    <col min="19" max="19" width="21.140625" customWidth="1"/>
    <col min="21" max="21" width="10" bestFit="1" customWidth="1"/>
  </cols>
  <sheetData>
    <row r="3" spans="4:22" ht="57.75" x14ac:dyDescent="0.25">
      <c r="D3" s="11" t="s">
        <v>0</v>
      </c>
      <c r="E3" s="11" t="s">
        <v>1</v>
      </c>
      <c r="F3" s="11" t="s">
        <v>11</v>
      </c>
      <c r="G3" s="12" t="s">
        <v>20</v>
      </c>
      <c r="H3" s="12" t="s">
        <v>21</v>
      </c>
      <c r="I3" s="12" t="s">
        <v>6</v>
      </c>
      <c r="J3" s="12" t="s">
        <v>10</v>
      </c>
      <c r="K3" s="12" t="s">
        <v>17</v>
      </c>
      <c r="L3" s="12" t="s">
        <v>18</v>
      </c>
      <c r="M3" s="12" t="s">
        <v>12</v>
      </c>
      <c r="N3" s="12" t="s">
        <v>22</v>
      </c>
      <c r="O3" s="12" t="s">
        <v>19</v>
      </c>
      <c r="P3" s="12" t="s">
        <v>23</v>
      </c>
      <c r="Q3" s="12" t="s">
        <v>13</v>
      </c>
      <c r="R3" s="12" t="s">
        <v>14</v>
      </c>
      <c r="S3" s="12" t="s">
        <v>15</v>
      </c>
    </row>
    <row r="4" spans="4:22" x14ac:dyDescent="0.25">
      <c r="D4" s="2">
        <v>1</v>
      </c>
      <c r="E4" s="2" t="s">
        <v>2</v>
      </c>
      <c r="F4" s="2" t="s">
        <v>5</v>
      </c>
      <c r="G4" s="2">
        <f>40*75</f>
        <v>3000</v>
      </c>
      <c r="H4" s="2">
        <f>G4/10.764</f>
        <v>278.70680044593092</v>
      </c>
      <c r="I4" s="2">
        <v>2013</v>
      </c>
      <c r="J4" s="2">
        <v>2021</v>
      </c>
      <c r="K4" s="2">
        <v>8</v>
      </c>
      <c r="L4" s="2">
        <v>65</v>
      </c>
      <c r="M4" s="3">
        <v>0.1</v>
      </c>
      <c r="N4" s="15">
        <f>(1-M4)/L4</f>
        <v>1.3846153846153847E-2</v>
      </c>
      <c r="O4" s="10">
        <v>1650</v>
      </c>
      <c r="P4" s="10">
        <f>O4*G4</f>
        <v>4950000</v>
      </c>
      <c r="Q4" s="10">
        <f>P4*N4*K4</f>
        <v>548307.69230769237</v>
      </c>
      <c r="R4" s="10">
        <f>MAX(P4-Q4,0)</f>
        <v>4401692.307692308</v>
      </c>
      <c r="S4" s="10">
        <f>IF(R4&gt;M4*P4,R4*(1+8%),P4*M4)</f>
        <v>4753827.692307693</v>
      </c>
      <c r="T4" t="e">
        <f>(1-#REF!)/#REF!</f>
        <v>#REF!</v>
      </c>
      <c r="U4" s="1" t="e">
        <f>T4*#REF!*#REF!</f>
        <v>#REF!</v>
      </c>
      <c r="V4" s="1" t="e">
        <f>#REF!-U4</f>
        <v>#REF!</v>
      </c>
    </row>
    <row r="5" spans="4:22" x14ac:dyDescent="0.25">
      <c r="D5" s="2">
        <v>1</v>
      </c>
      <c r="E5" s="2" t="s">
        <v>3</v>
      </c>
      <c r="F5" s="2" t="s">
        <v>5</v>
      </c>
      <c r="G5" s="2">
        <f t="shared" ref="G5:G6" si="0">40*75</f>
        <v>3000</v>
      </c>
      <c r="H5" s="2">
        <f t="shared" ref="H5:H6" si="1">G5/10.764</f>
        <v>278.70680044593092</v>
      </c>
      <c r="I5" s="2">
        <v>2013</v>
      </c>
      <c r="J5" s="2">
        <v>2021</v>
      </c>
      <c r="K5" s="2">
        <f t="shared" ref="K5:K6" si="2">J5-I5</f>
        <v>8</v>
      </c>
      <c r="L5" s="2">
        <v>65</v>
      </c>
      <c r="M5" s="3">
        <v>0.1</v>
      </c>
      <c r="N5" s="15">
        <f t="shared" ref="N5:N6" si="3">(1-M5)/L5</f>
        <v>1.3846153846153847E-2</v>
      </c>
      <c r="O5" s="10">
        <v>1650</v>
      </c>
      <c r="P5" s="10">
        <f t="shared" ref="P5:P6" si="4">O5*G5</f>
        <v>4950000</v>
      </c>
      <c r="Q5" s="10">
        <f t="shared" ref="Q5:Q6" si="5">P5*N5*K5</f>
        <v>548307.69230769237</v>
      </c>
      <c r="R5" s="10">
        <f t="shared" ref="R5:R6" si="6">MAX(P5-Q5,0)</f>
        <v>4401692.307692308</v>
      </c>
      <c r="S5" s="10">
        <f t="shared" ref="S5:S6" si="7">IF(R5&gt;M5*P5,R5*(1+8%),P5*M5)</f>
        <v>4753827.692307693</v>
      </c>
    </row>
    <row r="6" spans="4:22" x14ac:dyDescent="0.25">
      <c r="D6" s="2">
        <v>1</v>
      </c>
      <c r="E6" s="2" t="s">
        <v>4</v>
      </c>
      <c r="F6" s="2" t="s">
        <v>5</v>
      </c>
      <c r="G6" s="2">
        <f t="shared" si="0"/>
        <v>3000</v>
      </c>
      <c r="H6" s="2">
        <f t="shared" si="1"/>
        <v>278.70680044593092</v>
      </c>
      <c r="I6" s="2">
        <v>2013</v>
      </c>
      <c r="J6" s="2">
        <v>2021</v>
      </c>
      <c r="K6" s="2">
        <f t="shared" si="2"/>
        <v>8</v>
      </c>
      <c r="L6" s="2">
        <v>65</v>
      </c>
      <c r="M6" s="3">
        <v>0.1</v>
      </c>
      <c r="N6" s="15">
        <f t="shared" si="3"/>
        <v>1.3846153846153847E-2</v>
      </c>
      <c r="O6" s="10">
        <v>1650</v>
      </c>
      <c r="P6" s="10">
        <f t="shared" si="4"/>
        <v>4950000</v>
      </c>
      <c r="Q6" s="10">
        <f t="shared" si="5"/>
        <v>548307.69230769237</v>
      </c>
      <c r="R6" s="10">
        <f t="shared" si="6"/>
        <v>4401692.307692308</v>
      </c>
      <c r="S6" s="10">
        <f t="shared" si="7"/>
        <v>4753827.692307693</v>
      </c>
    </row>
    <row r="7" spans="4:22" x14ac:dyDescent="0.25">
      <c r="D7" s="6" t="s">
        <v>16</v>
      </c>
      <c r="E7" s="7"/>
      <c r="F7" s="7"/>
      <c r="G7" s="2">
        <f>SUM(G4:G6)</f>
        <v>9000</v>
      </c>
      <c r="H7" s="2">
        <f>SUM(H4:H6)</f>
        <v>836.12040133779283</v>
      </c>
      <c r="I7" s="6"/>
      <c r="J7" s="7"/>
      <c r="K7" s="7"/>
      <c r="L7" s="7"/>
      <c r="M7" s="7"/>
      <c r="N7" s="7"/>
      <c r="O7" s="8"/>
      <c r="P7" s="10">
        <f>SUM(P4:P6)</f>
        <v>14850000</v>
      </c>
      <c r="Q7" s="10"/>
      <c r="R7" s="10">
        <f>SUM(R4:R6)</f>
        <v>13205076.923076924</v>
      </c>
      <c r="S7" s="10">
        <f>SUM(S4:S6)</f>
        <v>14261483.07692308</v>
      </c>
    </row>
    <row r="8" spans="4:22" x14ac:dyDescent="0.25"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4:22" ht="45.75" customHeight="1" x14ac:dyDescent="0.25">
      <c r="D9" s="4"/>
      <c r="E9" s="5" t="s">
        <v>7</v>
      </c>
      <c r="F9" s="5"/>
      <c r="G9" s="5"/>
      <c r="H9" s="5"/>
      <c r="I9" s="5"/>
      <c r="J9" s="5"/>
      <c r="K9" s="5"/>
      <c r="L9" s="5"/>
      <c r="M9" s="9"/>
      <c r="N9" s="9"/>
      <c r="O9" s="4"/>
      <c r="P9" s="4"/>
      <c r="Q9" s="4"/>
      <c r="R9" s="4"/>
      <c r="S9" s="13">
        <f>285*G7</f>
        <v>2565000</v>
      </c>
    </row>
    <row r="10" spans="4:22" ht="48" customHeight="1" x14ac:dyDescent="0.25">
      <c r="D10" s="4"/>
      <c r="E10" s="5" t="s">
        <v>8</v>
      </c>
      <c r="F10" s="5"/>
      <c r="G10" s="5"/>
      <c r="H10" s="5"/>
      <c r="I10" s="5"/>
      <c r="J10" s="5"/>
      <c r="K10" s="5"/>
      <c r="L10" s="5"/>
      <c r="M10" s="9"/>
      <c r="N10" s="9"/>
      <c r="O10" s="4"/>
      <c r="P10" s="4"/>
      <c r="Q10" s="4"/>
      <c r="R10" s="4"/>
      <c r="S10" s="13">
        <f>G7*280</f>
        <v>2520000</v>
      </c>
    </row>
    <row r="11" spans="4:22" ht="48" customHeight="1" x14ac:dyDescent="0.25">
      <c r="D11" s="4"/>
      <c r="E11" s="5" t="s">
        <v>9</v>
      </c>
      <c r="F11" s="5"/>
      <c r="G11" s="5"/>
      <c r="H11" s="5"/>
      <c r="I11" s="5"/>
      <c r="J11" s="5"/>
      <c r="K11" s="5"/>
      <c r="L11" s="5"/>
      <c r="M11" s="9"/>
      <c r="N11" s="9"/>
      <c r="O11" s="4"/>
      <c r="P11" s="4"/>
      <c r="Q11" s="4"/>
      <c r="R11" s="4"/>
      <c r="S11" s="13">
        <f>8*10^5</f>
        <v>800000</v>
      </c>
    </row>
    <row r="13" spans="4:22" x14ac:dyDescent="0.25">
      <c r="S13" s="14">
        <f>SUM(S11,S10,S9,S7)</f>
        <v>20146483.07692308</v>
      </c>
    </row>
  </sheetData>
  <mergeCells count="6">
    <mergeCell ref="E9:L9"/>
    <mergeCell ref="E10:L10"/>
    <mergeCell ref="E11:L11"/>
    <mergeCell ref="D7:F7"/>
    <mergeCell ref="I7:O7"/>
    <mergeCell ref="D8:S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trainee4</cp:lastModifiedBy>
  <dcterms:created xsi:type="dcterms:W3CDTF">2021-09-16T11:33:35Z</dcterms:created>
  <dcterms:modified xsi:type="dcterms:W3CDTF">2021-09-16T12:40:05Z</dcterms:modified>
</cp:coreProperties>
</file>