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inee4\Desktop\Ritesh\Gurgaon Gateway\uploads\VIS(2021-22)-PL412-368-469\"/>
    </mc:Choice>
  </mc:AlternateContent>
  <bookViews>
    <workbookView xWindow="0" yWindow="0" windowWidth="24000" windowHeight="97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H30" i="2"/>
  <c r="G30" i="2"/>
  <c r="F30" i="2"/>
  <c r="F28" i="2"/>
  <c r="F27" i="2"/>
  <c r="F26" i="2"/>
  <c r="E25" i="2"/>
  <c r="R27" i="1"/>
  <c r="T22" i="1"/>
  <c r="S22" i="1"/>
  <c r="R21" i="1"/>
  <c r="Q21" i="1"/>
  <c r="P21" i="1"/>
  <c r="P15" i="1"/>
  <c r="O15" i="1"/>
  <c r="O21" i="1"/>
</calcChain>
</file>

<file path=xl/sharedStrings.xml><?xml version="1.0" encoding="utf-8"?>
<sst xmlns="http://schemas.openxmlformats.org/spreadsheetml/2006/main" count="43" uniqueCount="25">
  <si>
    <t>Covered Built-up area</t>
  </si>
  <si>
    <t>Under FAR</t>
  </si>
  <si>
    <t xml:space="preserve">Proposed </t>
  </si>
  <si>
    <t>Present Status</t>
  </si>
  <si>
    <t>Residential</t>
  </si>
  <si>
    <t>EWS</t>
  </si>
  <si>
    <t>Commercial shopping</t>
  </si>
  <si>
    <t>Community Building &amp;
Multipurpose hall</t>
  </si>
  <si>
    <t xml:space="preserve">Total Proposed </t>
  </si>
  <si>
    <t xml:space="preserve">Total Permitted </t>
  </si>
  <si>
    <t xml:space="preserve">59264.754 sq.mtr. </t>
  </si>
  <si>
    <t>59264.754 sq.mtr.</t>
  </si>
  <si>
    <t xml:space="preserve">147572.685 sq mtr </t>
  </si>
  <si>
    <t>NA</t>
  </si>
  <si>
    <t>Under Non FAR</t>
  </si>
  <si>
    <t>Basement area</t>
  </si>
  <si>
    <t xml:space="preserve">Open Green area </t>
  </si>
  <si>
    <t xml:space="preserve">Minimum requried </t>
  </si>
  <si>
    <t xml:space="preserve">Density </t>
  </si>
  <si>
    <t xml:space="preserve">Permitted </t>
  </si>
  <si>
    <t>27274.90 sq.mtr.</t>
  </si>
  <si>
    <t>12649.087 sq.mtr.</t>
  </si>
  <si>
    <t xml:space="preserve">7599.159 sq.mtr. </t>
  </si>
  <si>
    <t>100-400 PPA</t>
  </si>
  <si>
    <t>AREA STATEMENT CHART OF GURGAON GATEWAY SITUATED AT SECTOR-112 &amp; 113, 
GURUGRAM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</si>
</sst>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5:T27"/>
  <sheetViews>
    <sheetView workbookViewId="0">
      <selection activeCell="R27" sqref="R27"/>
    </sheetView>
  </sheetViews>
  <sheetFormatPr defaultRowHeight="15" x14ac:dyDescent="0.25"/>
  <sheetData>
    <row r="15" spans="15:16" x14ac:dyDescent="0.25">
      <c r="O15">
        <f>11000000/2177</f>
        <v>5052.8249885163068</v>
      </c>
      <c r="P15">
        <f>11500000/2177</f>
        <v>5282.4988516306848</v>
      </c>
    </row>
    <row r="21" spans="15:20" x14ac:dyDescent="0.25">
      <c r="O21">
        <f>11200000/2177</f>
        <v>5144.6945337620582</v>
      </c>
      <c r="P21">
        <f>ROUND(O21,-1)</f>
        <v>5140</v>
      </c>
      <c r="Q21">
        <f>P21*2177</f>
        <v>11189780</v>
      </c>
      <c r="R21">
        <f>ROUND(Q21, -2)</f>
        <v>11189800</v>
      </c>
    </row>
    <row r="22" spans="15:20" x14ac:dyDescent="0.25">
      <c r="R22">
        <v>12000000</v>
      </c>
      <c r="S22">
        <f>R22*0.85</f>
        <v>10200000</v>
      </c>
      <c r="T22">
        <f>R22*0.75</f>
        <v>9000000</v>
      </c>
    </row>
    <row r="27" spans="15:20" x14ac:dyDescent="0.25">
      <c r="R27">
        <f>3000*2177</f>
        <v>6531000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30"/>
  <sheetViews>
    <sheetView tabSelected="1" topLeftCell="C5" workbookViewId="0">
      <selection activeCell="I30" sqref="I30"/>
    </sheetView>
  </sheetViews>
  <sheetFormatPr defaultRowHeight="15" x14ac:dyDescent="0.25"/>
  <cols>
    <col min="3" max="3" width="3.7109375" customWidth="1"/>
    <col min="4" max="4" width="20.5703125" bestFit="1" customWidth="1"/>
    <col min="5" max="5" width="21.140625" bestFit="1" customWidth="1"/>
    <col min="6" max="6" width="17.28515625" bestFit="1" customWidth="1"/>
    <col min="7" max="7" width="16.42578125" bestFit="1" customWidth="1"/>
    <col min="8" max="9" width="11" bestFit="1" customWidth="1"/>
  </cols>
  <sheetData>
    <row r="5" spans="4:7" ht="30.75" customHeight="1" x14ac:dyDescent="0.25">
      <c r="D5" s="8" t="s">
        <v>24</v>
      </c>
      <c r="E5" s="9"/>
      <c r="F5" s="9"/>
      <c r="G5" s="10"/>
    </row>
    <row r="6" spans="4:7" x14ac:dyDescent="0.25">
      <c r="D6" s="1" t="s">
        <v>0</v>
      </c>
      <c r="E6" s="4" t="s">
        <v>1</v>
      </c>
      <c r="F6" s="4" t="s">
        <v>2</v>
      </c>
      <c r="G6" s="4" t="s">
        <v>3</v>
      </c>
    </row>
    <row r="7" spans="4:7" ht="15" customHeight="1" x14ac:dyDescent="0.25">
      <c r="D7" s="1"/>
      <c r="E7" s="2" t="s">
        <v>4</v>
      </c>
      <c r="F7" s="1" t="s">
        <v>10</v>
      </c>
      <c r="G7" s="1" t="s">
        <v>11</v>
      </c>
    </row>
    <row r="8" spans="4:7" x14ac:dyDescent="0.25">
      <c r="D8" s="1"/>
      <c r="E8" s="2" t="s">
        <v>5</v>
      </c>
      <c r="F8" s="1"/>
      <c r="G8" s="1"/>
    </row>
    <row r="9" spans="4:7" ht="30" x14ac:dyDescent="0.25">
      <c r="D9" s="1"/>
      <c r="E9" s="3" t="s">
        <v>7</v>
      </c>
      <c r="F9" s="1"/>
      <c r="G9" s="1"/>
    </row>
    <row r="10" spans="4:7" x14ac:dyDescent="0.25">
      <c r="D10" s="1"/>
      <c r="E10" s="2" t="s">
        <v>6</v>
      </c>
      <c r="F10" s="1"/>
      <c r="G10" s="1"/>
    </row>
    <row r="11" spans="4:7" x14ac:dyDescent="0.25">
      <c r="D11" s="1"/>
      <c r="E11" s="2" t="s">
        <v>8</v>
      </c>
      <c r="F11" s="2" t="s">
        <v>10</v>
      </c>
      <c r="G11" s="2" t="s">
        <v>11</v>
      </c>
    </row>
    <row r="12" spans="4:7" x14ac:dyDescent="0.25">
      <c r="D12" s="1"/>
      <c r="E12" s="2" t="s">
        <v>9</v>
      </c>
      <c r="F12" s="2" t="s">
        <v>12</v>
      </c>
      <c r="G12" s="2" t="s">
        <v>13</v>
      </c>
    </row>
    <row r="13" spans="4:7" x14ac:dyDescent="0.25">
      <c r="D13" s="1"/>
      <c r="E13" s="4" t="s">
        <v>14</v>
      </c>
      <c r="F13" s="4" t="s">
        <v>2</v>
      </c>
      <c r="G13" s="4" t="s">
        <v>3</v>
      </c>
    </row>
    <row r="14" spans="4:7" x14ac:dyDescent="0.25">
      <c r="D14" s="1"/>
      <c r="E14" s="2" t="s">
        <v>15</v>
      </c>
      <c r="F14" s="5" t="s">
        <v>20</v>
      </c>
      <c r="G14" s="5" t="s">
        <v>20</v>
      </c>
    </row>
    <row r="15" spans="4:7" x14ac:dyDescent="0.25">
      <c r="D15" s="1"/>
      <c r="E15" s="2" t="s">
        <v>8</v>
      </c>
      <c r="F15" s="5" t="s">
        <v>20</v>
      </c>
      <c r="G15" s="5" t="s">
        <v>20</v>
      </c>
    </row>
    <row r="16" spans="4:7" x14ac:dyDescent="0.25">
      <c r="D16" s="1"/>
      <c r="E16" s="2" t="s">
        <v>9</v>
      </c>
      <c r="F16" s="5" t="s">
        <v>20</v>
      </c>
      <c r="G16" s="5" t="s">
        <v>20</v>
      </c>
    </row>
    <row r="17" spans="4:9" x14ac:dyDescent="0.25">
      <c r="D17" s="1" t="s">
        <v>16</v>
      </c>
      <c r="E17" s="2" t="s">
        <v>17</v>
      </c>
      <c r="F17" s="5" t="s">
        <v>21</v>
      </c>
      <c r="G17" s="5" t="s">
        <v>13</v>
      </c>
    </row>
    <row r="18" spans="4:9" x14ac:dyDescent="0.25">
      <c r="D18" s="1"/>
      <c r="E18" s="2" t="s">
        <v>2</v>
      </c>
      <c r="F18" s="5" t="s">
        <v>22</v>
      </c>
      <c r="G18" s="5" t="s">
        <v>13</v>
      </c>
    </row>
    <row r="19" spans="4:9" x14ac:dyDescent="0.25">
      <c r="D19" s="6" t="s">
        <v>18</v>
      </c>
      <c r="E19" s="2" t="s">
        <v>19</v>
      </c>
      <c r="F19" s="5" t="s">
        <v>23</v>
      </c>
      <c r="G19" s="5" t="s">
        <v>13</v>
      </c>
    </row>
    <row r="20" spans="4:9" x14ac:dyDescent="0.25">
      <c r="D20" s="7"/>
      <c r="E20" s="2" t="s">
        <v>2</v>
      </c>
      <c r="F20" s="5" t="s">
        <v>13</v>
      </c>
      <c r="G20" s="5" t="s">
        <v>13</v>
      </c>
    </row>
    <row r="25" spans="4:9" x14ac:dyDescent="0.25">
      <c r="E25">
        <f>90000000*8.65275</f>
        <v>778747499.99999988</v>
      </c>
    </row>
    <row r="26" spans="4:9" x14ac:dyDescent="0.25">
      <c r="E26">
        <v>637920.5</v>
      </c>
      <c r="F26">
        <f>E26*1500</f>
        <v>956880750</v>
      </c>
    </row>
    <row r="27" spans="4:9" x14ac:dyDescent="0.25">
      <c r="E27">
        <v>293584.58</v>
      </c>
      <c r="F27">
        <f>E27*1250</f>
        <v>366980725</v>
      </c>
    </row>
    <row r="28" spans="4:9" x14ac:dyDescent="0.25">
      <c r="F28">
        <f>SUM(F26:F27)</f>
        <v>1323861475</v>
      </c>
    </row>
    <row r="29" spans="4:9" x14ac:dyDescent="0.25">
      <c r="F29">
        <v>160000000</v>
      </c>
    </row>
    <row r="30" spans="4:9" x14ac:dyDescent="0.25">
      <c r="F30">
        <f>SUM(F26,F28,F29)</f>
        <v>2440742225</v>
      </c>
      <c r="G30">
        <f>ROUND(F30,-5)</f>
        <v>2440700000</v>
      </c>
      <c r="H30">
        <f>G30*0.85</f>
        <v>2074595000</v>
      </c>
      <c r="I30">
        <f>G30*0.75</f>
        <v>1830525000</v>
      </c>
    </row>
  </sheetData>
  <mergeCells count="6">
    <mergeCell ref="D5:G5"/>
    <mergeCell ref="D19:D20"/>
    <mergeCell ref="F7:F10"/>
    <mergeCell ref="G7:G10"/>
    <mergeCell ref="D6:D16"/>
    <mergeCell ref="D17:D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trainee4</cp:lastModifiedBy>
  <dcterms:created xsi:type="dcterms:W3CDTF">2021-10-29T07:08:43Z</dcterms:created>
  <dcterms:modified xsi:type="dcterms:W3CDTF">2021-10-29T12:26:56Z</dcterms:modified>
</cp:coreProperties>
</file>