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Vibhanshu Vaibhav\Review Files\DLF  Pahse 1C\uploads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9" i="1" l="1"/>
  <c r="T99" i="1"/>
  <c r="S99" i="1"/>
  <c r="R99" i="1"/>
  <c r="O83" i="1"/>
  <c r="N83" i="1"/>
  <c r="M83" i="1"/>
  <c r="L83" i="1"/>
  <c r="K83" i="1"/>
  <c r="J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S56" i="1"/>
  <c r="T53" i="1"/>
  <c r="S53" i="1"/>
  <c r="Q22" i="1"/>
  <c r="S19" i="1"/>
  <c r="R19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11" i="1"/>
  <c r="H83" i="1" l="1"/>
</calcChain>
</file>

<file path=xl/sharedStrings.xml><?xml version="1.0" encoding="utf-8"?>
<sst xmlns="http://schemas.openxmlformats.org/spreadsheetml/2006/main" count="109" uniqueCount="39">
  <si>
    <t>S. No.</t>
  </si>
  <si>
    <t>Plot No.</t>
  </si>
  <si>
    <t>Independent Floor No.</t>
  </si>
  <si>
    <t>Saleable Area</t>
  </si>
  <si>
    <t>First</t>
  </si>
  <si>
    <t>Second</t>
  </si>
  <si>
    <t>Third</t>
  </si>
  <si>
    <t>Fourth</t>
  </si>
  <si>
    <t>TOTAL</t>
  </si>
  <si>
    <t>`</t>
  </si>
  <si>
    <t>Sq. Ft</t>
  </si>
  <si>
    <t>Sq. Mtr.</t>
  </si>
  <si>
    <t>Remarks:-</t>
  </si>
  <si>
    <t>1. All the details has been taken as per the information/data provided by bank/client.</t>
  </si>
  <si>
    <t>2. Total area including the basement area of every plot.In basement and stilt area developer will provide parking and extra facilties for all the floor occupuier.</t>
  </si>
  <si>
    <t>Market Rate @ Rs.6200/- per sq. ft.</t>
  </si>
  <si>
    <t>Market Rate @ Rs.7200/- per sq. ft.</t>
  </si>
  <si>
    <t>G6-44A</t>
  </si>
  <si>
    <t>G6-45A</t>
  </si>
  <si>
    <t>G6-46A</t>
  </si>
  <si>
    <t>G6-48A</t>
  </si>
  <si>
    <t>G6-49A</t>
  </si>
  <si>
    <t>G6-50A</t>
  </si>
  <si>
    <t>G6-51A</t>
  </si>
  <si>
    <t>G6-52A</t>
  </si>
  <si>
    <t>G7-23A</t>
  </si>
  <si>
    <t>G6-4A</t>
  </si>
  <si>
    <t>G6-5A</t>
  </si>
  <si>
    <t>G6-6A</t>
  </si>
  <si>
    <t>G6-7A</t>
  </si>
  <si>
    <t>G6-10A</t>
  </si>
  <si>
    <t>E7-81A</t>
  </si>
  <si>
    <t>E7-88A</t>
  </si>
  <si>
    <t xml:space="preserve"> 18 x 4 = 72 DUs.</t>
  </si>
  <si>
    <r>
      <t xml:space="preserve">Plot Area </t>
    </r>
    <r>
      <rPr>
        <i/>
        <sz val="11"/>
        <color theme="0"/>
        <rFont val="Calibri"/>
        <family val="2"/>
        <scheme val="minor"/>
      </rPr>
      <t>(Sq. Yds.)</t>
    </r>
  </si>
  <si>
    <t xml:space="preserve">Carpet area </t>
  </si>
  <si>
    <t>G6-40</t>
  </si>
  <si>
    <t>G6-41</t>
  </si>
  <si>
    <t>18 Plots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</si>
</sst>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_ ;_ [$₹-4009]\ * \-#,##0_ ;_ [$₹-4009]\ * &quot;-&quot;??_ ;_ @_ "/>
    <numFmt numFmtId="165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top" wrapText="1"/>
    </xf>
    <xf numFmtId="165" fontId="1" fillId="0" borderId="1" xfId="2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U99"/>
  <sheetViews>
    <sheetView tabSelected="1" topLeftCell="G76" workbookViewId="0">
      <selection activeCell="F86" sqref="F86:O86"/>
    </sheetView>
  </sheetViews>
  <sheetFormatPr defaultRowHeight="15" x14ac:dyDescent="0.25"/>
  <cols>
    <col min="1" max="5" width="9.140625" style="1"/>
    <col min="6" max="6" width="9.28515625" style="1" bestFit="1" customWidth="1"/>
    <col min="7" max="7" width="9.140625" style="1"/>
    <col min="8" max="8" width="9.28515625" style="1" bestFit="1" customWidth="1"/>
    <col min="9" max="9" width="20.140625" style="1" customWidth="1"/>
    <col min="10" max="10" width="8.5703125" style="1" bestFit="1" customWidth="1"/>
    <col min="11" max="11" width="9.5703125" style="1" bestFit="1" customWidth="1"/>
    <col min="12" max="12" width="19" style="1" customWidth="1"/>
    <col min="13" max="13" width="17.7109375" style="1" customWidth="1"/>
    <col min="14" max="14" width="8" style="1" hidden="1" customWidth="1"/>
    <col min="15" max="15" width="8.5703125" style="1" hidden="1" customWidth="1"/>
    <col min="16" max="17" width="9.140625" style="1"/>
    <col min="18" max="18" width="11.7109375" style="1" bestFit="1" customWidth="1"/>
    <col min="19" max="20" width="11.5703125" style="1" bestFit="1" customWidth="1"/>
    <col min="21" max="21" width="10" style="1" bestFit="1" customWidth="1"/>
    <col min="22" max="16384" width="9.140625" style="1"/>
  </cols>
  <sheetData>
    <row r="9" spans="6:15" s="2" customFormat="1" ht="15" customHeight="1" x14ac:dyDescent="0.25">
      <c r="F9" s="20" t="s">
        <v>0</v>
      </c>
      <c r="G9" s="20" t="s">
        <v>1</v>
      </c>
      <c r="H9" s="20" t="s">
        <v>34</v>
      </c>
      <c r="I9" s="20" t="s">
        <v>2</v>
      </c>
      <c r="J9" s="20" t="s">
        <v>3</v>
      </c>
      <c r="K9" s="20"/>
      <c r="L9" s="20" t="s">
        <v>15</v>
      </c>
      <c r="M9" s="20" t="s">
        <v>16</v>
      </c>
      <c r="N9" s="20" t="s">
        <v>35</v>
      </c>
      <c r="O9" s="20"/>
    </row>
    <row r="10" spans="6:15" s="2" customFormat="1" ht="36" customHeight="1" x14ac:dyDescent="0.25">
      <c r="F10" s="20"/>
      <c r="G10" s="20"/>
      <c r="H10" s="20"/>
      <c r="I10" s="20"/>
      <c r="J10" s="11" t="s">
        <v>11</v>
      </c>
      <c r="K10" s="11" t="s">
        <v>10</v>
      </c>
      <c r="L10" s="20"/>
      <c r="M10" s="20"/>
      <c r="N10" s="11" t="s">
        <v>11</v>
      </c>
      <c r="O10" s="11" t="s">
        <v>10</v>
      </c>
    </row>
    <row r="11" spans="6:15" ht="15" customHeight="1" x14ac:dyDescent="0.25">
      <c r="F11" s="18">
        <v>1</v>
      </c>
      <c r="G11" s="17" t="s">
        <v>36</v>
      </c>
      <c r="H11" s="17">
        <v>249.96</v>
      </c>
      <c r="I11" s="5" t="s">
        <v>4</v>
      </c>
      <c r="J11" s="8">
        <f>K11/10.764</f>
        <v>186.82645856558901</v>
      </c>
      <c r="K11" s="6">
        <v>2011</v>
      </c>
      <c r="L11" s="9">
        <f>K11*6200</f>
        <v>12468200</v>
      </c>
      <c r="M11" s="9">
        <f>K11*7200</f>
        <v>14479200</v>
      </c>
      <c r="N11" s="12">
        <f>O11/10.764</f>
        <v>118.26458565589002</v>
      </c>
      <c r="O11" s="6">
        <v>1273</v>
      </c>
    </row>
    <row r="12" spans="6:15" x14ac:dyDescent="0.25">
      <c r="F12" s="18"/>
      <c r="G12" s="17"/>
      <c r="H12" s="17"/>
      <c r="I12" s="5" t="s">
        <v>5</v>
      </c>
      <c r="J12" s="8">
        <f t="shared" ref="J12:J75" si="0">K12/10.764</f>
        <v>186.82645856558901</v>
      </c>
      <c r="K12" s="6">
        <v>2011</v>
      </c>
      <c r="L12" s="9">
        <f t="shared" ref="L12:L75" si="1">K12*6200</f>
        <v>12468200</v>
      </c>
      <c r="M12" s="9">
        <f t="shared" ref="M12:M75" si="2">K12*7200</f>
        <v>14479200</v>
      </c>
      <c r="N12" s="12">
        <f t="shared" ref="N12:N75" si="3">O12/10.764</f>
        <v>118.26458565589002</v>
      </c>
      <c r="O12" s="6">
        <v>1273</v>
      </c>
    </row>
    <row r="13" spans="6:15" x14ac:dyDescent="0.25">
      <c r="F13" s="18"/>
      <c r="G13" s="17"/>
      <c r="H13" s="17"/>
      <c r="I13" s="5" t="s">
        <v>6</v>
      </c>
      <c r="J13" s="8">
        <f t="shared" si="0"/>
        <v>186.82645856558901</v>
      </c>
      <c r="K13" s="6">
        <v>2011</v>
      </c>
      <c r="L13" s="9">
        <f t="shared" si="1"/>
        <v>12468200</v>
      </c>
      <c r="M13" s="9">
        <f t="shared" si="2"/>
        <v>14479200</v>
      </c>
      <c r="N13" s="12">
        <f t="shared" si="3"/>
        <v>118.26458565589002</v>
      </c>
      <c r="O13" s="6">
        <v>1273</v>
      </c>
    </row>
    <row r="14" spans="6:15" x14ac:dyDescent="0.25">
      <c r="F14" s="18"/>
      <c r="G14" s="17"/>
      <c r="H14" s="17"/>
      <c r="I14" s="5" t="s">
        <v>7</v>
      </c>
      <c r="J14" s="8">
        <f t="shared" si="0"/>
        <v>186.82645856558901</v>
      </c>
      <c r="K14" s="6">
        <v>2011</v>
      </c>
      <c r="L14" s="9">
        <f t="shared" si="1"/>
        <v>12468200</v>
      </c>
      <c r="M14" s="9">
        <f t="shared" si="2"/>
        <v>14479200</v>
      </c>
      <c r="N14" s="12">
        <f t="shared" si="3"/>
        <v>118.26458565589002</v>
      </c>
      <c r="O14" s="6">
        <v>1273</v>
      </c>
    </row>
    <row r="15" spans="6:15" x14ac:dyDescent="0.25">
      <c r="F15" s="18">
        <v>2</v>
      </c>
      <c r="G15" s="19" t="s">
        <v>37</v>
      </c>
      <c r="H15" s="17">
        <v>249.96</v>
      </c>
      <c r="I15" s="5" t="s">
        <v>4</v>
      </c>
      <c r="J15" s="8">
        <f t="shared" si="0"/>
        <v>186.82645856558901</v>
      </c>
      <c r="K15" s="6">
        <v>2011</v>
      </c>
      <c r="L15" s="9">
        <f t="shared" si="1"/>
        <v>12468200</v>
      </c>
      <c r="M15" s="9">
        <f t="shared" si="2"/>
        <v>14479200</v>
      </c>
      <c r="N15" s="12">
        <f t="shared" si="3"/>
        <v>118.26458565589002</v>
      </c>
      <c r="O15" s="6">
        <v>1273</v>
      </c>
    </row>
    <row r="16" spans="6:15" x14ac:dyDescent="0.25">
      <c r="F16" s="18"/>
      <c r="G16" s="19"/>
      <c r="H16" s="17"/>
      <c r="I16" s="5" t="s">
        <v>5</v>
      </c>
      <c r="J16" s="8">
        <f t="shared" si="0"/>
        <v>186.82645856558901</v>
      </c>
      <c r="K16" s="6">
        <v>2011</v>
      </c>
      <c r="L16" s="9">
        <f t="shared" si="1"/>
        <v>12468200</v>
      </c>
      <c r="M16" s="9">
        <f t="shared" si="2"/>
        <v>14479200</v>
      </c>
      <c r="N16" s="12">
        <f t="shared" si="3"/>
        <v>118.26458565589002</v>
      </c>
      <c r="O16" s="6">
        <v>1273</v>
      </c>
    </row>
    <row r="17" spans="1:19" x14ac:dyDescent="0.25">
      <c r="F17" s="18"/>
      <c r="G17" s="19"/>
      <c r="H17" s="17"/>
      <c r="I17" s="5" t="s">
        <v>6</v>
      </c>
      <c r="J17" s="8">
        <f t="shared" si="0"/>
        <v>186.82645856558901</v>
      </c>
      <c r="K17" s="6">
        <v>2011</v>
      </c>
      <c r="L17" s="9">
        <f t="shared" si="1"/>
        <v>12468200</v>
      </c>
      <c r="M17" s="9">
        <f t="shared" si="2"/>
        <v>14479200</v>
      </c>
      <c r="N17" s="12">
        <f t="shared" si="3"/>
        <v>118.26458565589002</v>
      </c>
      <c r="O17" s="6">
        <v>1273</v>
      </c>
    </row>
    <row r="18" spans="1:19" x14ac:dyDescent="0.25">
      <c r="F18" s="18"/>
      <c r="G18" s="19"/>
      <c r="H18" s="17"/>
      <c r="I18" s="5" t="s">
        <v>7</v>
      </c>
      <c r="J18" s="8">
        <f t="shared" si="0"/>
        <v>186.82645856558901</v>
      </c>
      <c r="K18" s="6">
        <v>2011</v>
      </c>
      <c r="L18" s="9">
        <f t="shared" si="1"/>
        <v>12468200</v>
      </c>
      <c r="M18" s="9">
        <f t="shared" si="2"/>
        <v>14479200</v>
      </c>
      <c r="N18" s="12">
        <f t="shared" si="3"/>
        <v>118.26458565589002</v>
      </c>
      <c r="O18" s="6">
        <v>1273</v>
      </c>
    </row>
    <row r="19" spans="1:19" x14ac:dyDescent="0.25">
      <c r="F19" s="18">
        <v>3</v>
      </c>
      <c r="G19" s="19" t="s">
        <v>17</v>
      </c>
      <c r="H19" s="17">
        <v>249.96</v>
      </c>
      <c r="I19" s="5" t="s">
        <v>4</v>
      </c>
      <c r="J19" s="8">
        <f t="shared" si="0"/>
        <v>186.82645856558901</v>
      </c>
      <c r="K19" s="6">
        <v>2011</v>
      </c>
      <c r="L19" s="9">
        <f t="shared" si="1"/>
        <v>12468200</v>
      </c>
      <c r="M19" s="9">
        <f t="shared" si="2"/>
        <v>14479200</v>
      </c>
      <c r="N19" s="12">
        <f t="shared" si="3"/>
        <v>118.26458565589002</v>
      </c>
      <c r="O19" s="6">
        <v>1273</v>
      </c>
      <c r="Q19" s="1">
        <v>4900000</v>
      </c>
      <c r="R19" s="1">
        <f>Q19*0.85</f>
        <v>4165000</v>
      </c>
      <c r="S19" s="1">
        <f>Q19*0.75</f>
        <v>3675000</v>
      </c>
    </row>
    <row r="20" spans="1:19" x14ac:dyDescent="0.25">
      <c r="F20" s="18"/>
      <c r="G20" s="19"/>
      <c r="H20" s="17"/>
      <c r="I20" s="5" t="s">
        <v>5</v>
      </c>
      <c r="J20" s="8">
        <f t="shared" si="0"/>
        <v>186.82645856558901</v>
      </c>
      <c r="K20" s="6">
        <v>2011</v>
      </c>
      <c r="L20" s="9">
        <f t="shared" si="1"/>
        <v>12468200</v>
      </c>
      <c r="M20" s="9">
        <f t="shared" si="2"/>
        <v>14479200</v>
      </c>
      <c r="N20" s="12">
        <f t="shared" si="3"/>
        <v>118.26458565589002</v>
      </c>
      <c r="O20" s="6">
        <v>1273</v>
      </c>
    </row>
    <row r="21" spans="1:19" x14ac:dyDescent="0.25">
      <c r="F21" s="18"/>
      <c r="G21" s="19"/>
      <c r="H21" s="17"/>
      <c r="I21" s="5" t="s">
        <v>6</v>
      </c>
      <c r="J21" s="8">
        <f t="shared" si="0"/>
        <v>186.82645856558901</v>
      </c>
      <c r="K21" s="6">
        <v>2011</v>
      </c>
      <c r="L21" s="9">
        <f t="shared" si="1"/>
        <v>12468200</v>
      </c>
      <c r="M21" s="9">
        <f t="shared" si="2"/>
        <v>14479200</v>
      </c>
      <c r="N21" s="12">
        <f t="shared" si="3"/>
        <v>118.26458565589002</v>
      </c>
      <c r="O21" s="6">
        <v>1273</v>
      </c>
    </row>
    <row r="22" spans="1:19" x14ac:dyDescent="0.25">
      <c r="F22" s="18"/>
      <c r="G22" s="19"/>
      <c r="H22" s="17"/>
      <c r="I22" s="5" t="s">
        <v>7</v>
      </c>
      <c r="J22" s="8">
        <f t="shared" si="0"/>
        <v>186.82645856558901</v>
      </c>
      <c r="K22" s="6">
        <v>2011</v>
      </c>
      <c r="L22" s="9">
        <f t="shared" si="1"/>
        <v>12468200</v>
      </c>
      <c r="M22" s="9">
        <f t="shared" si="2"/>
        <v>14479200</v>
      </c>
      <c r="N22" s="12">
        <f t="shared" si="3"/>
        <v>118.26458565589002</v>
      </c>
      <c r="O22" s="6">
        <v>1273</v>
      </c>
      <c r="Q22" s="1">
        <f>35000*124</f>
        <v>4340000</v>
      </c>
    </row>
    <row r="23" spans="1:19" x14ac:dyDescent="0.25">
      <c r="F23" s="18">
        <v>4</v>
      </c>
      <c r="G23" s="19" t="s">
        <v>18</v>
      </c>
      <c r="H23" s="17">
        <v>249.96</v>
      </c>
      <c r="I23" s="5" t="s">
        <v>4</v>
      </c>
      <c r="J23" s="8">
        <f t="shared" si="0"/>
        <v>186.82645856558901</v>
      </c>
      <c r="K23" s="6">
        <v>2011</v>
      </c>
      <c r="L23" s="9">
        <f t="shared" si="1"/>
        <v>12468200</v>
      </c>
      <c r="M23" s="9">
        <f t="shared" si="2"/>
        <v>14479200</v>
      </c>
      <c r="N23" s="12">
        <f t="shared" si="3"/>
        <v>118.26458565589002</v>
      </c>
      <c r="O23" s="6">
        <v>1273</v>
      </c>
    </row>
    <row r="24" spans="1:19" x14ac:dyDescent="0.25">
      <c r="F24" s="18"/>
      <c r="G24" s="19"/>
      <c r="H24" s="17"/>
      <c r="I24" s="5" t="s">
        <v>5</v>
      </c>
      <c r="J24" s="8">
        <f t="shared" si="0"/>
        <v>186.82645856558901</v>
      </c>
      <c r="K24" s="6">
        <v>2011</v>
      </c>
      <c r="L24" s="9">
        <f t="shared" si="1"/>
        <v>12468200</v>
      </c>
      <c r="M24" s="9">
        <f t="shared" si="2"/>
        <v>14479200</v>
      </c>
      <c r="N24" s="12">
        <f t="shared" si="3"/>
        <v>118.26458565589002</v>
      </c>
      <c r="O24" s="6">
        <v>1273</v>
      </c>
    </row>
    <row r="25" spans="1:19" x14ac:dyDescent="0.25">
      <c r="F25" s="18"/>
      <c r="G25" s="19"/>
      <c r="H25" s="17"/>
      <c r="I25" s="5" t="s">
        <v>6</v>
      </c>
      <c r="J25" s="8">
        <f t="shared" si="0"/>
        <v>186.82645856558901</v>
      </c>
      <c r="K25" s="6">
        <v>2011</v>
      </c>
      <c r="L25" s="9">
        <f t="shared" si="1"/>
        <v>12468200</v>
      </c>
      <c r="M25" s="9">
        <f t="shared" si="2"/>
        <v>14479200</v>
      </c>
      <c r="N25" s="12">
        <f t="shared" si="3"/>
        <v>118.26458565589002</v>
      </c>
      <c r="O25" s="6">
        <v>1273</v>
      </c>
    </row>
    <row r="26" spans="1:19" x14ac:dyDescent="0.25">
      <c r="F26" s="18"/>
      <c r="G26" s="19"/>
      <c r="H26" s="17"/>
      <c r="I26" s="5" t="s">
        <v>7</v>
      </c>
      <c r="J26" s="8">
        <f t="shared" si="0"/>
        <v>186.82645856558901</v>
      </c>
      <c r="K26" s="6">
        <v>2011</v>
      </c>
      <c r="L26" s="9">
        <f t="shared" si="1"/>
        <v>12468200</v>
      </c>
      <c r="M26" s="9">
        <f t="shared" si="2"/>
        <v>14479200</v>
      </c>
      <c r="N26" s="12">
        <f t="shared" si="3"/>
        <v>118.26458565589002</v>
      </c>
      <c r="O26" s="6">
        <v>1273</v>
      </c>
    </row>
    <row r="27" spans="1:19" x14ac:dyDescent="0.25">
      <c r="F27" s="18">
        <v>5</v>
      </c>
      <c r="G27" s="19" t="s">
        <v>19</v>
      </c>
      <c r="H27" s="17">
        <v>249.96</v>
      </c>
      <c r="I27" s="5" t="s">
        <v>4</v>
      </c>
      <c r="J27" s="8">
        <f t="shared" si="0"/>
        <v>186.82645856558901</v>
      </c>
      <c r="K27" s="6">
        <v>2011</v>
      </c>
      <c r="L27" s="9">
        <f t="shared" si="1"/>
        <v>12468200</v>
      </c>
      <c r="M27" s="9">
        <f t="shared" si="2"/>
        <v>14479200</v>
      </c>
      <c r="N27" s="12">
        <f t="shared" si="3"/>
        <v>118.26458565589002</v>
      </c>
      <c r="O27" s="6">
        <v>1273</v>
      </c>
    </row>
    <row r="28" spans="1:19" x14ac:dyDescent="0.25">
      <c r="F28" s="18"/>
      <c r="G28" s="19"/>
      <c r="H28" s="17"/>
      <c r="I28" s="5" t="s">
        <v>5</v>
      </c>
      <c r="J28" s="8">
        <f t="shared" si="0"/>
        <v>186.82645856558901</v>
      </c>
      <c r="K28" s="6">
        <v>2011</v>
      </c>
      <c r="L28" s="9">
        <f t="shared" si="1"/>
        <v>12468200</v>
      </c>
      <c r="M28" s="9">
        <f t="shared" si="2"/>
        <v>14479200</v>
      </c>
      <c r="N28" s="12">
        <f t="shared" si="3"/>
        <v>118.26458565589002</v>
      </c>
      <c r="O28" s="6">
        <v>1273</v>
      </c>
    </row>
    <row r="29" spans="1:19" x14ac:dyDescent="0.25">
      <c r="F29" s="18"/>
      <c r="G29" s="19"/>
      <c r="H29" s="17"/>
      <c r="I29" s="5" t="s">
        <v>6</v>
      </c>
      <c r="J29" s="8">
        <f t="shared" si="0"/>
        <v>186.82645856558901</v>
      </c>
      <c r="K29" s="6">
        <v>2011</v>
      </c>
      <c r="L29" s="9">
        <f t="shared" si="1"/>
        <v>12468200</v>
      </c>
      <c r="M29" s="9">
        <f t="shared" si="2"/>
        <v>14479200</v>
      </c>
      <c r="N29" s="12">
        <f t="shared" si="3"/>
        <v>118.26458565589002</v>
      </c>
      <c r="O29" s="6">
        <v>1273</v>
      </c>
    </row>
    <row r="30" spans="1:19" x14ac:dyDescent="0.25">
      <c r="F30" s="18"/>
      <c r="G30" s="19"/>
      <c r="H30" s="17"/>
      <c r="I30" s="5" t="s">
        <v>7</v>
      </c>
      <c r="J30" s="8">
        <f t="shared" si="0"/>
        <v>186.82645856558901</v>
      </c>
      <c r="K30" s="6">
        <v>2011</v>
      </c>
      <c r="L30" s="9">
        <f t="shared" si="1"/>
        <v>12468200</v>
      </c>
      <c r="M30" s="9">
        <f t="shared" si="2"/>
        <v>14479200</v>
      </c>
      <c r="N30" s="12">
        <f t="shared" si="3"/>
        <v>118.26458565589002</v>
      </c>
      <c r="O30" s="6">
        <v>1273</v>
      </c>
    </row>
    <row r="31" spans="1:19" x14ac:dyDescent="0.25">
      <c r="A31" s="1" t="s">
        <v>9</v>
      </c>
      <c r="F31" s="18">
        <v>6</v>
      </c>
      <c r="G31" s="19" t="s">
        <v>20</v>
      </c>
      <c r="H31" s="17">
        <v>249.96</v>
      </c>
      <c r="I31" s="5" t="s">
        <v>4</v>
      </c>
      <c r="J31" s="8">
        <f t="shared" si="0"/>
        <v>186.82645856558901</v>
      </c>
      <c r="K31" s="6">
        <v>2011</v>
      </c>
      <c r="L31" s="9">
        <f t="shared" si="1"/>
        <v>12468200</v>
      </c>
      <c r="M31" s="9">
        <f t="shared" si="2"/>
        <v>14479200</v>
      </c>
      <c r="N31" s="12">
        <f t="shared" si="3"/>
        <v>118.26458565589002</v>
      </c>
      <c r="O31" s="6">
        <v>1273</v>
      </c>
    </row>
    <row r="32" spans="1:19" x14ac:dyDescent="0.25">
      <c r="F32" s="18"/>
      <c r="G32" s="19"/>
      <c r="H32" s="17"/>
      <c r="I32" s="5" t="s">
        <v>5</v>
      </c>
      <c r="J32" s="8">
        <f t="shared" si="0"/>
        <v>186.82645856558901</v>
      </c>
      <c r="K32" s="6">
        <v>2011</v>
      </c>
      <c r="L32" s="9">
        <f t="shared" si="1"/>
        <v>12468200</v>
      </c>
      <c r="M32" s="9">
        <f t="shared" si="2"/>
        <v>14479200</v>
      </c>
      <c r="N32" s="12">
        <f t="shared" si="3"/>
        <v>118.26458565589002</v>
      </c>
      <c r="O32" s="6">
        <v>1273</v>
      </c>
    </row>
    <row r="33" spans="6:15" x14ac:dyDescent="0.25">
      <c r="F33" s="18"/>
      <c r="G33" s="19"/>
      <c r="H33" s="17"/>
      <c r="I33" s="5" t="s">
        <v>6</v>
      </c>
      <c r="J33" s="8">
        <f t="shared" si="0"/>
        <v>186.82645856558901</v>
      </c>
      <c r="K33" s="6">
        <v>2011</v>
      </c>
      <c r="L33" s="9">
        <f t="shared" si="1"/>
        <v>12468200</v>
      </c>
      <c r="M33" s="9">
        <f t="shared" si="2"/>
        <v>14479200</v>
      </c>
      <c r="N33" s="12">
        <f t="shared" si="3"/>
        <v>118.26458565589002</v>
      </c>
      <c r="O33" s="6">
        <v>1273</v>
      </c>
    </row>
    <row r="34" spans="6:15" x14ac:dyDescent="0.25">
      <c r="F34" s="18"/>
      <c r="G34" s="19"/>
      <c r="H34" s="17"/>
      <c r="I34" s="5" t="s">
        <v>7</v>
      </c>
      <c r="J34" s="8">
        <f t="shared" si="0"/>
        <v>186.82645856558901</v>
      </c>
      <c r="K34" s="6">
        <v>2011</v>
      </c>
      <c r="L34" s="9">
        <f t="shared" si="1"/>
        <v>12468200</v>
      </c>
      <c r="M34" s="9">
        <f t="shared" si="2"/>
        <v>14479200</v>
      </c>
      <c r="N34" s="12">
        <f t="shared" si="3"/>
        <v>118.26458565589002</v>
      </c>
      <c r="O34" s="6">
        <v>1273</v>
      </c>
    </row>
    <row r="35" spans="6:15" x14ac:dyDescent="0.25">
      <c r="F35" s="18">
        <v>7</v>
      </c>
      <c r="G35" s="19" t="s">
        <v>21</v>
      </c>
      <c r="H35" s="17">
        <v>249.96</v>
      </c>
      <c r="I35" s="5" t="s">
        <v>4</v>
      </c>
      <c r="J35" s="8">
        <f t="shared" si="0"/>
        <v>186.82645856558901</v>
      </c>
      <c r="K35" s="6">
        <v>2011</v>
      </c>
      <c r="L35" s="9">
        <f t="shared" si="1"/>
        <v>12468200</v>
      </c>
      <c r="M35" s="9">
        <f t="shared" si="2"/>
        <v>14479200</v>
      </c>
      <c r="N35" s="12">
        <f t="shared" si="3"/>
        <v>118.26458565589002</v>
      </c>
      <c r="O35" s="6">
        <v>1273</v>
      </c>
    </row>
    <row r="36" spans="6:15" x14ac:dyDescent="0.25">
      <c r="F36" s="18"/>
      <c r="G36" s="19"/>
      <c r="H36" s="17"/>
      <c r="I36" s="5" t="s">
        <v>5</v>
      </c>
      <c r="J36" s="8">
        <f t="shared" si="0"/>
        <v>186.82645856558901</v>
      </c>
      <c r="K36" s="6">
        <v>2011</v>
      </c>
      <c r="L36" s="9">
        <f t="shared" si="1"/>
        <v>12468200</v>
      </c>
      <c r="M36" s="9">
        <f t="shared" si="2"/>
        <v>14479200</v>
      </c>
      <c r="N36" s="12">
        <f t="shared" si="3"/>
        <v>118.26458565589002</v>
      </c>
      <c r="O36" s="6">
        <v>1273</v>
      </c>
    </row>
    <row r="37" spans="6:15" x14ac:dyDescent="0.25">
      <c r="F37" s="18"/>
      <c r="G37" s="19"/>
      <c r="H37" s="17"/>
      <c r="I37" s="5" t="s">
        <v>6</v>
      </c>
      <c r="J37" s="8">
        <f t="shared" si="0"/>
        <v>186.82645856558901</v>
      </c>
      <c r="K37" s="6">
        <v>2011</v>
      </c>
      <c r="L37" s="9">
        <f t="shared" si="1"/>
        <v>12468200</v>
      </c>
      <c r="M37" s="9">
        <f t="shared" si="2"/>
        <v>14479200</v>
      </c>
      <c r="N37" s="12">
        <f t="shared" si="3"/>
        <v>118.26458565589002</v>
      </c>
      <c r="O37" s="6">
        <v>1273</v>
      </c>
    </row>
    <row r="38" spans="6:15" x14ac:dyDescent="0.25">
      <c r="F38" s="18"/>
      <c r="G38" s="19"/>
      <c r="H38" s="17"/>
      <c r="I38" s="5" t="s">
        <v>7</v>
      </c>
      <c r="J38" s="8">
        <f t="shared" si="0"/>
        <v>186.82645856558901</v>
      </c>
      <c r="K38" s="6">
        <v>2011</v>
      </c>
      <c r="L38" s="9">
        <f t="shared" si="1"/>
        <v>12468200</v>
      </c>
      <c r="M38" s="9">
        <f t="shared" si="2"/>
        <v>14479200</v>
      </c>
      <c r="N38" s="12">
        <f t="shared" si="3"/>
        <v>118.26458565589002</v>
      </c>
      <c r="O38" s="6">
        <v>1273</v>
      </c>
    </row>
    <row r="39" spans="6:15" x14ac:dyDescent="0.25">
      <c r="F39" s="18">
        <v>8</v>
      </c>
      <c r="G39" s="19" t="s">
        <v>22</v>
      </c>
      <c r="H39" s="17">
        <v>249.96</v>
      </c>
      <c r="I39" s="5" t="s">
        <v>4</v>
      </c>
      <c r="J39" s="8">
        <f t="shared" si="0"/>
        <v>186.82645856558901</v>
      </c>
      <c r="K39" s="6">
        <v>2011</v>
      </c>
      <c r="L39" s="9">
        <f t="shared" si="1"/>
        <v>12468200</v>
      </c>
      <c r="M39" s="9">
        <f t="shared" si="2"/>
        <v>14479200</v>
      </c>
      <c r="N39" s="12">
        <f t="shared" si="3"/>
        <v>118.26458565589002</v>
      </c>
      <c r="O39" s="6">
        <v>1273</v>
      </c>
    </row>
    <row r="40" spans="6:15" x14ac:dyDescent="0.25">
      <c r="F40" s="18"/>
      <c r="G40" s="19"/>
      <c r="H40" s="17"/>
      <c r="I40" s="5" t="s">
        <v>5</v>
      </c>
      <c r="J40" s="8">
        <f t="shared" si="0"/>
        <v>186.82645856558901</v>
      </c>
      <c r="K40" s="6">
        <v>2011</v>
      </c>
      <c r="L40" s="9">
        <f t="shared" si="1"/>
        <v>12468200</v>
      </c>
      <c r="M40" s="9">
        <f t="shared" si="2"/>
        <v>14479200</v>
      </c>
      <c r="N40" s="12">
        <f t="shared" si="3"/>
        <v>118.26458565589002</v>
      </c>
      <c r="O40" s="6">
        <v>1273</v>
      </c>
    </row>
    <row r="41" spans="6:15" x14ac:dyDescent="0.25">
      <c r="F41" s="18"/>
      <c r="G41" s="19"/>
      <c r="H41" s="17"/>
      <c r="I41" s="5" t="s">
        <v>6</v>
      </c>
      <c r="J41" s="8">
        <f t="shared" si="0"/>
        <v>186.82645856558901</v>
      </c>
      <c r="K41" s="6">
        <v>2011</v>
      </c>
      <c r="L41" s="9">
        <f t="shared" si="1"/>
        <v>12468200</v>
      </c>
      <c r="M41" s="9">
        <f t="shared" si="2"/>
        <v>14479200</v>
      </c>
      <c r="N41" s="12">
        <f t="shared" si="3"/>
        <v>118.26458565589002</v>
      </c>
      <c r="O41" s="6">
        <v>1273</v>
      </c>
    </row>
    <row r="42" spans="6:15" x14ac:dyDescent="0.25">
      <c r="F42" s="18"/>
      <c r="G42" s="19"/>
      <c r="H42" s="17"/>
      <c r="I42" s="5" t="s">
        <v>7</v>
      </c>
      <c r="J42" s="8">
        <f t="shared" si="0"/>
        <v>186.82645856558901</v>
      </c>
      <c r="K42" s="6">
        <v>2011</v>
      </c>
      <c r="L42" s="9">
        <f t="shared" si="1"/>
        <v>12468200</v>
      </c>
      <c r="M42" s="9">
        <f t="shared" si="2"/>
        <v>14479200</v>
      </c>
      <c r="N42" s="12">
        <f t="shared" si="3"/>
        <v>118.26458565589002</v>
      </c>
      <c r="O42" s="6">
        <v>1273</v>
      </c>
    </row>
    <row r="43" spans="6:15" x14ac:dyDescent="0.25">
      <c r="F43" s="18">
        <v>9</v>
      </c>
      <c r="G43" s="19" t="s">
        <v>23</v>
      </c>
      <c r="H43" s="17">
        <v>249.96</v>
      </c>
      <c r="I43" s="5" t="s">
        <v>4</v>
      </c>
      <c r="J43" s="8">
        <f t="shared" si="0"/>
        <v>186.82645856558901</v>
      </c>
      <c r="K43" s="6">
        <v>2011</v>
      </c>
      <c r="L43" s="9">
        <f t="shared" si="1"/>
        <v>12468200</v>
      </c>
      <c r="M43" s="9">
        <f t="shared" si="2"/>
        <v>14479200</v>
      </c>
      <c r="N43" s="12">
        <f t="shared" si="3"/>
        <v>118.26458565589002</v>
      </c>
      <c r="O43" s="6">
        <v>1273</v>
      </c>
    </row>
    <row r="44" spans="6:15" x14ac:dyDescent="0.25">
      <c r="F44" s="18"/>
      <c r="G44" s="19"/>
      <c r="H44" s="17"/>
      <c r="I44" s="5" t="s">
        <v>5</v>
      </c>
      <c r="J44" s="8">
        <f t="shared" si="0"/>
        <v>186.82645856558901</v>
      </c>
      <c r="K44" s="6">
        <v>2011</v>
      </c>
      <c r="L44" s="9">
        <f t="shared" si="1"/>
        <v>12468200</v>
      </c>
      <c r="M44" s="9">
        <f t="shared" si="2"/>
        <v>14479200</v>
      </c>
      <c r="N44" s="12">
        <f t="shared" si="3"/>
        <v>118.26458565589002</v>
      </c>
      <c r="O44" s="6">
        <v>1273</v>
      </c>
    </row>
    <row r="45" spans="6:15" x14ac:dyDescent="0.25">
      <c r="F45" s="18"/>
      <c r="G45" s="19"/>
      <c r="H45" s="17"/>
      <c r="I45" s="5" t="s">
        <v>6</v>
      </c>
      <c r="J45" s="8">
        <f t="shared" si="0"/>
        <v>186.82645856558901</v>
      </c>
      <c r="K45" s="6">
        <v>2011</v>
      </c>
      <c r="L45" s="9">
        <f t="shared" si="1"/>
        <v>12468200</v>
      </c>
      <c r="M45" s="9">
        <f t="shared" si="2"/>
        <v>14479200</v>
      </c>
      <c r="N45" s="12">
        <f t="shared" si="3"/>
        <v>118.26458565589002</v>
      </c>
      <c r="O45" s="6">
        <v>1273</v>
      </c>
    </row>
    <row r="46" spans="6:15" x14ac:dyDescent="0.25">
      <c r="F46" s="18"/>
      <c r="G46" s="19"/>
      <c r="H46" s="17"/>
      <c r="I46" s="5" t="s">
        <v>7</v>
      </c>
      <c r="J46" s="8">
        <f t="shared" si="0"/>
        <v>186.82645856558901</v>
      </c>
      <c r="K46" s="6">
        <v>2011</v>
      </c>
      <c r="L46" s="9">
        <f t="shared" si="1"/>
        <v>12468200</v>
      </c>
      <c r="M46" s="9">
        <f t="shared" si="2"/>
        <v>14479200</v>
      </c>
      <c r="N46" s="12">
        <f t="shared" si="3"/>
        <v>118.26458565589002</v>
      </c>
      <c r="O46" s="6">
        <v>1273</v>
      </c>
    </row>
    <row r="47" spans="6:15" x14ac:dyDescent="0.25">
      <c r="F47" s="18">
        <v>10</v>
      </c>
      <c r="G47" s="19" t="s">
        <v>24</v>
      </c>
      <c r="H47" s="17">
        <v>249.96</v>
      </c>
      <c r="I47" s="5" t="s">
        <v>4</v>
      </c>
      <c r="J47" s="8">
        <f t="shared" si="0"/>
        <v>186.82645856558901</v>
      </c>
      <c r="K47" s="6">
        <v>2011</v>
      </c>
      <c r="L47" s="9">
        <f t="shared" si="1"/>
        <v>12468200</v>
      </c>
      <c r="M47" s="9">
        <f t="shared" si="2"/>
        <v>14479200</v>
      </c>
      <c r="N47" s="12">
        <f t="shared" si="3"/>
        <v>118.26458565589002</v>
      </c>
      <c r="O47" s="6">
        <v>1273</v>
      </c>
    </row>
    <row r="48" spans="6:15" x14ac:dyDescent="0.25">
      <c r="F48" s="18"/>
      <c r="G48" s="19"/>
      <c r="H48" s="17"/>
      <c r="I48" s="5" t="s">
        <v>5</v>
      </c>
      <c r="J48" s="8">
        <f t="shared" si="0"/>
        <v>186.82645856558901</v>
      </c>
      <c r="K48" s="6">
        <v>2011</v>
      </c>
      <c r="L48" s="9">
        <f t="shared" si="1"/>
        <v>12468200</v>
      </c>
      <c r="M48" s="9">
        <f t="shared" si="2"/>
        <v>14479200</v>
      </c>
      <c r="N48" s="12">
        <f t="shared" si="3"/>
        <v>118.26458565589002</v>
      </c>
      <c r="O48" s="6">
        <v>1273</v>
      </c>
    </row>
    <row r="49" spans="6:20" x14ac:dyDescent="0.25">
      <c r="F49" s="18"/>
      <c r="G49" s="19"/>
      <c r="H49" s="17"/>
      <c r="I49" s="5" t="s">
        <v>6</v>
      </c>
      <c r="J49" s="8">
        <f t="shared" si="0"/>
        <v>186.82645856558901</v>
      </c>
      <c r="K49" s="6">
        <v>2011</v>
      </c>
      <c r="L49" s="9">
        <f t="shared" si="1"/>
        <v>12468200</v>
      </c>
      <c r="M49" s="9">
        <f t="shared" si="2"/>
        <v>14479200</v>
      </c>
      <c r="N49" s="12">
        <f t="shared" si="3"/>
        <v>118.26458565589002</v>
      </c>
      <c r="O49" s="6">
        <v>1273</v>
      </c>
    </row>
    <row r="50" spans="6:20" x14ac:dyDescent="0.25">
      <c r="F50" s="18"/>
      <c r="G50" s="19"/>
      <c r="H50" s="17"/>
      <c r="I50" s="5" t="s">
        <v>7</v>
      </c>
      <c r="J50" s="8">
        <f t="shared" si="0"/>
        <v>186.82645856558901</v>
      </c>
      <c r="K50" s="6">
        <v>2011</v>
      </c>
      <c r="L50" s="9">
        <f t="shared" si="1"/>
        <v>12468200</v>
      </c>
      <c r="M50" s="9">
        <f t="shared" si="2"/>
        <v>14479200</v>
      </c>
      <c r="N50" s="12">
        <f t="shared" si="3"/>
        <v>118.26458565589002</v>
      </c>
      <c r="O50" s="6">
        <v>1273</v>
      </c>
    </row>
    <row r="51" spans="6:20" x14ac:dyDescent="0.25">
      <c r="F51" s="18">
        <v>11</v>
      </c>
      <c r="G51" s="19" t="s">
        <v>25</v>
      </c>
      <c r="H51" s="17">
        <v>249.96</v>
      </c>
      <c r="I51" s="5" t="s">
        <v>4</v>
      </c>
      <c r="J51" s="8">
        <f t="shared" si="0"/>
        <v>186.82645856558901</v>
      </c>
      <c r="K51" s="6">
        <v>2011</v>
      </c>
      <c r="L51" s="9">
        <f t="shared" si="1"/>
        <v>12468200</v>
      </c>
      <c r="M51" s="9">
        <f t="shared" si="2"/>
        <v>14479200</v>
      </c>
      <c r="N51" s="12">
        <f t="shared" si="3"/>
        <v>118.26458565589002</v>
      </c>
      <c r="O51" s="6">
        <v>1273</v>
      </c>
    </row>
    <row r="52" spans="6:20" x14ac:dyDescent="0.25">
      <c r="F52" s="18"/>
      <c r="G52" s="19"/>
      <c r="H52" s="17"/>
      <c r="I52" s="5" t="s">
        <v>5</v>
      </c>
      <c r="J52" s="8">
        <f t="shared" si="0"/>
        <v>186.82645856558901</v>
      </c>
      <c r="K52" s="6">
        <v>2011</v>
      </c>
      <c r="L52" s="9">
        <f t="shared" si="1"/>
        <v>12468200</v>
      </c>
      <c r="M52" s="9">
        <f t="shared" si="2"/>
        <v>14479200</v>
      </c>
      <c r="N52" s="12">
        <f t="shared" si="3"/>
        <v>118.26458565589002</v>
      </c>
      <c r="O52" s="6">
        <v>1273</v>
      </c>
    </row>
    <row r="53" spans="6:20" x14ac:dyDescent="0.25">
      <c r="F53" s="18"/>
      <c r="G53" s="19"/>
      <c r="H53" s="17"/>
      <c r="I53" s="5" t="s">
        <v>6</v>
      </c>
      <c r="J53" s="8">
        <f t="shared" si="0"/>
        <v>186.82645856558901</v>
      </c>
      <c r="K53" s="6">
        <v>2011</v>
      </c>
      <c r="L53" s="9">
        <f t="shared" si="1"/>
        <v>12468200</v>
      </c>
      <c r="M53" s="9">
        <f t="shared" si="2"/>
        <v>14479200</v>
      </c>
      <c r="N53" s="12">
        <f t="shared" si="3"/>
        <v>118.26458565589002</v>
      </c>
      <c r="O53" s="6">
        <v>1273</v>
      </c>
      <c r="S53" s="1">
        <f>1789.5</f>
        <v>1789.5</v>
      </c>
      <c r="T53" s="1">
        <f>14300000/1789.5</f>
        <v>7991.0589550153672</v>
      </c>
    </row>
    <row r="54" spans="6:20" x14ac:dyDescent="0.25">
      <c r="F54" s="18"/>
      <c r="G54" s="19"/>
      <c r="H54" s="17"/>
      <c r="I54" s="5" t="s">
        <v>7</v>
      </c>
      <c r="J54" s="8">
        <f t="shared" si="0"/>
        <v>186.82645856558901</v>
      </c>
      <c r="K54" s="6">
        <v>2011</v>
      </c>
      <c r="L54" s="9">
        <f t="shared" si="1"/>
        <v>12468200</v>
      </c>
      <c r="M54" s="9">
        <f t="shared" si="2"/>
        <v>14479200</v>
      </c>
      <c r="N54" s="12">
        <f t="shared" si="3"/>
        <v>118.26458565589002</v>
      </c>
      <c r="O54" s="6">
        <v>1273</v>
      </c>
    </row>
    <row r="55" spans="6:20" x14ac:dyDescent="0.25">
      <c r="F55" s="18">
        <v>12</v>
      </c>
      <c r="G55" s="19" t="s">
        <v>26</v>
      </c>
      <c r="H55" s="19">
        <v>269.05</v>
      </c>
      <c r="I55" s="5" t="s">
        <v>4</v>
      </c>
      <c r="J55" s="8">
        <f t="shared" si="0"/>
        <v>200.48309178743963</v>
      </c>
      <c r="K55" s="7">
        <v>2158</v>
      </c>
      <c r="L55" s="9">
        <f t="shared" si="1"/>
        <v>13379600</v>
      </c>
      <c r="M55" s="9">
        <f t="shared" si="2"/>
        <v>15537600</v>
      </c>
      <c r="N55" s="12">
        <f t="shared" si="3"/>
        <v>128.11222593831289</v>
      </c>
      <c r="O55" s="7">
        <v>1379</v>
      </c>
    </row>
    <row r="56" spans="6:20" x14ac:dyDescent="0.25">
      <c r="F56" s="18"/>
      <c r="G56" s="19"/>
      <c r="H56" s="19"/>
      <c r="I56" s="5" t="s">
        <v>5</v>
      </c>
      <c r="J56" s="8">
        <f t="shared" si="0"/>
        <v>200.48309178743963</v>
      </c>
      <c r="K56" s="7">
        <v>2158</v>
      </c>
      <c r="L56" s="9">
        <f t="shared" si="1"/>
        <v>13379600</v>
      </c>
      <c r="M56" s="9">
        <f t="shared" si="2"/>
        <v>15537600</v>
      </c>
      <c r="N56" s="12">
        <f t="shared" si="3"/>
        <v>128.11222593831289</v>
      </c>
      <c r="O56" s="7">
        <v>1379</v>
      </c>
      <c r="S56" s="1">
        <f>18000000/2699.5</f>
        <v>6667.9014632339322</v>
      </c>
    </row>
    <row r="57" spans="6:20" x14ac:dyDescent="0.25">
      <c r="F57" s="18"/>
      <c r="G57" s="19"/>
      <c r="H57" s="19"/>
      <c r="I57" s="5" t="s">
        <v>6</v>
      </c>
      <c r="J57" s="8">
        <f t="shared" si="0"/>
        <v>200.48309178743963</v>
      </c>
      <c r="K57" s="7">
        <v>2158</v>
      </c>
      <c r="L57" s="9">
        <f t="shared" si="1"/>
        <v>13379600</v>
      </c>
      <c r="M57" s="9">
        <f t="shared" si="2"/>
        <v>15537600</v>
      </c>
      <c r="N57" s="12">
        <f t="shared" si="3"/>
        <v>128.11222593831289</v>
      </c>
      <c r="O57" s="7">
        <v>1379</v>
      </c>
    </row>
    <row r="58" spans="6:20" x14ac:dyDescent="0.25">
      <c r="F58" s="18"/>
      <c r="G58" s="19"/>
      <c r="H58" s="19"/>
      <c r="I58" s="5" t="s">
        <v>7</v>
      </c>
      <c r="J58" s="8">
        <f t="shared" si="0"/>
        <v>200.48309178743963</v>
      </c>
      <c r="K58" s="7">
        <v>2158</v>
      </c>
      <c r="L58" s="9">
        <f t="shared" si="1"/>
        <v>13379600</v>
      </c>
      <c r="M58" s="9">
        <f t="shared" si="2"/>
        <v>15537600</v>
      </c>
      <c r="N58" s="12">
        <f t="shared" si="3"/>
        <v>128.11222593831289</v>
      </c>
      <c r="O58" s="7">
        <v>1379</v>
      </c>
    </row>
    <row r="59" spans="6:20" x14ac:dyDescent="0.25">
      <c r="F59" s="18">
        <v>13</v>
      </c>
      <c r="G59" s="19" t="s">
        <v>27</v>
      </c>
      <c r="H59" s="19">
        <v>269.05</v>
      </c>
      <c r="I59" s="5" t="s">
        <v>4</v>
      </c>
      <c r="J59" s="8">
        <f t="shared" si="0"/>
        <v>200.48309178743963</v>
      </c>
      <c r="K59" s="7">
        <v>2158</v>
      </c>
      <c r="L59" s="9">
        <f t="shared" si="1"/>
        <v>13379600</v>
      </c>
      <c r="M59" s="9">
        <f t="shared" si="2"/>
        <v>15537600</v>
      </c>
      <c r="N59" s="12">
        <f t="shared" si="3"/>
        <v>128.11222593831289</v>
      </c>
      <c r="O59" s="7">
        <v>1379</v>
      </c>
    </row>
    <row r="60" spans="6:20" x14ac:dyDescent="0.25">
      <c r="F60" s="18"/>
      <c r="G60" s="19"/>
      <c r="H60" s="19"/>
      <c r="I60" s="5" t="s">
        <v>5</v>
      </c>
      <c r="J60" s="8">
        <f t="shared" si="0"/>
        <v>200.48309178743963</v>
      </c>
      <c r="K60" s="7">
        <v>2158</v>
      </c>
      <c r="L60" s="9">
        <f t="shared" si="1"/>
        <v>13379600</v>
      </c>
      <c r="M60" s="9">
        <f t="shared" si="2"/>
        <v>15537600</v>
      </c>
      <c r="N60" s="12">
        <f t="shared" si="3"/>
        <v>128.11222593831289</v>
      </c>
      <c r="O60" s="7">
        <v>1379</v>
      </c>
    </row>
    <row r="61" spans="6:20" x14ac:dyDescent="0.25">
      <c r="F61" s="18"/>
      <c r="G61" s="19"/>
      <c r="H61" s="19"/>
      <c r="I61" s="5" t="s">
        <v>6</v>
      </c>
      <c r="J61" s="8">
        <f t="shared" si="0"/>
        <v>200.48309178743963</v>
      </c>
      <c r="K61" s="7">
        <v>2158</v>
      </c>
      <c r="L61" s="9">
        <f t="shared" si="1"/>
        <v>13379600</v>
      </c>
      <c r="M61" s="9">
        <f t="shared" si="2"/>
        <v>15537600</v>
      </c>
      <c r="N61" s="12">
        <f t="shared" si="3"/>
        <v>128.11222593831289</v>
      </c>
      <c r="O61" s="7">
        <v>1379</v>
      </c>
    </row>
    <row r="62" spans="6:20" x14ac:dyDescent="0.25">
      <c r="F62" s="18"/>
      <c r="G62" s="19"/>
      <c r="H62" s="19"/>
      <c r="I62" s="5" t="s">
        <v>7</v>
      </c>
      <c r="J62" s="8">
        <f t="shared" si="0"/>
        <v>200.48309178743963</v>
      </c>
      <c r="K62" s="7">
        <v>2158</v>
      </c>
      <c r="L62" s="9">
        <f t="shared" si="1"/>
        <v>13379600</v>
      </c>
      <c r="M62" s="9">
        <f t="shared" si="2"/>
        <v>15537600</v>
      </c>
      <c r="N62" s="12">
        <f t="shared" si="3"/>
        <v>128.11222593831289</v>
      </c>
      <c r="O62" s="7">
        <v>1379</v>
      </c>
    </row>
    <row r="63" spans="6:20" x14ac:dyDescent="0.25">
      <c r="F63" s="18">
        <v>14</v>
      </c>
      <c r="G63" s="19" t="s">
        <v>28</v>
      </c>
      <c r="H63" s="19">
        <v>269.05</v>
      </c>
      <c r="I63" s="5" t="s">
        <v>4</v>
      </c>
      <c r="J63" s="8">
        <f t="shared" si="0"/>
        <v>200.48309178743963</v>
      </c>
      <c r="K63" s="7">
        <v>2158</v>
      </c>
      <c r="L63" s="9">
        <f t="shared" si="1"/>
        <v>13379600</v>
      </c>
      <c r="M63" s="9">
        <f t="shared" si="2"/>
        <v>15537600</v>
      </c>
      <c r="N63" s="12">
        <f t="shared" si="3"/>
        <v>128.11222593831289</v>
      </c>
      <c r="O63" s="7">
        <v>1379</v>
      </c>
    </row>
    <row r="64" spans="6:20" x14ac:dyDescent="0.25">
      <c r="F64" s="18"/>
      <c r="G64" s="19"/>
      <c r="H64" s="19"/>
      <c r="I64" s="5" t="s">
        <v>5</v>
      </c>
      <c r="J64" s="8">
        <f t="shared" si="0"/>
        <v>200.48309178743963</v>
      </c>
      <c r="K64" s="7">
        <v>2158</v>
      </c>
      <c r="L64" s="9">
        <f t="shared" si="1"/>
        <v>13379600</v>
      </c>
      <c r="M64" s="9">
        <f t="shared" si="2"/>
        <v>15537600</v>
      </c>
      <c r="N64" s="12">
        <f t="shared" si="3"/>
        <v>128.11222593831289</v>
      </c>
      <c r="O64" s="7">
        <v>1379</v>
      </c>
    </row>
    <row r="65" spans="6:15" x14ac:dyDescent="0.25">
      <c r="F65" s="18"/>
      <c r="G65" s="19"/>
      <c r="H65" s="19"/>
      <c r="I65" s="5" t="s">
        <v>6</v>
      </c>
      <c r="J65" s="8">
        <f t="shared" si="0"/>
        <v>200.48309178743963</v>
      </c>
      <c r="K65" s="7">
        <v>2158</v>
      </c>
      <c r="L65" s="9">
        <f t="shared" si="1"/>
        <v>13379600</v>
      </c>
      <c r="M65" s="9">
        <f t="shared" si="2"/>
        <v>15537600</v>
      </c>
      <c r="N65" s="12">
        <f t="shared" si="3"/>
        <v>128.11222593831289</v>
      </c>
      <c r="O65" s="7">
        <v>1379</v>
      </c>
    </row>
    <row r="66" spans="6:15" x14ac:dyDescent="0.25">
      <c r="F66" s="18"/>
      <c r="G66" s="19"/>
      <c r="H66" s="19"/>
      <c r="I66" s="5" t="s">
        <v>7</v>
      </c>
      <c r="J66" s="8">
        <f t="shared" si="0"/>
        <v>200.48309178743963</v>
      </c>
      <c r="K66" s="7">
        <v>2158</v>
      </c>
      <c r="L66" s="9">
        <f t="shared" si="1"/>
        <v>13379600</v>
      </c>
      <c r="M66" s="9">
        <f t="shared" si="2"/>
        <v>15537600</v>
      </c>
      <c r="N66" s="12">
        <f t="shared" si="3"/>
        <v>128.11222593831289</v>
      </c>
      <c r="O66" s="7">
        <v>1379</v>
      </c>
    </row>
    <row r="67" spans="6:15" x14ac:dyDescent="0.25">
      <c r="F67" s="18">
        <v>15</v>
      </c>
      <c r="G67" s="19" t="s">
        <v>29</v>
      </c>
      <c r="H67" s="19">
        <v>269.05</v>
      </c>
      <c r="I67" s="5" t="s">
        <v>4</v>
      </c>
      <c r="J67" s="8">
        <f t="shared" si="0"/>
        <v>200.48309178743963</v>
      </c>
      <c r="K67" s="7">
        <v>2158</v>
      </c>
      <c r="L67" s="9">
        <f t="shared" si="1"/>
        <v>13379600</v>
      </c>
      <c r="M67" s="9">
        <f t="shared" si="2"/>
        <v>15537600</v>
      </c>
      <c r="N67" s="12">
        <f t="shared" si="3"/>
        <v>128.11222593831289</v>
      </c>
      <c r="O67" s="7">
        <v>1379</v>
      </c>
    </row>
    <row r="68" spans="6:15" x14ac:dyDescent="0.25">
      <c r="F68" s="18"/>
      <c r="G68" s="19"/>
      <c r="H68" s="19"/>
      <c r="I68" s="5" t="s">
        <v>5</v>
      </c>
      <c r="J68" s="8">
        <f t="shared" si="0"/>
        <v>200.48309178743963</v>
      </c>
      <c r="K68" s="7">
        <v>2158</v>
      </c>
      <c r="L68" s="9">
        <f t="shared" si="1"/>
        <v>13379600</v>
      </c>
      <c r="M68" s="9">
        <f t="shared" si="2"/>
        <v>15537600</v>
      </c>
      <c r="N68" s="12">
        <f t="shared" si="3"/>
        <v>128.11222593831289</v>
      </c>
      <c r="O68" s="7">
        <v>1379</v>
      </c>
    </row>
    <row r="69" spans="6:15" x14ac:dyDescent="0.25">
      <c r="F69" s="18"/>
      <c r="G69" s="19"/>
      <c r="H69" s="19"/>
      <c r="I69" s="5" t="s">
        <v>6</v>
      </c>
      <c r="J69" s="8">
        <f t="shared" si="0"/>
        <v>200.48309178743963</v>
      </c>
      <c r="K69" s="7">
        <v>2158</v>
      </c>
      <c r="L69" s="9">
        <f t="shared" si="1"/>
        <v>13379600</v>
      </c>
      <c r="M69" s="9">
        <f t="shared" si="2"/>
        <v>15537600</v>
      </c>
      <c r="N69" s="12">
        <f t="shared" si="3"/>
        <v>128.11222593831289</v>
      </c>
      <c r="O69" s="7">
        <v>1379</v>
      </c>
    </row>
    <row r="70" spans="6:15" x14ac:dyDescent="0.25">
      <c r="F70" s="18"/>
      <c r="G70" s="19"/>
      <c r="H70" s="19"/>
      <c r="I70" s="5" t="s">
        <v>7</v>
      </c>
      <c r="J70" s="8">
        <f t="shared" si="0"/>
        <v>200.48309178743963</v>
      </c>
      <c r="K70" s="7">
        <v>2158</v>
      </c>
      <c r="L70" s="9">
        <f t="shared" si="1"/>
        <v>13379600</v>
      </c>
      <c r="M70" s="9">
        <f t="shared" si="2"/>
        <v>15537600</v>
      </c>
      <c r="N70" s="12">
        <f t="shared" si="3"/>
        <v>128.11222593831289</v>
      </c>
      <c r="O70" s="7">
        <v>1379</v>
      </c>
    </row>
    <row r="71" spans="6:15" x14ac:dyDescent="0.25">
      <c r="F71" s="18">
        <v>16</v>
      </c>
      <c r="G71" s="19" t="s">
        <v>30</v>
      </c>
      <c r="H71" s="19">
        <v>269.05</v>
      </c>
      <c r="I71" s="5" t="s">
        <v>4</v>
      </c>
      <c r="J71" s="8">
        <f t="shared" si="0"/>
        <v>200.48309178743963</v>
      </c>
      <c r="K71" s="7">
        <v>2158</v>
      </c>
      <c r="L71" s="9">
        <f t="shared" si="1"/>
        <v>13379600</v>
      </c>
      <c r="M71" s="9">
        <f t="shared" si="2"/>
        <v>15537600</v>
      </c>
      <c r="N71" s="12">
        <f t="shared" si="3"/>
        <v>128.11222593831289</v>
      </c>
      <c r="O71" s="7">
        <v>1379</v>
      </c>
    </row>
    <row r="72" spans="6:15" x14ac:dyDescent="0.25">
      <c r="F72" s="18"/>
      <c r="G72" s="19"/>
      <c r="H72" s="19"/>
      <c r="I72" s="5" t="s">
        <v>5</v>
      </c>
      <c r="J72" s="8">
        <f t="shared" si="0"/>
        <v>200.48309178743963</v>
      </c>
      <c r="K72" s="7">
        <v>2158</v>
      </c>
      <c r="L72" s="9">
        <f t="shared" si="1"/>
        <v>13379600</v>
      </c>
      <c r="M72" s="9">
        <f t="shared" si="2"/>
        <v>15537600</v>
      </c>
      <c r="N72" s="12">
        <f t="shared" si="3"/>
        <v>128.11222593831289</v>
      </c>
      <c r="O72" s="7">
        <v>1379</v>
      </c>
    </row>
    <row r="73" spans="6:15" x14ac:dyDescent="0.25">
      <c r="F73" s="18"/>
      <c r="G73" s="19"/>
      <c r="H73" s="19"/>
      <c r="I73" s="5" t="s">
        <v>6</v>
      </c>
      <c r="J73" s="8">
        <f t="shared" si="0"/>
        <v>200.48309178743963</v>
      </c>
      <c r="K73" s="7">
        <v>2158</v>
      </c>
      <c r="L73" s="9">
        <f t="shared" si="1"/>
        <v>13379600</v>
      </c>
      <c r="M73" s="9">
        <f t="shared" si="2"/>
        <v>15537600</v>
      </c>
      <c r="N73" s="12">
        <f t="shared" si="3"/>
        <v>128.11222593831289</v>
      </c>
      <c r="O73" s="7">
        <v>1379</v>
      </c>
    </row>
    <row r="74" spans="6:15" x14ac:dyDescent="0.25">
      <c r="F74" s="18"/>
      <c r="G74" s="19"/>
      <c r="H74" s="19"/>
      <c r="I74" s="5" t="s">
        <v>7</v>
      </c>
      <c r="J74" s="8">
        <f t="shared" si="0"/>
        <v>200.48309178743963</v>
      </c>
      <c r="K74" s="7">
        <v>2158</v>
      </c>
      <c r="L74" s="9">
        <f t="shared" si="1"/>
        <v>13379600</v>
      </c>
      <c r="M74" s="9">
        <f t="shared" si="2"/>
        <v>15537600</v>
      </c>
      <c r="N74" s="12">
        <f t="shared" si="3"/>
        <v>128.11222593831289</v>
      </c>
      <c r="O74" s="7">
        <v>1379</v>
      </c>
    </row>
    <row r="75" spans="6:15" x14ac:dyDescent="0.25">
      <c r="F75" s="18">
        <v>17</v>
      </c>
      <c r="G75" s="19" t="s">
        <v>31</v>
      </c>
      <c r="H75" s="19">
        <v>299.95999999999998</v>
      </c>
      <c r="I75" s="5" t="s">
        <v>4</v>
      </c>
      <c r="J75" s="8">
        <f t="shared" si="0"/>
        <v>208.00817539947977</v>
      </c>
      <c r="K75" s="7">
        <v>2239</v>
      </c>
      <c r="L75" s="9">
        <f t="shared" si="1"/>
        <v>13881800</v>
      </c>
      <c r="M75" s="9">
        <f t="shared" si="2"/>
        <v>16120800</v>
      </c>
      <c r="N75" s="12">
        <f t="shared" si="3"/>
        <v>129.59866220735788</v>
      </c>
      <c r="O75" s="7">
        <v>1395</v>
      </c>
    </row>
    <row r="76" spans="6:15" x14ac:dyDescent="0.25">
      <c r="F76" s="18"/>
      <c r="G76" s="19"/>
      <c r="H76" s="19"/>
      <c r="I76" s="5" t="s">
        <v>5</v>
      </c>
      <c r="J76" s="8">
        <f t="shared" ref="J76:J82" si="4">K76/10.764</f>
        <v>208.00817539947977</v>
      </c>
      <c r="K76" s="7">
        <v>2239</v>
      </c>
      <c r="L76" s="9">
        <f t="shared" ref="L76:L82" si="5">K76*6200</f>
        <v>13881800</v>
      </c>
      <c r="M76" s="9">
        <f t="shared" ref="M76:M82" si="6">K76*7200</f>
        <v>16120800</v>
      </c>
      <c r="N76" s="12">
        <f t="shared" ref="N76:N82" si="7">O76/10.764</f>
        <v>129.59866220735788</v>
      </c>
      <c r="O76" s="7">
        <v>1395</v>
      </c>
    </row>
    <row r="77" spans="6:15" x14ac:dyDescent="0.25">
      <c r="F77" s="18"/>
      <c r="G77" s="19"/>
      <c r="H77" s="19"/>
      <c r="I77" s="5" t="s">
        <v>6</v>
      </c>
      <c r="J77" s="8">
        <f t="shared" si="4"/>
        <v>208.00817539947977</v>
      </c>
      <c r="K77" s="7">
        <v>2239</v>
      </c>
      <c r="L77" s="9">
        <f t="shared" si="5"/>
        <v>13881800</v>
      </c>
      <c r="M77" s="9">
        <f t="shared" si="6"/>
        <v>16120800</v>
      </c>
      <c r="N77" s="12">
        <f t="shared" si="7"/>
        <v>129.59866220735788</v>
      </c>
      <c r="O77" s="7">
        <v>1395</v>
      </c>
    </row>
    <row r="78" spans="6:15" x14ac:dyDescent="0.25">
      <c r="F78" s="18"/>
      <c r="G78" s="19"/>
      <c r="H78" s="19"/>
      <c r="I78" s="5" t="s">
        <v>7</v>
      </c>
      <c r="J78" s="8">
        <f t="shared" si="4"/>
        <v>208.00817539947977</v>
      </c>
      <c r="K78" s="7">
        <v>2239</v>
      </c>
      <c r="L78" s="9">
        <f t="shared" si="5"/>
        <v>13881800</v>
      </c>
      <c r="M78" s="9">
        <f t="shared" si="6"/>
        <v>16120800</v>
      </c>
      <c r="N78" s="12">
        <f t="shared" si="7"/>
        <v>129.59866220735788</v>
      </c>
      <c r="O78" s="7">
        <v>1395</v>
      </c>
    </row>
    <row r="79" spans="6:15" x14ac:dyDescent="0.25">
      <c r="F79" s="18">
        <v>18</v>
      </c>
      <c r="G79" s="19" t="s">
        <v>32</v>
      </c>
      <c r="H79" s="19">
        <v>299.95999999999998</v>
      </c>
      <c r="I79" s="5" t="s">
        <v>4</v>
      </c>
      <c r="J79" s="8">
        <f t="shared" si="4"/>
        <v>208.00817539947977</v>
      </c>
      <c r="K79" s="7">
        <v>2239</v>
      </c>
      <c r="L79" s="9">
        <f t="shared" si="5"/>
        <v>13881800</v>
      </c>
      <c r="M79" s="9">
        <f t="shared" si="6"/>
        <v>16120800</v>
      </c>
      <c r="N79" s="12">
        <f t="shared" si="7"/>
        <v>129.59866220735788</v>
      </c>
      <c r="O79" s="7">
        <v>1395</v>
      </c>
    </row>
    <row r="80" spans="6:15" x14ac:dyDescent="0.25">
      <c r="F80" s="18"/>
      <c r="G80" s="19"/>
      <c r="H80" s="19"/>
      <c r="I80" s="5" t="s">
        <v>5</v>
      </c>
      <c r="J80" s="8">
        <f t="shared" si="4"/>
        <v>208.00817539947977</v>
      </c>
      <c r="K80" s="7">
        <v>2239</v>
      </c>
      <c r="L80" s="9">
        <f t="shared" si="5"/>
        <v>13881800</v>
      </c>
      <c r="M80" s="9">
        <f t="shared" si="6"/>
        <v>16120800</v>
      </c>
      <c r="N80" s="12">
        <f t="shared" si="7"/>
        <v>129.59866220735788</v>
      </c>
      <c r="O80" s="7">
        <v>1395</v>
      </c>
    </row>
    <row r="81" spans="6:18" x14ac:dyDescent="0.25">
      <c r="F81" s="18"/>
      <c r="G81" s="19"/>
      <c r="H81" s="19"/>
      <c r="I81" s="5" t="s">
        <v>6</v>
      </c>
      <c r="J81" s="8">
        <f t="shared" si="4"/>
        <v>208.00817539947977</v>
      </c>
      <c r="K81" s="7">
        <v>2239</v>
      </c>
      <c r="L81" s="9">
        <f t="shared" si="5"/>
        <v>13881800</v>
      </c>
      <c r="M81" s="9">
        <f t="shared" si="6"/>
        <v>16120800</v>
      </c>
      <c r="N81" s="12">
        <f t="shared" si="7"/>
        <v>129.59866220735788</v>
      </c>
      <c r="O81" s="7">
        <v>1395</v>
      </c>
    </row>
    <row r="82" spans="6:18" x14ac:dyDescent="0.25">
      <c r="F82" s="18"/>
      <c r="G82" s="19"/>
      <c r="H82" s="19"/>
      <c r="I82" s="5" t="s">
        <v>7</v>
      </c>
      <c r="J82" s="8">
        <f t="shared" si="4"/>
        <v>208.00817539947977</v>
      </c>
      <c r="K82" s="7">
        <v>2239</v>
      </c>
      <c r="L82" s="9">
        <f t="shared" si="5"/>
        <v>13881800</v>
      </c>
      <c r="M82" s="9">
        <f t="shared" si="6"/>
        <v>16120800</v>
      </c>
      <c r="N82" s="12">
        <f t="shared" si="7"/>
        <v>129.59866220735788</v>
      </c>
      <c r="O82" s="7">
        <v>1395</v>
      </c>
    </row>
    <row r="83" spans="6:18" s="2" customFormat="1" ht="30" customHeight="1" x14ac:dyDescent="0.25">
      <c r="F83" s="3" t="s">
        <v>8</v>
      </c>
      <c r="G83" s="3" t="s">
        <v>38</v>
      </c>
      <c r="H83" s="3">
        <f>SUM(H11:H62)</f>
        <v>3287.6600000000003</v>
      </c>
      <c r="I83" s="4" t="s">
        <v>33</v>
      </c>
      <c r="J83" s="10">
        <f>SUM(J11:J82)</f>
        <v>13894.091415830528</v>
      </c>
      <c r="K83" s="14">
        <f t="shared" ref="K83:O83" si="8">SUM(K11:K82)</f>
        <v>149556</v>
      </c>
      <c r="L83" s="15">
        <f t="shared" si="8"/>
        <v>927247200</v>
      </c>
      <c r="M83" s="13">
        <f t="shared" si="8"/>
        <v>1076803200</v>
      </c>
      <c r="N83" s="10">
        <f t="shared" si="8"/>
        <v>8802.6755852842834</v>
      </c>
      <c r="O83" s="14">
        <f t="shared" si="8"/>
        <v>94752</v>
      </c>
    </row>
    <row r="84" spans="6:18" ht="15" customHeight="1" x14ac:dyDescent="0.25">
      <c r="F84" s="21" t="s">
        <v>12</v>
      </c>
      <c r="G84" s="22"/>
      <c r="H84" s="22"/>
      <c r="I84" s="22"/>
      <c r="J84" s="22"/>
      <c r="K84" s="22"/>
      <c r="L84" s="22"/>
      <c r="M84" s="22"/>
      <c r="N84" s="22"/>
      <c r="O84" s="23"/>
    </row>
    <row r="85" spans="6:18" ht="15" customHeight="1" x14ac:dyDescent="0.25">
      <c r="F85" s="21" t="s">
        <v>13</v>
      </c>
      <c r="G85" s="22"/>
      <c r="H85" s="22"/>
      <c r="I85" s="22"/>
      <c r="J85" s="22"/>
      <c r="K85" s="22"/>
      <c r="L85" s="22"/>
      <c r="M85" s="22"/>
      <c r="N85" s="22"/>
      <c r="O85" s="23"/>
    </row>
    <row r="86" spans="6:18" ht="30.75" customHeight="1" x14ac:dyDescent="0.25">
      <c r="F86" s="21" t="s">
        <v>14</v>
      </c>
      <c r="G86" s="22"/>
      <c r="H86" s="22"/>
      <c r="I86" s="22"/>
      <c r="J86" s="22"/>
      <c r="K86" s="22"/>
      <c r="L86" s="22"/>
      <c r="M86" s="22"/>
      <c r="N86" s="22"/>
      <c r="O86" s="23"/>
    </row>
    <row r="96" spans="6:18" x14ac:dyDescent="0.25">
      <c r="R96" s="16">
        <v>67830000</v>
      </c>
    </row>
    <row r="97" spans="18:21" x14ac:dyDescent="0.25">
      <c r="R97" s="16">
        <v>248427178</v>
      </c>
    </row>
    <row r="98" spans="18:21" x14ac:dyDescent="0.25">
      <c r="R98" s="16">
        <v>50000000</v>
      </c>
    </row>
    <row r="99" spans="18:21" x14ac:dyDescent="0.25">
      <c r="R99" s="16">
        <f>SUM(R96:R98)</f>
        <v>366257178</v>
      </c>
      <c r="S99" s="16">
        <f>ROUND(R99,-5)</f>
        <v>366300000</v>
      </c>
      <c r="T99" s="1">
        <f>S99*0.85</f>
        <v>311355000</v>
      </c>
      <c r="U99" s="1">
        <f>S99*0.75</f>
        <v>274725000</v>
      </c>
    </row>
  </sheetData>
  <mergeCells count="65">
    <mergeCell ref="H67:H70"/>
    <mergeCell ref="H35:H38"/>
    <mergeCell ref="N9:O9"/>
    <mergeCell ref="F85:O85"/>
    <mergeCell ref="F86:O86"/>
    <mergeCell ref="F84:O84"/>
    <mergeCell ref="F79:F82"/>
    <mergeCell ref="G79:G82"/>
    <mergeCell ref="H79:H82"/>
    <mergeCell ref="F75:F78"/>
    <mergeCell ref="G75:G78"/>
    <mergeCell ref="H75:H78"/>
    <mergeCell ref="F71:F74"/>
    <mergeCell ref="G71:G74"/>
    <mergeCell ref="H71:H74"/>
    <mergeCell ref="F67:F70"/>
    <mergeCell ref="G67:G70"/>
    <mergeCell ref="H23:H26"/>
    <mergeCell ref="F63:F66"/>
    <mergeCell ref="G63:G66"/>
    <mergeCell ref="H63:H66"/>
    <mergeCell ref="F55:F58"/>
    <mergeCell ref="F59:F62"/>
    <mergeCell ref="G47:G50"/>
    <mergeCell ref="F35:F38"/>
    <mergeCell ref="F39:F42"/>
    <mergeCell ref="F43:F46"/>
    <mergeCell ref="F47:F50"/>
    <mergeCell ref="F51:F54"/>
    <mergeCell ref="G39:G42"/>
    <mergeCell ref="H39:H42"/>
    <mergeCell ref="G43:G46"/>
    <mergeCell ref="M9:M10"/>
    <mergeCell ref="L9:L10"/>
    <mergeCell ref="H59:H62"/>
    <mergeCell ref="G59:G62"/>
    <mergeCell ref="H19:H22"/>
    <mergeCell ref="H15:H18"/>
    <mergeCell ref="H11:H14"/>
    <mergeCell ref="H47:H50"/>
    <mergeCell ref="H51:H54"/>
    <mergeCell ref="G51:G54"/>
    <mergeCell ref="G55:G58"/>
    <mergeCell ref="H55:H58"/>
    <mergeCell ref="G11:G14"/>
    <mergeCell ref="G15:G18"/>
    <mergeCell ref="G19:G22"/>
    <mergeCell ref="G35:G38"/>
    <mergeCell ref="J9:K9"/>
    <mergeCell ref="F9:F10"/>
    <mergeCell ref="G9:G10"/>
    <mergeCell ref="H9:H10"/>
    <mergeCell ref="I9:I10"/>
    <mergeCell ref="H43:H46"/>
    <mergeCell ref="F11:F14"/>
    <mergeCell ref="G23:G26"/>
    <mergeCell ref="G27:G30"/>
    <mergeCell ref="G31:G34"/>
    <mergeCell ref="H31:H34"/>
    <mergeCell ref="H27:H30"/>
    <mergeCell ref="F15:F18"/>
    <mergeCell ref="F19:F22"/>
    <mergeCell ref="F23:F26"/>
    <mergeCell ref="F27:F30"/>
    <mergeCell ref="F31:F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Jitender Sharma</cp:lastModifiedBy>
  <dcterms:created xsi:type="dcterms:W3CDTF">2021-10-28T06:20:55Z</dcterms:created>
  <dcterms:modified xsi:type="dcterms:W3CDTF">2021-11-10T11:11:18Z</dcterms:modified>
</cp:coreProperties>
</file>