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ineer11\Desktop\excel\"/>
    </mc:Choice>
  </mc:AlternateContent>
  <xr:revisionPtr revIDLastSave="0" documentId="13_ncr:1_{154F2B58-AC08-4C45-B4EC-1C270D06B373}" xr6:coauthVersionLast="47" xr6:coauthVersionMax="47" xr10:uidLastSave="{00000000-0000-0000-0000-000000000000}"/>
  <bookViews>
    <workbookView xWindow="-120" yWindow="-120" windowWidth="24240" windowHeight="13140" xr2:uid="{32D95A21-64AC-4A77-B8F3-24504E51885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" l="1"/>
  <c r="R21" i="1" s="1"/>
  <c r="R23" i="1" s="1"/>
  <c r="Q17" i="1"/>
  <c r="Q18" i="1" s="1"/>
  <c r="S16" i="1"/>
  <c r="T16" i="1" s="1"/>
  <c r="Q16" i="1"/>
  <c r="L11" i="1"/>
  <c r="M10" i="1"/>
  <c r="O10" i="1" s="1"/>
  <c r="M9" i="1"/>
  <c r="O9" i="1" s="1"/>
  <c r="M8" i="1"/>
  <c r="O8" i="1" s="1"/>
  <c r="M7" i="1"/>
  <c r="M11" i="1" s="1"/>
  <c r="M6" i="1"/>
  <c r="O6" i="1" s="1"/>
  <c r="O7" i="1" l="1"/>
  <c r="O11" i="1" s="1"/>
</calcChain>
</file>

<file path=xl/sharedStrings.xml><?xml version="1.0" encoding="utf-8"?>
<sst xmlns="http://schemas.openxmlformats.org/spreadsheetml/2006/main" count="38" uniqueCount="30">
  <si>
    <t>S.No.</t>
  </si>
  <si>
    <t>Block Name</t>
  </si>
  <si>
    <t>Total Slabs/ Floors</t>
  </si>
  <si>
    <t>Floor wise Height (ft.)</t>
  </si>
  <si>
    <t>Year of construction</t>
  </si>
  <si>
    <t xml:space="preserve">Type of construction    </t>
  </si>
  <si>
    <t>Structure condition</t>
  </si>
  <si>
    <t>Area (in sq. mtr.)</t>
  </si>
  <si>
    <t>Area (sq. fts.)</t>
  </si>
  <si>
    <t>Rate Adopted</t>
  </si>
  <si>
    <t>Fair Market Value</t>
  </si>
  <si>
    <t>Tank Form</t>
  </si>
  <si>
    <t>Ground floor</t>
  </si>
  <si>
    <t>Tin Shed over  Iron Struts and Trusses</t>
  </si>
  <si>
    <t>Average</t>
  </si>
  <si>
    <t>Admin Office</t>
  </si>
  <si>
    <t>G+2 Floors</t>
  </si>
  <si>
    <t>RCC column beams structure in cement, bricks, steel etc.</t>
  </si>
  <si>
    <t>Utility</t>
  </si>
  <si>
    <t xml:space="preserve">Ground Floor </t>
  </si>
  <si>
    <t>Poor</t>
  </si>
  <si>
    <t xml:space="preserve">Main Plant Building </t>
  </si>
  <si>
    <t>Area of Factory Shed</t>
  </si>
  <si>
    <t>Total</t>
  </si>
  <si>
    <t>CIVIL/STRUCTURES VALUATION OF M/S. SHREE HARI CHEMICALS EXPORT LIMITED</t>
  </si>
  <si>
    <t>FACTORY BUILDINGS</t>
  </si>
  <si>
    <t xml:space="preserve">Remarks:- </t>
  </si>
  <si>
    <t>1. All the buildings are located at Mahad Industrial Area, Village-Kamble, Taluka -Mahad, District-Raigad, Maharashtra</t>
  </si>
  <si>
    <t>2. All the civil structure data are taken as per the building completion certificate, Occupation Certificate and building sheet provided by the client and is relied upon in good faith</t>
  </si>
  <si>
    <t>3. The valuation of the structure is done on the basis of Depriciated Replacement cost approach.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</si>
</sst>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3" fillId="5" borderId="0" xfId="2" applyFont="1" applyFill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EA1942A0-EC29-4AC8-98EE-D020515E6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5B13-B4E3-4B3A-95A5-F81FF41F69A4}">
  <dimension ref="E3:U33"/>
  <sheetViews>
    <sheetView tabSelected="1" workbookViewId="0">
      <selection activeCell="E7" sqref="E7"/>
    </sheetView>
  </sheetViews>
  <sheetFormatPr defaultRowHeight="15" x14ac:dyDescent="0.25"/>
  <cols>
    <col min="5" max="5" width="6.5703125" style="3" customWidth="1"/>
    <col min="6" max="6" width="25" style="4" customWidth="1"/>
    <col min="7" max="7" width="12.5703125" style="5" customWidth="1"/>
    <col min="8" max="8" width="11.28515625" style="5" customWidth="1"/>
    <col min="9" max="9" width="12.28515625" style="5" customWidth="1"/>
    <col min="10" max="10" width="56.85546875" style="6" customWidth="1"/>
    <col min="11" max="11" width="20" style="5" customWidth="1"/>
    <col min="12" max="12" width="13.42578125" style="5" customWidth="1"/>
    <col min="13" max="13" width="11.7109375" style="5" customWidth="1"/>
    <col min="14" max="14" width="10.7109375" customWidth="1"/>
    <col min="15" max="15" width="15.85546875" customWidth="1"/>
  </cols>
  <sheetData>
    <row r="3" spans="5:21" ht="15" customHeight="1" x14ac:dyDescent="0.25">
      <c r="E3" s="25" t="s">
        <v>24</v>
      </c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5:21" ht="60" x14ac:dyDescent="0.25"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8" t="s">
        <v>9</v>
      </c>
      <c r="O4" s="8" t="s">
        <v>10</v>
      </c>
    </row>
    <row r="5" spans="5:21" ht="15" customHeight="1" x14ac:dyDescent="0.25">
      <c r="E5" s="26" t="s">
        <v>25</v>
      </c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5:21" x14ac:dyDescent="0.25">
      <c r="E6" s="9">
        <v>1</v>
      </c>
      <c r="F6" s="10" t="s">
        <v>11</v>
      </c>
      <c r="G6" s="11" t="s">
        <v>12</v>
      </c>
      <c r="H6" s="9">
        <v>22</v>
      </c>
      <c r="I6" s="9">
        <v>1989</v>
      </c>
      <c r="J6" s="11" t="s">
        <v>13</v>
      </c>
      <c r="K6" s="9" t="s">
        <v>14</v>
      </c>
      <c r="L6" s="12">
        <v>316.88</v>
      </c>
      <c r="M6" s="13">
        <f>10.7639*$L6</f>
        <v>3410.8646319999998</v>
      </c>
      <c r="N6" s="14">
        <v>300</v>
      </c>
      <c r="O6" s="14">
        <f t="shared" ref="O6:O8" si="0">N6*M6</f>
        <v>1023259.3896</v>
      </c>
    </row>
    <row r="7" spans="5:21" x14ac:dyDescent="0.25">
      <c r="E7" s="9">
        <v>2</v>
      </c>
      <c r="F7" s="10" t="s">
        <v>15</v>
      </c>
      <c r="G7" s="11" t="s">
        <v>16</v>
      </c>
      <c r="H7" s="9">
        <v>12</v>
      </c>
      <c r="I7" s="9">
        <v>1989</v>
      </c>
      <c r="J7" s="11" t="s">
        <v>17</v>
      </c>
      <c r="K7" s="9" t="s">
        <v>14</v>
      </c>
      <c r="L7" s="12">
        <v>133.71</v>
      </c>
      <c r="M7" s="13">
        <f t="shared" ref="M7:M10" si="1">10.7639*$L7</f>
        <v>1439.2410689999999</v>
      </c>
      <c r="N7" s="14">
        <v>700</v>
      </c>
      <c r="O7" s="14">
        <f t="shared" si="0"/>
        <v>1007468.7483</v>
      </c>
    </row>
    <row r="8" spans="5:21" ht="28.5" x14ac:dyDescent="0.25">
      <c r="E8" s="9">
        <v>3</v>
      </c>
      <c r="F8" s="10" t="s">
        <v>18</v>
      </c>
      <c r="G8" s="10" t="s">
        <v>19</v>
      </c>
      <c r="H8" s="9">
        <v>15</v>
      </c>
      <c r="I8" s="9">
        <v>1989</v>
      </c>
      <c r="J8" s="11" t="s">
        <v>17</v>
      </c>
      <c r="K8" s="9" t="s">
        <v>20</v>
      </c>
      <c r="L8" s="12">
        <v>1132.1099999999999</v>
      </c>
      <c r="M8" s="13">
        <f t="shared" si="1"/>
        <v>12185.918828999998</v>
      </c>
      <c r="N8" s="14">
        <v>500</v>
      </c>
      <c r="O8" s="14">
        <f t="shared" si="0"/>
        <v>6092959.414499999</v>
      </c>
    </row>
    <row r="9" spans="5:21" ht="28.5" x14ac:dyDescent="0.25">
      <c r="E9" s="9">
        <v>4</v>
      </c>
      <c r="F9" s="10" t="s">
        <v>21</v>
      </c>
      <c r="G9" s="10" t="s">
        <v>19</v>
      </c>
      <c r="H9" s="9">
        <v>44</v>
      </c>
      <c r="I9" s="9">
        <v>1989</v>
      </c>
      <c r="J9" s="11" t="s">
        <v>17</v>
      </c>
      <c r="K9" s="9" t="s">
        <v>20</v>
      </c>
      <c r="L9" s="15">
        <v>348.66</v>
      </c>
      <c r="M9" s="13">
        <f t="shared" si="1"/>
        <v>3752.941374</v>
      </c>
      <c r="N9" s="16">
        <v>200</v>
      </c>
      <c r="O9" s="16">
        <f>N9*M9</f>
        <v>750588.27480000001</v>
      </c>
    </row>
    <row r="10" spans="5:21" ht="28.5" x14ac:dyDescent="0.25">
      <c r="E10" s="9">
        <v>5</v>
      </c>
      <c r="F10" s="10" t="s">
        <v>22</v>
      </c>
      <c r="G10" s="10" t="s">
        <v>19</v>
      </c>
      <c r="H10" s="9">
        <v>60</v>
      </c>
      <c r="I10" s="9">
        <v>2004</v>
      </c>
      <c r="J10" s="11" t="s">
        <v>13</v>
      </c>
      <c r="K10" s="9" t="s">
        <v>20</v>
      </c>
      <c r="L10" s="15">
        <v>395.85</v>
      </c>
      <c r="M10" s="13">
        <f t="shared" si="1"/>
        <v>4260.8898150000005</v>
      </c>
      <c r="N10" s="16">
        <v>200</v>
      </c>
      <c r="O10" s="16">
        <f>N10*M10</f>
        <v>852177.96300000011</v>
      </c>
      <c r="U10" s="1"/>
    </row>
    <row r="11" spans="5:21" x14ac:dyDescent="0.25">
      <c r="E11" s="9"/>
      <c r="F11" s="27" t="s">
        <v>23</v>
      </c>
      <c r="G11" s="27"/>
      <c r="H11" s="27"/>
      <c r="I11" s="27"/>
      <c r="J11" s="27"/>
      <c r="K11" s="9"/>
      <c r="L11" s="17">
        <f>SUM(L6:L10)</f>
        <v>2327.21</v>
      </c>
      <c r="M11" s="17">
        <f>SUM(M6:M10)</f>
        <v>25049.855718999999</v>
      </c>
      <c r="N11" s="18"/>
      <c r="O11" s="18">
        <f>SUM(O6:O10)</f>
        <v>9726453.7901999988</v>
      </c>
      <c r="U11" s="2"/>
    </row>
    <row r="12" spans="5:21" x14ac:dyDescent="0.25">
      <c r="E12" s="23" t="s">
        <v>26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U12" s="2"/>
    </row>
    <row r="13" spans="5:21" ht="15.75" x14ac:dyDescent="0.25">
      <c r="E13" s="24" t="s">
        <v>27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T13" s="1"/>
    </row>
    <row r="14" spans="5:21" ht="15.75" x14ac:dyDescent="0.25">
      <c r="E14" s="24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"/>
    </row>
    <row r="15" spans="5:21" ht="15.75" x14ac:dyDescent="0.25">
      <c r="E15" s="24" t="s">
        <v>29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R15" s="1"/>
    </row>
    <row r="16" spans="5:21" x14ac:dyDescent="0.25">
      <c r="E16" s="5"/>
      <c r="F16" s="19"/>
      <c r="M16" s="20"/>
      <c r="Q16">
        <f>(1-5%)/40</f>
        <v>2.375E-2</v>
      </c>
      <c r="R16">
        <v>1200</v>
      </c>
      <c r="S16">
        <f>R16*Q16*32</f>
        <v>912</v>
      </c>
      <c r="T16">
        <f>R16-S16</f>
        <v>288</v>
      </c>
    </row>
    <row r="17" spans="5:18" x14ac:dyDescent="0.25">
      <c r="E17" s="5"/>
      <c r="F17" s="19"/>
      <c r="M17" s="20"/>
      <c r="Q17">
        <f>700*Q16*17</f>
        <v>282.625</v>
      </c>
    </row>
    <row r="18" spans="5:18" x14ac:dyDescent="0.25">
      <c r="E18" s="5"/>
      <c r="F18" s="21"/>
      <c r="M18" s="20"/>
      <c r="Q18">
        <f>700-Q17</f>
        <v>417.375</v>
      </c>
    </row>
    <row r="19" spans="5:18" x14ac:dyDescent="0.25">
      <c r="E19" s="5"/>
      <c r="F19" s="19"/>
      <c r="H19" s="22"/>
      <c r="M19" s="20"/>
    </row>
    <row r="20" spans="5:18" x14ac:dyDescent="0.25">
      <c r="E20" s="5"/>
      <c r="F20" s="19"/>
      <c r="H20" s="22"/>
      <c r="M20" s="20"/>
    </row>
    <row r="21" spans="5:18" x14ac:dyDescent="0.25">
      <c r="E21" s="5"/>
      <c r="F21" s="19"/>
      <c r="H21" s="22"/>
      <c r="M21" s="20"/>
      <c r="Q21">
        <f>(1-5%)/60</f>
        <v>1.5833333333333331E-2</v>
      </c>
      <c r="R21">
        <f>Q21*32*1500</f>
        <v>759.99999999999989</v>
      </c>
    </row>
    <row r="22" spans="5:18" x14ac:dyDescent="0.25">
      <c r="E22" s="5"/>
      <c r="F22" s="19"/>
      <c r="H22" s="22"/>
      <c r="M22" s="20"/>
      <c r="R22">
        <v>1500</v>
      </c>
    </row>
    <row r="23" spans="5:18" x14ac:dyDescent="0.25">
      <c r="E23" s="5"/>
      <c r="F23" s="19"/>
      <c r="H23" s="22"/>
      <c r="M23" s="20"/>
      <c r="R23">
        <f>R22-R21</f>
        <v>740.00000000000011</v>
      </c>
    </row>
    <row r="24" spans="5:18" x14ac:dyDescent="0.25">
      <c r="E24" s="5"/>
      <c r="F24" s="19"/>
      <c r="H24" s="22"/>
      <c r="M24" s="20"/>
    </row>
    <row r="25" spans="5:18" x14ac:dyDescent="0.25">
      <c r="E25" s="5"/>
      <c r="F25" s="19"/>
      <c r="H25" s="22"/>
      <c r="M25" s="20"/>
    </row>
    <row r="26" spans="5:18" x14ac:dyDescent="0.25">
      <c r="E26" s="5"/>
      <c r="F26" s="19"/>
      <c r="H26" s="22"/>
      <c r="M26" s="20"/>
    </row>
    <row r="27" spans="5:18" x14ac:dyDescent="0.25">
      <c r="E27" s="5"/>
      <c r="F27" s="19"/>
      <c r="H27" s="22"/>
      <c r="M27" s="20"/>
    </row>
    <row r="28" spans="5:18" x14ac:dyDescent="0.25">
      <c r="E28" s="5"/>
      <c r="F28" s="21"/>
      <c r="M28" s="20"/>
    </row>
    <row r="29" spans="5:18" x14ac:dyDescent="0.25">
      <c r="E29" s="5"/>
      <c r="F29" s="19"/>
      <c r="H29" s="22"/>
      <c r="M29" s="20"/>
    </row>
    <row r="30" spans="5:18" x14ac:dyDescent="0.25">
      <c r="E30" s="5"/>
      <c r="F30" s="19"/>
      <c r="H30" s="22"/>
      <c r="M30" s="20"/>
    </row>
    <row r="31" spans="5:18" x14ac:dyDescent="0.25">
      <c r="E31" s="5"/>
      <c r="F31" s="21"/>
      <c r="M31" s="20"/>
    </row>
    <row r="32" spans="5:18" x14ac:dyDescent="0.25">
      <c r="E32" s="5"/>
      <c r="F32" s="21"/>
      <c r="M32" s="20"/>
    </row>
    <row r="33" spans="5:13" x14ac:dyDescent="0.25">
      <c r="E33" s="5"/>
      <c r="F33" s="21"/>
      <c r="M33" s="20"/>
    </row>
  </sheetData>
  <mergeCells count="7">
    <mergeCell ref="E12:O12"/>
    <mergeCell ref="E13:O13"/>
    <mergeCell ref="E14:O14"/>
    <mergeCell ref="E15:O15"/>
    <mergeCell ref="E3:O3"/>
    <mergeCell ref="E5:O5"/>
    <mergeCell ref="F11:J11"/>
  </mergeCells>
  <dataValidations count="1">
    <dataValidation type="list" allowBlank="1" showInputMessage="1" showErrorMessage="1" sqref="K6:K11 K13:K33" xr:uid="{B547D9D0-44FD-47B3-BA26-FD8DAB811FDD}">
      <formula1>"Very Good, Good, Average, Poor, Ordinary with wreckages in the structure"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Abhishek Sharma</cp:lastModifiedBy>
  <dcterms:created xsi:type="dcterms:W3CDTF">2021-10-26T04:56:56Z</dcterms:created>
  <dcterms:modified xsi:type="dcterms:W3CDTF">2021-10-26T05:25:42Z</dcterms:modified>
</cp:coreProperties>
</file>