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Inderjeet Singh Rathi\PL 498 -Q114-432-541_printing_1635425891\uploads\VIS(2021-22)-PL498-Q114-432-541\PreparerReport\"/>
    </mc:Choice>
  </mc:AlternateContent>
  <bookViews>
    <workbookView xWindow="0" yWindow="0" windowWidth="20460" windowHeight="738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0" i="1" l="1"/>
  <c r="R20" i="1" s="1"/>
  <c r="R22" i="1" s="1"/>
  <c r="Q15" i="1"/>
  <c r="Q16" i="1" s="1"/>
  <c r="Q17" i="1" s="1"/>
  <c r="L10" i="1"/>
  <c r="M9" i="1"/>
  <c r="O9" i="1" s="1"/>
  <c r="M8" i="1"/>
  <c r="O8" i="1" s="1"/>
  <c r="M7" i="1"/>
  <c r="M6" i="1"/>
  <c r="O6" i="1" s="1"/>
  <c r="M10" i="1" l="1"/>
  <c r="S15" i="1"/>
  <c r="T15" i="1" s="1"/>
  <c r="O7" i="1"/>
  <c r="O10" i="1" s="1"/>
</calcChain>
</file>

<file path=xl/sharedStrings.xml><?xml version="1.0" encoding="utf-8"?>
<sst xmlns="http://schemas.openxmlformats.org/spreadsheetml/2006/main" count="34" uniqueCount="29">
  <si>
    <t>S.No.</t>
  </si>
  <si>
    <t>Block Name</t>
  </si>
  <si>
    <t>Total Slabs/ Floors</t>
  </si>
  <si>
    <t>Floor wise Height (ft.)</t>
  </si>
  <si>
    <t>Year of construction</t>
  </si>
  <si>
    <t xml:space="preserve">Type of construction    </t>
  </si>
  <si>
    <t>Structure condition</t>
  </si>
  <si>
    <t>Fair Market Value</t>
  </si>
  <si>
    <t>Tank Form</t>
  </si>
  <si>
    <t>Ground floor</t>
  </si>
  <si>
    <t>Tin Shed over  Iron Struts and Trusses</t>
  </si>
  <si>
    <t>Average</t>
  </si>
  <si>
    <t>Admin Office</t>
  </si>
  <si>
    <t>G+2 Floors</t>
  </si>
  <si>
    <t>RCC column beams structure in cement, bricks, steel etc.</t>
  </si>
  <si>
    <t>Utility</t>
  </si>
  <si>
    <t xml:space="preserve">Ground Floor </t>
  </si>
  <si>
    <t>Poor</t>
  </si>
  <si>
    <t xml:space="preserve">Main Plant Building </t>
  </si>
  <si>
    <t>Total</t>
  </si>
  <si>
    <t>CIVIL/STRUCTURES VALUATION OF M/S. SHREE HARI CHEMICALS EXPORT LIMITED</t>
  </si>
  <si>
    <t>FACTORY BUILDINGS</t>
  </si>
  <si>
    <t xml:space="preserve">Remarks:- </t>
  </si>
  <si>
    <t>1. All the buildings are located at Mahad Industrial Area, Village-Kamble, Taluka -Mahad, District-Raigad, Maharashtra</t>
  </si>
  <si>
    <t>3. The valuation of the structure is done on the basis of Depriciated Replacement cost approach.</t>
  </si>
  <si>
    <r>
      <t xml:space="preserve">Area 
</t>
    </r>
    <r>
      <rPr>
        <i/>
        <sz val="11"/>
        <color theme="0"/>
        <rFont val="Calibri"/>
        <family val="2"/>
        <scheme val="minor"/>
      </rPr>
      <t>(sq. fts.)</t>
    </r>
  </si>
  <si>
    <r>
      <t xml:space="preserve">Area 
</t>
    </r>
    <r>
      <rPr>
        <i/>
        <sz val="11"/>
        <color theme="0"/>
        <rFont val="Calibri"/>
        <family val="2"/>
        <scheme val="minor"/>
      </rPr>
      <t>(sq. mtr.)</t>
    </r>
  </si>
  <si>
    <r>
      <t xml:space="preserve">Rate Adopted
</t>
    </r>
    <r>
      <rPr>
        <i/>
        <sz val="11"/>
        <color theme="0"/>
        <rFont val="Calibri"/>
        <family val="2"/>
        <scheme val="minor"/>
      </rPr>
      <t>(per sq.ft)</t>
    </r>
  </si>
  <si>
    <t>2. All the civil structure data are taken as per the building completion certificate, Occupation Certificate provided by the client and is relied upon in good faith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</si>
</sst>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 &quot;₹&quot;\ * #,##0.00_ ;_ &quot;₹&quot;\ * \-#,##0.00_ ;_ &quot;₹&quot;\ * &quot;-&quot;??_ ;_ @_ "/>
    <numFmt numFmtId="164" formatCode="_ [$₹-4009]\ * #,##0.00_ ;_ [$₹-4009]\ * \-#,##0.00_ ;_ [$₹-4009]\ * &quot;-&quot;??_ ;_ @_ "/>
    <numFmt numFmtId="165" formatCode="0.000"/>
    <numFmt numFmtId="166" formatCode="0.0"/>
    <numFmt numFmtId="168" formatCode="_ &quot;₹&quot;\ * #,##0_ ;_ &quot;₹&quot;\ * \-#,##0_ ;_ &quot;₹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horizontal="center" vertical="center"/>
    </xf>
    <xf numFmtId="0" fontId="3" fillId="5" borderId="0" xfId="2" applyFont="1" applyFill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/>
    </xf>
    <xf numFmtId="166" fontId="0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168" fontId="0" fillId="0" borderId="1" xfId="1" applyNumberFormat="1" applyFont="1" applyBorder="1" applyAlignment="1">
      <alignment vertical="center"/>
    </xf>
    <xf numFmtId="2" fontId="0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168" fontId="0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168" fontId="7" fillId="0" borderId="1" xfId="1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U32"/>
  <sheetViews>
    <sheetView tabSelected="1" topLeftCell="D2" workbookViewId="0">
      <selection activeCell="E3" sqref="E3:O14"/>
    </sheetView>
  </sheetViews>
  <sheetFormatPr defaultRowHeight="15" x14ac:dyDescent="0.25"/>
  <cols>
    <col min="5" max="5" width="6.5703125" style="3" customWidth="1"/>
    <col min="6" max="6" width="18.85546875" style="4" bestFit="1" customWidth="1"/>
    <col min="7" max="7" width="12.5703125" style="5" customWidth="1"/>
    <col min="8" max="8" width="11.28515625" style="5" customWidth="1"/>
    <col min="9" max="9" width="14" style="5" customWidth="1"/>
    <col min="10" max="10" width="26.85546875" style="6" customWidth="1"/>
    <col min="11" max="11" width="12.5703125" style="5" customWidth="1"/>
    <col min="12" max="12" width="9.5703125" style="5" customWidth="1"/>
    <col min="13" max="13" width="11.7109375" style="5" customWidth="1"/>
    <col min="14" max="14" width="10.7109375" customWidth="1"/>
    <col min="15" max="15" width="12.7109375" customWidth="1"/>
  </cols>
  <sheetData>
    <row r="2" spans="5:21" x14ac:dyDescent="0.25">
      <c r="I2" s="6"/>
      <c r="J2" s="5"/>
    </row>
    <row r="3" spans="5:21" ht="15" customHeight="1" x14ac:dyDescent="0.25">
      <c r="E3" s="31" t="s">
        <v>20</v>
      </c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5:21" ht="45" x14ac:dyDescent="0.25">
      <c r="E4" s="13" t="s">
        <v>0</v>
      </c>
      <c r="F4" s="13" t="s">
        <v>1</v>
      </c>
      <c r="G4" s="13" t="s">
        <v>2</v>
      </c>
      <c r="H4" s="13" t="s">
        <v>3</v>
      </c>
      <c r="I4" s="13" t="s">
        <v>4</v>
      </c>
      <c r="J4" s="13" t="s">
        <v>5</v>
      </c>
      <c r="K4" s="13" t="s">
        <v>6</v>
      </c>
      <c r="L4" s="13" t="s">
        <v>26</v>
      </c>
      <c r="M4" s="13" t="s">
        <v>25</v>
      </c>
      <c r="N4" s="30" t="s">
        <v>27</v>
      </c>
      <c r="O4" s="13" t="s">
        <v>7</v>
      </c>
    </row>
    <row r="5" spans="5:21" ht="15" customHeight="1" x14ac:dyDescent="0.25">
      <c r="E5" s="14" t="s">
        <v>21</v>
      </c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5:21" ht="32.25" customHeight="1" x14ac:dyDescent="0.25">
      <c r="E6" s="15">
        <v>1</v>
      </c>
      <c r="F6" s="29" t="s">
        <v>8</v>
      </c>
      <c r="G6" s="17" t="s">
        <v>9</v>
      </c>
      <c r="H6" s="15">
        <v>22</v>
      </c>
      <c r="I6" s="15">
        <v>1989</v>
      </c>
      <c r="J6" s="17" t="s">
        <v>10</v>
      </c>
      <c r="K6" s="15" t="s">
        <v>11</v>
      </c>
      <c r="L6" s="18">
        <v>316.88</v>
      </c>
      <c r="M6" s="19">
        <f>10.7639*$L6</f>
        <v>3410.8646319999998</v>
      </c>
      <c r="N6" s="20">
        <v>300</v>
      </c>
      <c r="O6" s="21">
        <f t="shared" ref="O6:O8" si="0">N6*M6</f>
        <v>1023259.3896</v>
      </c>
    </row>
    <row r="7" spans="5:21" ht="34.5" customHeight="1" x14ac:dyDescent="0.25">
      <c r="E7" s="15">
        <v>2</v>
      </c>
      <c r="F7" s="29" t="s">
        <v>12</v>
      </c>
      <c r="G7" s="17" t="s">
        <v>13</v>
      </c>
      <c r="H7" s="15">
        <v>12</v>
      </c>
      <c r="I7" s="15">
        <v>1989</v>
      </c>
      <c r="J7" s="17" t="s">
        <v>14</v>
      </c>
      <c r="K7" s="15" t="s">
        <v>11</v>
      </c>
      <c r="L7" s="18">
        <v>133.71</v>
      </c>
      <c r="M7" s="19">
        <f t="shared" ref="M7:M9" si="1">10.7639*$L7</f>
        <v>1439.2410689999999</v>
      </c>
      <c r="N7" s="20">
        <v>700</v>
      </c>
      <c r="O7" s="21">
        <f t="shared" si="0"/>
        <v>1007468.7483</v>
      </c>
    </row>
    <row r="8" spans="5:21" ht="30" x14ac:dyDescent="0.25">
      <c r="E8" s="15">
        <v>3</v>
      </c>
      <c r="F8" s="29" t="s">
        <v>15</v>
      </c>
      <c r="G8" s="16" t="s">
        <v>16</v>
      </c>
      <c r="H8" s="15">
        <v>15</v>
      </c>
      <c r="I8" s="15">
        <v>1989</v>
      </c>
      <c r="J8" s="17" t="s">
        <v>14</v>
      </c>
      <c r="K8" s="15" t="s">
        <v>17</v>
      </c>
      <c r="L8" s="18">
        <v>1132.1099999999999</v>
      </c>
      <c r="M8" s="19">
        <f t="shared" si="1"/>
        <v>12185.918828999998</v>
      </c>
      <c r="N8" s="20">
        <v>500</v>
      </c>
      <c r="O8" s="21">
        <f t="shared" si="0"/>
        <v>6092959.414499999</v>
      </c>
    </row>
    <row r="9" spans="5:21" ht="30" x14ac:dyDescent="0.25">
      <c r="E9" s="15">
        <v>4</v>
      </c>
      <c r="F9" s="29" t="s">
        <v>18</v>
      </c>
      <c r="G9" s="16" t="s">
        <v>16</v>
      </c>
      <c r="H9" s="15">
        <v>44</v>
      </c>
      <c r="I9" s="15">
        <v>1989</v>
      </c>
      <c r="J9" s="17" t="s">
        <v>14</v>
      </c>
      <c r="K9" s="15" t="s">
        <v>17</v>
      </c>
      <c r="L9" s="22">
        <v>348.66</v>
      </c>
      <c r="M9" s="19">
        <f t="shared" si="1"/>
        <v>3752.941374</v>
      </c>
      <c r="N9" s="23">
        <v>200</v>
      </c>
      <c r="O9" s="24">
        <f>N9*M9</f>
        <v>750588.27480000001</v>
      </c>
    </row>
    <row r="10" spans="5:21" x14ac:dyDescent="0.25">
      <c r="E10" s="15"/>
      <c r="F10" s="25" t="s">
        <v>19</v>
      </c>
      <c r="G10" s="25"/>
      <c r="H10" s="25"/>
      <c r="I10" s="25"/>
      <c r="J10" s="25"/>
      <c r="K10" s="15"/>
      <c r="L10" s="26">
        <f>SUM(L6:L9)</f>
        <v>1931.36</v>
      </c>
      <c r="M10" s="26">
        <f>SUM(M6:M9)</f>
        <v>20788.965903999997</v>
      </c>
      <c r="N10" s="27"/>
      <c r="O10" s="28">
        <f>SUM(O6:O9)</f>
        <v>8874275.8271999992</v>
      </c>
      <c r="U10" s="2"/>
    </row>
    <row r="11" spans="5:21" x14ac:dyDescent="0.25">
      <c r="E11" s="11" t="s">
        <v>22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U11" s="2"/>
    </row>
    <row r="12" spans="5:21" ht="15.75" x14ac:dyDescent="0.25">
      <c r="E12" s="12" t="s">
        <v>23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T12" s="1"/>
    </row>
    <row r="13" spans="5:21" ht="31.5" customHeight="1" x14ac:dyDescent="0.25">
      <c r="E13" s="32" t="s">
        <v>28</v>
      </c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1"/>
    </row>
    <row r="14" spans="5:21" ht="15.75" x14ac:dyDescent="0.25">
      <c r="E14" s="12" t="s">
        <v>24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R14" s="1"/>
    </row>
    <row r="15" spans="5:21" x14ac:dyDescent="0.25">
      <c r="E15" s="5"/>
      <c r="F15" s="7"/>
      <c r="M15" s="8"/>
      <c r="Q15">
        <f>(1-5%)/40</f>
        <v>2.375E-2</v>
      </c>
      <c r="R15">
        <v>1200</v>
      </c>
      <c r="S15">
        <f>R15*Q15*32</f>
        <v>912</v>
      </c>
      <c r="T15">
        <f>R15-S15</f>
        <v>288</v>
      </c>
    </row>
    <row r="16" spans="5:21" x14ac:dyDescent="0.25">
      <c r="E16" s="5"/>
      <c r="F16" s="7"/>
      <c r="M16" s="8"/>
      <c r="Q16">
        <f>700*Q15*17</f>
        <v>282.625</v>
      </c>
    </row>
    <row r="17" spans="5:18" x14ac:dyDescent="0.25">
      <c r="E17" s="5"/>
      <c r="F17" s="9"/>
      <c r="M17" s="8"/>
      <c r="Q17">
        <f>700-Q16</f>
        <v>417.375</v>
      </c>
    </row>
    <row r="18" spans="5:18" x14ac:dyDescent="0.25">
      <c r="E18" s="5"/>
      <c r="F18" s="7"/>
      <c r="H18" s="10"/>
      <c r="M18" s="8"/>
    </row>
    <row r="19" spans="5:18" x14ac:dyDescent="0.25">
      <c r="E19" s="5"/>
      <c r="F19" s="7"/>
      <c r="H19" s="10"/>
      <c r="M19" s="8"/>
    </row>
    <row r="20" spans="5:18" x14ac:dyDescent="0.25">
      <c r="E20" s="5"/>
      <c r="F20" s="7"/>
      <c r="H20" s="10"/>
      <c r="M20" s="8"/>
      <c r="Q20">
        <f>(1-5%)/60</f>
        <v>1.5833333333333331E-2</v>
      </c>
      <c r="R20">
        <f>Q20*32*1500</f>
        <v>759.99999999999989</v>
      </c>
    </row>
    <row r="21" spans="5:18" x14ac:dyDescent="0.25">
      <c r="E21" s="5"/>
      <c r="F21" s="7"/>
      <c r="H21" s="10"/>
      <c r="M21" s="8"/>
      <c r="R21">
        <v>1500</v>
      </c>
    </row>
    <row r="22" spans="5:18" x14ac:dyDescent="0.25">
      <c r="E22" s="5"/>
      <c r="F22" s="7"/>
      <c r="H22" s="10"/>
      <c r="M22" s="8"/>
      <c r="R22">
        <f>R21-R20</f>
        <v>740.00000000000011</v>
      </c>
    </row>
    <row r="23" spans="5:18" x14ac:dyDescent="0.25">
      <c r="E23" s="5"/>
      <c r="F23" s="7"/>
      <c r="H23" s="10"/>
      <c r="M23" s="8"/>
    </row>
    <row r="24" spans="5:18" x14ac:dyDescent="0.25">
      <c r="E24" s="5"/>
      <c r="F24" s="7"/>
      <c r="H24" s="10"/>
      <c r="M24" s="8"/>
    </row>
    <row r="25" spans="5:18" x14ac:dyDescent="0.25">
      <c r="E25" s="5"/>
      <c r="F25" s="7"/>
      <c r="H25" s="10"/>
      <c r="M25" s="8"/>
    </row>
    <row r="26" spans="5:18" x14ac:dyDescent="0.25">
      <c r="E26" s="5"/>
      <c r="F26" s="7"/>
      <c r="H26" s="10"/>
      <c r="M26" s="8"/>
    </row>
    <row r="27" spans="5:18" x14ac:dyDescent="0.25">
      <c r="E27" s="5"/>
      <c r="F27" s="9"/>
      <c r="M27" s="8"/>
    </row>
    <row r="28" spans="5:18" x14ac:dyDescent="0.25">
      <c r="E28" s="5"/>
      <c r="F28" s="7"/>
      <c r="H28" s="10"/>
      <c r="M28" s="8"/>
    </row>
    <row r="29" spans="5:18" x14ac:dyDescent="0.25">
      <c r="E29" s="5"/>
      <c r="F29" s="7"/>
      <c r="H29" s="10"/>
      <c r="M29" s="8"/>
    </row>
    <row r="30" spans="5:18" x14ac:dyDescent="0.25">
      <c r="E30" s="5"/>
      <c r="F30" s="9"/>
      <c r="M30" s="8"/>
    </row>
    <row r="31" spans="5:18" x14ac:dyDescent="0.25">
      <c r="E31" s="5"/>
      <c r="F31" s="9"/>
      <c r="M31" s="8"/>
    </row>
    <row r="32" spans="5:18" x14ac:dyDescent="0.25">
      <c r="E32" s="5"/>
      <c r="F32" s="9"/>
      <c r="M32" s="8"/>
    </row>
  </sheetData>
  <mergeCells count="7">
    <mergeCell ref="E11:O11"/>
    <mergeCell ref="E12:O12"/>
    <mergeCell ref="E13:O13"/>
    <mergeCell ref="E14:O14"/>
    <mergeCell ref="E3:O3"/>
    <mergeCell ref="E5:O5"/>
    <mergeCell ref="F10:J10"/>
  </mergeCells>
  <dataValidations count="1">
    <dataValidation type="list" allowBlank="1" showInputMessage="1" showErrorMessage="1" sqref="K12:K32 K6:K10">
      <formula1>"Very Good, Good, Average, Poor, Ordinary with wreckages in the structure"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Abhishek Sharma</dc:creator>
  <cp:lastModifiedBy>Inderjeet  Rathi</cp:lastModifiedBy>
  <dcterms:created xsi:type="dcterms:W3CDTF">2021-10-26T04:56:56Z</dcterms:created>
  <dcterms:modified xsi:type="dcterms:W3CDTF">2021-10-29T08:09:03Z</dcterms:modified>
</cp:coreProperties>
</file>