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Vibhanshu Vaibhav\To Be Reviewed\PL 550 -478-600 Ms_Birla_Cable_Ltd.SBI, Overseas Branch, New Delhi\"/>
    </mc:Choice>
  </mc:AlternateContent>
  <bookViews>
    <workbookView xWindow="0" yWindow="0" windowWidth="23970" windowHeight="9660" activeTab="2"/>
  </bookViews>
  <sheets>
    <sheet name="Sheet1" sheetId="4" r:id="rId1"/>
    <sheet name="Sheet3" sheetId="5" r:id="rId2"/>
    <sheet name="Sheet2" sheetId="2" r:id="rId3"/>
  </sheets>
  <definedNames>
    <definedName name="_xlnm._FilterDatabase" localSheetId="0" hidden="1">Sheet1!$A$2:$K$30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 l="1"/>
  <c r="I11" i="5"/>
  <c r="L11" i="5"/>
  <c r="H26" i="4" l="1"/>
  <c r="H17" i="5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S11" i="4"/>
  <c r="I11" i="4"/>
  <c r="K11" i="4" s="1"/>
  <c r="I10" i="4"/>
  <c r="K10" i="4" s="1"/>
  <c r="I9" i="4"/>
  <c r="K9" i="4" s="1"/>
  <c r="I8" i="4"/>
  <c r="K8" i="4" s="1"/>
  <c r="I7" i="4"/>
  <c r="K7" i="4" s="1"/>
  <c r="I6" i="4"/>
  <c r="K6" i="4" s="1"/>
  <c r="I5" i="4"/>
  <c r="K5" i="4" s="1"/>
  <c r="I4" i="4"/>
  <c r="K4" i="4" s="1"/>
  <c r="K26" i="4" l="1"/>
  <c r="I26" i="4"/>
  <c r="L12" i="2"/>
  <c r="L16" i="2"/>
  <c r="L20" i="2"/>
  <c r="L24" i="2"/>
  <c r="L28" i="2"/>
  <c r="L9" i="2"/>
  <c r="T14" i="2"/>
  <c r="I9" i="2"/>
  <c r="I10" i="2"/>
  <c r="L10" i="2" s="1"/>
  <c r="I11" i="2"/>
  <c r="L11" i="2" s="1"/>
  <c r="I12" i="2"/>
  <c r="I13" i="2"/>
  <c r="L13" i="2" s="1"/>
  <c r="I14" i="2"/>
  <c r="L14" i="2" s="1"/>
  <c r="I15" i="2"/>
  <c r="L15" i="2" s="1"/>
  <c r="I16" i="2"/>
  <c r="I17" i="2"/>
  <c r="L17" i="2" s="1"/>
  <c r="I18" i="2"/>
  <c r="L18" i="2" s="1"/>
  <c r="I19" i="2"/>
  <c r="L19" i="2" s="1"/>
  <c r="I20" i="2"/>
  <c r="I21" i="2"/>
  <c r="L21" i="2" s="1"/>
  <c r="I22" i="2"/>
  <c r="L22" i="2" s="1"/>
  <c r="I23" i="2"/>
  <c r="L23" i="2" s="1"/>
  <c r="I24" i="2"/>
  <c r="I25" i="2"/>
  <c r="L25" i="2" s="1"/>
  <c r="I26" i="2"/>
  <c r="L26" i="2" s="1"/>
  <c r="I27" i="2"/>
  <c r="L27" i="2" s="1"/>
  <c r="I28" i="2"/>
  <c r="I29" i="2"/>
  <c r="L29" i="2" s="1"/>
  <c r="I30" i="2"/>
  <c r="L30" i="2" s="1"/>
  <c r="H31" i="2"/>
  <c r="I8" i="2"/>
  <c r="L8" i="2" s="1"/>
  <c r="I7" i="2"/>
  <c r="L7" i="2" s="1"/>
  <c r="I6" i="2"/>
  <c r="L6" i="2" s="1"/>
  <c r="I5" i="2"/>
  <c r="L5" i="2" s="1"/>
  <c r="I4" i="2"/>
  <c r="L4" i="2" s="1"/>
  <c r="L31" i="2" l="1"/>
  <c r="I31" i="2"/>
</calcChain>
</file>

<file path=xl/sharedStrings.xml><?xml version="1.0" encoding="utf-8"?>
<sst xmlns="http://schemas.openxmlformats.org/spreadsheetml/2006/main" count="266" uniqueCount="53">
  <si>
    <t>S.No.</t>
  </si>
  <si>
    <t>Block Name</t>
  </si>
  <si>
    <t>Total Slabs/ Floors</t>
  </si>
  <si>
    <t>Floor wise Height (ft.)</t>
  </si>
  <si>
    <t>Year of construction</t>
  </si>
  <si>
    <t>Structure condition</t>
  </si>
  <si>
    <t>Area (in sq. mtr.)</t>
  </si>
  <si>
    <t>Area (sq. fts.)</t>
  </si>
  <si>
    <t>Rate Adopted</t>
  </si>
  <si>
    <t>Fair Market Value</t>
  </si>
  <si>
    <t>Ground floor</t>
  </si>
  <si>
    <t>RCC column beams structure in cement, bricks, steel etc.</t>
  </si>
  <si>
    <t>Average</t>
  </si>
  <si>
    <t>Tin Shed over  Iron Struts and Trusses</t>
  </si>
  <si>
    <t xml:space="preserve">Type of construction    </t>
  </si>
  <si>
    <t>A.C/Non A.C. Plant Building I &amp; II</t>
  </si>
  <si>
    <t>L.T. Room Building</t>
  </si>
  <si>
    <t>Services Block No. I</t>
  </si>
  <si>
    <t>Raw Material/Stores Godown</t>
  </si>
  <si>
    <t>Plant Building IIIrd</t>
  </si>
  <si>
    <t>Extention I (Annexe)</t>
  </si>
  <si>
    <t>Store Shed</t>
  </si>
  <si>
    <t>Maintenance Room</t>
  </si>
  <si>
    <t>Toilet Block</t>
  </si>
  <si>
    <t>Garrage</t>
  </si>
  <si>
    <t>Substation</t>
  </si>
  <si>
    <t>Security Post</t>
  </si>
  <si>
    <t>Extention II (Annexe)</t>
  </si>
  <si>
    <t>Extention III (Annexe)</t>
  </si>
  <si>
    <t>Services Block No. II</t>
  </si>
  <si>
    <t>Dispensory</t>
  </si>
  <si>
    <t>Main Plant Building No. 3 Extension No. V</t>
  </si>
  <si>
    <t>Main Plant Building No. 1 Extension No.IV</t>
  </si>
  <si>
    <t>Main Plant Building No. 1 Extension No.V</t>
  </si>
  <si>
    <t>Raw Material Stores Shed</t>
  </si>
  <si>
    <t>First Floor of Administration Block</t>
  </si>
  <si>
    <t>Time Office Building</t>
  </si>
  <si>
    <t>Packing Shed and Expansion</t>
  </si>
  <si>
    <t>Expansion of Plant &amp; Packing shed</t>
  </si>
  <si>
    <t>Good</t>
  </si>
  <si>
    <t>Tin Shed over  RCC Frame structure</t>
  </si>
  <si>
    <t>Total</t>
  </si>
  <si>
    <t xml:space="preserve">Remarks:- </t>
  </si>
  <si>
    <t>3. The valuation of the structure is done on the basis of Depriciated Replacement cost approach.</t>
  </si>
  <si>
    <t>FACTORY BUILDINGS</t>
  </si>
  <si>
    <t>CIVIL/STRUCTURES VALUATION OF M/S BIRLA CABLES LIMITED</t>
  </si>
  <si>
    <t>1. All the buildings are located at Birla Cable Limited, Industrial Area-Udhyog Vihar, Chorahata, Tehsil – Huzur, District - Rewa, Madhya Pradesh.</t>
  </si>
  <si>
    <t>2. All the civil structure data are taken as per the building sheet provided by the client and is relied upon in good faith</t>
  </si>
  <si>
    <t>G+1 floor</t>
  </si>
  <si>
    <t xml:space="preserve">2. All the civil structure data are taken as per the building sheet provided by the client and site survey </t>
  </si>
  <si>
    <t>EXCLUDED STRUCTURES  OF M/S BIRLA CABLES LIMITED</t>
  </si>
  <si>
    <t>Tin Shed mounyted on  RCC Frame structure</t>
  </si>
  <si>
    <t xml:space="preserve">Plant Building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</si>
</sst>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164" formatCode="0.000"/>
    <numFmt numFmtId="165" formatCode="0.0"/>
    <numFmt numFmtId="166" formatCode="_ [$₹-4009]\ * #,##0.00_ ;_ [$₹-4009]\ * \-#,##0.00_ ;_ [$₹-4009]\ * &quot;-&quot;??_ ;_ @_ "/>
    <numFmt numFmtId="167" formatCode="&quot;₹&quot;\ #,##0.00"/>
    <numFmt numFmtId="168" formatCode="_ &quot;₹&quot;\ * #,##0_ ;_ &quot;₹&quot;\ * \-#,##0_ ;_ &quot;₹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7" fontId="8" fillId="4" borderId="1" xfId="0" applyNumberFormat="1" applyFont="1" applyFill="1" applyBorder="1" applyAlignment="1">
      <alignment wrapText="1"/>
    </xf>
    <xf numFmtId="0" fontId="8" fillId="4" borderId="1" xfId="0" applyFont="1" applyFill="1" applyBorder="1"/>
    <xf numFmtId="9" fontId="9" fillId="0" borderId="1" xfId="4" applyFont="1" applyBorder="1" applyAlignment="1">
      <alignment horizontal="left"/>
    </xf>
    <xf numFmtId="167" fontId="5" fillId="0" borderId="1" xfId="1" applyNumberFormat="1" applyFont="1" applyBorder="1" applyAlignment="1">
      <alignment vertical="center"/>
    </xf>
    <xf numFmtId="168" fontId="5" fillId="0" borderId="1" xfId="1" applyNumberFormat="1" applyFont="1" applyBorder="1" applyAlignment="1">
      <alignment vertical="center"/>
    </xf>
    <xf numFmtId="9" fontId="9" fillId="0" borderId="1" xfId="4" applyFont="1" applyBorder="1" applyAlignment="1">
      <alignment horizontal="left" vertical="center"/>
    </xf>
    <xf numFmtId="168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/>
    <xf numFmtId="9" fontId="9" fillId="0" borderId="1" xfId="4" applyFont="1" applyBorder="1"/>
    <xf numFmtId="167" fontId="5" fillId="0" borderId="1" xfId="0" applyNumberFormat="1" applyFont="1" applyBorder="1" applyAlignment="1"/>
    <xf numFmtId="0" fontId="5" fillId="0" borderId="1" xfId="0" applyFont="1" applyBorder="1"/>
    <xf numFmtId="167" fontId="5" fillId="0" borderId="1" xfId="0" applyNumberFormat="1" applyFont="1" applyBorder="1"/>
    <xf numFmtId="168" fontId="5" fillId="0" borderId="1" xfId="0" applyNumberFormat="1" applyFont="1" applyBorder="1"/>
    <xf numFmtId="0" fontId="5" fillId="6" borderId="1" xfId="0" applyFont="1" applyFill="1" applyBorder="1" applyAlignment="1">
      <alignment horizontal="center" vertical="center"/>
    </xf>
    <xf numFmtId="9" fontId="9" fillId="6" borderId="1" xfId="4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167" fontId="5" fillId="6" borderId="1" xfId="1" applyNumberFormat="1" applyFont="1" applyFill="1" applyBorder="1" applyAlignment="1">
      <alignment vertical="center"/>
    </xf>
    <xf numFmtId="168" fontId="5" fillId="6" borderId="1" xfId="1" applyNumberFormat="1" applyFont="1" applyFill="1" applyBorder="1" applyAlignment="1">
      <alignment horizontal="center" vertical="center"/>
    </xf>
    <xf numFmtId="9" fontId="9" fillId="6" borderId="1" xfId="4" applyFont="1" applyFill="1" applyBorder="1"/>
    <xf numFmtId="167" fontId="5" fillId="6" borderId="1" xfId="0" applyNumberFormat="1" applyFont="1" applyFill="1" applyBorder="1" applyAlignment="1"/>
    <xf numFmtId="0" fontId="5" fillId="6" borderId="1" xfId="0" applyFont="1" applyFill="1" applyBorder="1"/>
    <xf numFmtId="44" fontId="5" fillId="6" borderId="1" xfId="1" applyFont="1" applyFill="1" applyBorder="1" applyAlignment="1">
      <alignment vertical="center"/>
    </xf>
    <xf numFmtId="168" fontId="5" fillId="6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9" fontId="9" fillId="2" borderId="1" xfId="4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vertical="center"/>
    </xf>
    <xf numFmtId="44" fontId="5" fillId="2" borderId="1" xfId="1" applyFont="1" applyFill="1" applyBorder="1"/>
    <xf numFmtId="168" fontId="5" fillId="2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9" fontId="9" fillId="0" borderId="1" xfId="4" applyFont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167" fontId="8" fillId="4" borderId="1" xfId="0" applyNumberFormat="1" applyFont="1" applyFill="1" applyBorder="1" applyAlignment="1">
      <alignment horizontal="center" vertical="center" wrapText="1"/>
    </xf>
    <xf numFmtId="9" fontId="9" fillId="2" borderId="1" xfId="4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9" fontId="9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</cellXfs>
  <cellStyles count="5">
    <cellStyle name="Currency" xfId="1" builtinId="4"/>
    <cellStyle name="Currency 2" xfId="3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85" zoomScaleNormal="85" workbookViewId="0">
      <selection activeCell="F13" sqref="F13"/>
    </sheetView>
  </sheetViews>
  <sheetFormatPr defaultRowHeight="15" x14ac:dyDescent="0.25"/>
  <cols>
    <col min="1" max="1" width="6.42578125" style="3" bestFit="1" customWidth="1"/>
    <col min="2" max="2" width="42" style="5" customWidth="1"/>
    <col min="3" max="3" width="16" style="2" customWidth="1"/>
    <col min="4" max="4" width="13.7109375" style="2" customWidth="1"/>
    <col min="5" max="5" width="13.5703125" style="2" customWidth="1"/>
    <col min="6" max="6" width="47.28515625" style="4" bestFit="1" customWidth="1"/>
    <col min="7" max="7" width="10.5703125" style="2" bestFit="1" customWidth="1"/>
    <col min="8" max="9" width="10.7109375" style="2" bestFit="1" customWidth="1"/>
    <col min="10" max="10" width="13.42578125" style="19" customWidth="1"/>
    <col min="11" max="11" width="16.140625" style="11" bestFit="1" customWidth="1"/>
    <col min="12" max="13" width="10.42578125" style="11" bestFit="1" customWidth="1"/>
    <col min="14" max="16384" width="9.140625" style="11"/>
  </cols>
  <sheetData>
    <row r="1" spans="1:19" ht="15.75" x14ac:dyDescent="0.25">
      <c r="A1" s="67" t="s">
        <v>45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9" ht="45" x14ac:dyDescent="0.25">
      <c r="A2" s="53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16" t="s">
        <v>5</v>
      </c>
      <c r="H2" s="16" t="s">
        <v>6</v>
      </c>
      <c r="I2" s="16" t="s">
        <v>7</v>
      </c>
      <c r="J2" s="57" t="s">
        <v>8</v>
      </c>
      <c r="K2" s="16" t="s">
        <v>9</v>
      </c>
    </row>
    <row r="3" spans="1:19" x14ac:dyDescent="0.25">
      <c r="A3" s="70" t="s">
        <v>44</v>
      </c>
      <c r="B3" s="71"/>
      <c r="C3" s="71"/>
      <c r="D3" s="71"/>
      <c r="E3" s="71"/>
      <c r="F3" s="71"/>
      <c r="G3" s="71"/>
      <c r="H3" s="71"/>
      <c r="I3" s="71"/>
      <c r="J3" s="71"/>
      <c r="K3" s="72"/>
    </row>
    <row r="4" spans="1:19" ht="28.5" x14ac:dyDescent="0.25">
      <c r="A4" s="10">
        <v>1</v>
      </c>
      <c r="B4" s="55" t="s">
        <v>15</v>
      </c>
      <c r="C4" s="9" t="s">
        <v>10</v>
      </c>
      <c r="D4" s="10">
        <v>30</v>
      </c>
      <c r="E4" s="10">
        <v>1993</v>
      </c>
      <c r="F4" s="9" t="s">
        <v>40</v>
      </c>
      <c r="G4" s="10" t="s">
        <v>12</v>
      </c>
      <c r="H4" s="12">
        <v>7034</v>
      </c>
      <c r="I4" s="13">
        <f>10.7639*$H4</f>
        <v>75713.272599999997</v>
      </c>
      <c r="J4" s="54">
        <v>700</v>
      </c>
      <c r="K4" s="26">
        <f t="shared" ref="K4:K5" si="0">J4*I4</f>
        <v>52999290.82</v>
      </c>
      <c r="L4" s="8"/>
      <c r="M4" s="8"/>
    </row>
    <row r="5" spans="1:19" ht="28.5" x14ac:dyDescent="0.25">
      <c r="A5" s="10">
        <v>2</v>
      </c>
      <c r="B5" s="55" t="s">
        <v>17</v>
      </c>
      <c r="C5" s="9" t="s">
        <v>10</v>
      </c>
      <c r="D5" s="10">
        <v>30</v>
      </c>
      <c r="E5" s="10">
        <v>1994</v>
      </c>
      <c r="F5" s="9" t="s">
        <v>11</v>
      </c>
      <c r="G5" s="10" t="s">
        <v>12</v>
      </c>
      <c r="H5" s="12">
        <v>598.697</v>
      </c>
      <c r="I5" s="13">
        <f t="shared" ref="I5:I25" si="1">10.7639*$H5</f>
        <v>6444.3146382999994</v>
      </c>
      <c r="J5" s="54">
        <v>500</v>
      </c>
      <c r="K5" s="26">
        <f t="shared" si="0"/>
        <v>3222157.3191499999</v>
      </c>
    </row>
    <row r="6" spans="1:19" ht="28.5" x14ac:dyDescent="0.25">
      <c r="A6" s="10">
        <v>3</v>
      </c>
      <c r="B6" s="55" t="s">
        <v>18</v>
      </c>
      <c r="C6" s="9" t="s">
        <v>10</v>
      </c>
      <c r="D6" s="10">
        <v>30</v>
      </c>
      <c r="E6" s="10">
        <v>1994</v>
      </c>
      <c r="F6" s="9" t="s">
        <v>11</v>
      </c>
      <c r="G6" s="10" t="s">
        <v>12</v>
      </c>
      <c r="H6" s="12">
        <v>1568.64</v>
      </c>
      <c r="I6" s="13">
        <f t="shared" si="1"/>
        <v>16884.684096000001</v>
      </c>
      <c r="J6" s="54">
        <v>500</v>
      </c>
      <c r="K6" s="26">
        <f>J6*I6</f>
        <v>8442342.0480000004</v>
      </c>
    </row>
    <row r="7" spans="1:19" ht="28.5" x14ac:dyDescent="0.25">
      <c r="A7" s="10">
        <v>4</v>
      </c>
      <c r="B7" s="55" t="s">
        <v>52</v>
      </c>
      <c r="C7" s="9" t="s">
        <v>10</v>
      </c>
      <c r="D7" s="10">
        <v>30</v>
      </c>
      <c r="E7" s="10">
        <v>1994</v>
      </c>
      <c r="F7" s="9" t="s">
        <v>40</v>
      </c>
      <c r="G7" s="10" t="s">
        <v>12</v>
      </c>
      <c r="H7" s="12">
        <v>4279.1400000000003</v>
      </c>
      <c r="I7" s="13">
        <f t="shared" si="1"/>
        <v>46060.235046000002</v>
      </c>
      <c r="J7" s="54">
        <v>600</v>
      </c>
      <c r="K7" s="26">
        <f>J7*I7</f>
        <v>27636141.027600002</v>
      </c>
      <c r="Q7" s="6"/>
    </row>
    <row r="8" spans="1:19" ht="28.5" x14ac:dyDescent="0.25">
      <c r="A8" s="10">
        <v>5</v>
      </c>
      <c r="B8" s="58" t="s">
        <v>20</v>
      </c>
      <c r="C8" s="9" t="s">
        <v>10</v>
      </c>
      <c r="D8" s="10">
        <v>25</v>
      </c>
      <c r="E8" s="10">
        <v>1995</v>
      </c>
      <c r="F8" s="9" t="s">
        <v>40</v>
      </c>
      <c r="G8" s="10" t="s">
        <v>12</v>
      </c>
      <c r="H8" s="12">
        <v>619.20000000000005</v>
      </c>
      <c r="I8" s="13">
        <f t="shared" si="1"/>
        <v>6665.0068799999999</v>
      </c>
      <c r="J8" s="54">
        <v>700</v>
      </c>
      <c r="K8" s="26">
        <f>J8*I8</f>
        <v>4665504.8159999996</v>
      </c>
      <c r="Q8" s="7"/>
    </row>
    <row r="9" spans="1:19" ht="28.5" x14ac:dyDescent="0.25">
      <c r="A9" s="10">
        <v>6</v>
      </c>
      <c r="B9" s="58" t="s">
        <v>20</v>
      </c>
      <c r="C9" s="47" t="s">
        <v>10</v>
      </c>
      <c r="D9" s="45">
        <v>25</v>
      </c>
      <c r="E9" s="45">
        <v>1996</v>
      </c>
      <c r="F9" s="47" t="s">
        <v>40</v>
      </c>
      <c r="G9" s="45" t="s">
        <v>12</v>
      </c>
      <c r="H9" s="48">
        <v>207</v>
      </c>
      <c r="I9" s="49">
        <f t="shared" si="1"/>
        <v>2228.1273000000001</v>
      </c>
      <c r="J9" s="56">
        <v>700</v>
      </c>
      <c r="K9" s="52">
        <f>J9*I9</f>
        <v>1559689.11</v>
      </c>
      <c r="Q9" s="7"/>
    </row>
    <row r="10" spans="1:19" ht="28.5" x14ac:dyDescent="0.25">
      <c r="A10" s="10">
        <v>7</v>
      </c>
      <c r="B10" s="55" t="s">
        <v>23</v>
      </c>
      <c r="C10" s="9" t="s">
        <v>10</v>
      </c>
      <c r="D10" s="10">
        <v>10</v>
      </c>
      <c r="E10" s="10">
        <v>1996</v>
      </c>
      <c r="F10" s="9" t="s">
        <v>11</v>
      </c>
      <c r="G10" s="10" t="s">
        <v>12</v>
      </c>
      <c r="H10" s="12">
        <v>26.65</v>
      </c>
      <c r="I10" s="13">
        <f t="shared" si="1"/>
        <v>286.857935</v>
      </c>
      <c r="J10" s="59">
        <v>550</v>
      </c>
      <c r="K10" s="26">
        <f t="shared" ref="K10:K25" si="2">J10*I10</f>
        <v>157771.86424999998</v>
      </c>
      <c r="N10" s="6"/>
    </row>
    <row r="11" spans="1:19" ht="28.5" x14ac:dyDescent="0.25">
      <c r="A11" s="10">
        <v>8</v>
      </c>
      <c r="B11" s="55" t="s">
        <v>24</v>
      </c>
      <c r="C11" s="9" t="s">
        <v>10</v>
      </c>
      <c r="D11" s="10">
        <v>10</v>
      </c>
      <c r="E11" s="10">
        <v>1996</v>
      </c>
      <c r="F11" s="9" t="s">
        <v>13</v>
      </c>
      <c r="G11" s="10" t="s">
        <v>12</v>
      </c>
      <c r="H11" s="12">
        <v>72</v>
      </c>
      <c r="I11" s="13">
        <f t="shared" si="1"/>
        <v>775.00080000000003</v>
      </c>
      <c r="J11" s="59">
        <v>500</v>
      </c>
      <c r="K11" s="26">
        <f t="shared" si="2"/>
        <v>387500.4</v>
      </c>
      <c r="S11" s="11">
        <f>(1-5%)/60</f>
        <v>1.5833333333333331E-2</v>
      </c>
    </row>
    <row r="12" spans="1:19" ht="28.5" x14ac:dyDescent="0.25">
      <c r="A12" s="10">
        <v>9</v>
      </c>
      <c r="B12" s="55" t="s">
        <v>26</v>
      </c>
      <c r="C12" s="9" t="s">
        <v>10</v>
      </c>
      <c r="D12" s="10">
        <v>10</v>
      </c>
      <c r="E12" s="10">
        <v>1996</v>
      </c>
      <c r="F12" s="9" t="s">
        <v>11</v>
      </c>
      <c r="G12" s="10" t="s">
        <v>12</v>
      </c>
      <c r="H12" s="12">
        <v>48</v>
      </c>
      <c r="I12" s="13">
        <f t="shared" si="1"/>
        <v>516.66719999999998</v>
      </c>
      <c r="J12" s="59">
        <v>800</v>
      </c>
      <c r="K12" s="26">
        <f t="shared" si="2"/>
        <v>413333.76000000001</v>
      </c>
    </row>
    <row r="13" spans="1:19" ht="28.5" x14ac:dyDescent="0.25">
      <c r="A13" s="10">
        <v>10</v>
      </c>
      <c r="B13" s="55" t="s">
        <v>27</v>
      </c>
      <c r="C13" s="9" t="s">
        <v>10</v>
      </c>
      <c r="D13" s="10">
        <v>25</v>
      </c>
      <c r="E13" s="10">
        <v>1999</v>
      </c>
      <c r="F13" s="9" t="s">
        <v>40</v>
      </c>
      <c r="G13" s="10" t="s">
        <v>12</v>
      </c>
      <c r="H13" s="12">
        <v>432</v>
      </c>
      <c r="I13" s="13">
        <f t="shared" si="1"/>
        <v>4650.0047999999997</v>
      </c>
      <c r="J13" s="59">
        <v>700</v>
      </c>
      <c r="K13" s="26">
        <f t="shared" si="2"/>
        <v>3255003.36</v>
      </c>
    </row>
    <row r="14" spans="1:19" ht="28.5" x14ac:dyDescent="0.25">
      <c r="A14" s="10">
        <v>11</v>
      </c>
      <c r="B14" s="55" t="s">
        <v>28</v>
      </c>
      <c r="C14" s="9" t="s">
        <v>10</v>
      </c>
      <c r="D14" s="10">
        <v>25</v>
      </c>
      <c r="E14" s="10">
        <v>2000</v>
      </c>
      <c r="F14" s="9" t="s">
        <v>40</v>
      </c>
      <c r="G14" s="10" t="s">
        <v>12</v>
      </c>
      <c r="H14" s="12">
        <v>144</v>
      </c>
      <c r="I14" s="13">
        <f t="shared" si="1"/>
        <v>1550.0016000000001</v>
      </c>
      <c r="J14" s="59">
        <v>700</v>
      </c>
      <c r="K14" s="26">
        <f t="shared" si="2"/>
        <v>1085001.1200000001</v>
      </c>
    </row>
    <row r="15" spans="1:19" ht="28.5" x14ac:dyDescent="0.25">
      <c r="A15" s="10">
        <v>12</v>
      </c>
      <c r="B15" s="55" t="s">
        <v>20</v>
      </c>
      <c r="C15" s="9" t="s">
        <v>10</v>
      </c>
      <c r="D15" s="10">
        <v>25</v>
      </c>
      <c r="E15" s="10">
        <v>2000</v>
      </c>
      <c r="F15" s="9" t="s">
        <v>40</v>
      </c>
      <c r="G15" s="10" t="s">
        <v>12</v>
      </c>
      <c r="H15" s="12">
        <v>100</v>
      </c>
      <c r="I15" s="13">
        <f t="shared" si="1"/>
        <v>1076.3899999999999</v>
      </c>
      <c r="J15" s="59">
        <v>700</v>
      </c>
      <c r="K15" s="26">
        <f t="shared" si="2"/>
        <v>753472.99999999988</v>
      </c>
    </row>
    <row r="16" spans="1:19" ht="28.5" x14ac:dyDescent="0.25">
      <c r="A16" s="10">
        <v>13</v>
      </c>
      <c r="B16" s="55" t="s">
        <v>27</v>
      </c>
      <c r="C16" s="9" t="s">
        <v>10</v>
      </c>
      <c r="D16" s="10">
        <v>25</v>
      </c>
      <c r="E16" s="10">
        <v>2000</v>
      </c>
      <c r="F16" s="9" t="s">
        <v>40</v>
      </c>
      <c r="G16" s="10" t="s">
        <v>12</v>
      </c>
      <c r="H16" s="12">
        <v>150</v>
      </c>
      <c r="I16" s="13">
        <f t="shared" si="1"/>
        <v>1614.585</v>
      </c>
      <c r="J16" s="59">
        <v>700</v>
      </c>
      <c r="K16" s="26">
        <f t="shared" si="2"/>
        <v>1130209.5</v>
      </c>
    </row>
    <row r="17" spans="1:11" ht="28.5" x14ac:dyDescent="0.25">
      <c r="A17" s="10">
        <v>14</v>
      </c>
      <c r="B17" s="55" t="s">
        <v>29</v>
      </c>
      <c r="C17" s="9" t="s">
        <v>10</v>
      </c>
      <c r="D17" s="10">
        <v>20</v>
      </c>
      <c r="E17" s="10">
        <v>1994</v>
      </c>
      <c r="F17" s="9" t="s">
        <v>40</v>
      </c>
      <c r="G17" s="10" t="s">
        <v>12</v>
      </c>
      <c r="H17" s="12">
        <v>183.75</v>
      </c>
      <c r="I17" s="13">
        <f t="shared" si="1"/>
        <v>1977.8666249999999</v>
      </c>
      <c r="J17" s="59">
        <v>700</v>
      </c>
      <c r="K17" s="26">
        <f t="shared" si="2"/>
        <v>1384506.6375</v>
      </c>
    </row>
    <row r="18" spans="1:11" ht="28.5" x14ac:dyDescent="0.25">
      <c r="A18" s="10">
        <v>15</v>
      </c>
      <c r="B18" s="55" t="s">
        <v>30</v>
      </c>
      <c r="C18" s="9" t="s">
        <v>10</v>
      </c>
      <c r="D18" s="10">
        <v>15</v>
      </c>
      <c r="E18" s="10">
        <v>1994</v>
      </c>
      <c r="F18" s="9" t="s">
        <v>11</v>
      </c>
      <c r="G18" s="10" t="s">
        <v>12</v>
      </c>
      <c r="H18" s="12">
        <v>32.5</v>
      </c>
      <c r="I18" s="13">
        <f t="shared" si="1"/>
        <v>349.82675</v>
      </c>
      <c r="J18" s="59">
        <v>650</v>
      </c>
      <c r="K18" s="26">
        <f t="shared" si="2"/>
        <v>227387.38750000001</v>
      </c>
    </row>
    <row r="19" spans="1:11" ht="30" x14ac:dyDescent="0.25">
      <c r="A19" s="10">
        <v>16</v>
      </c>
      <c r="B19" s="60" t="s">
        <v>31</v>
      </c>
      <c r="C19" s="9" t="s">
        <v>10</v>
      </c>
      <c r="D19" s="10">
        <v>25</v>
      </c>
      <c r="E19" s="10">
        <v>1994</v>
      </c>
      <c r="F19" s="9" t="s">
        <v>40</v>
      </c>
      <c r="G19" s="10" t="s">
        <v>12</v>
      </c>
      <c r="H19" s="12">
        <v>72</v>
      </c>
      <c r="I19" s="13">
        <f t="shared" si="1"/>
        <v>775.00080000000003</v>
      </c>
      <c r="J19" s="59">
        <v>700</v>
      </c>
      <c r="K19" s="26">
        <f t="shared" si="2"/>
        <v>542500.56000000006</v>
      </c>
    </row>
    <row r="20" spans="1:11" ht="30" x14ac:dyDescent="0.25">
      <c r="A20" s="10">
        <v>17</v>
      </c>
      <c r="B20" s="60" t="s">
        <v>32</v>
      </c>
      <c r="C20" s="9" t="s">
        <v>10</v>
      </c>
      <c r="D20" s="10">
        <v>25</v>
      </c>
      <c r="E20" s="10">
        <v>2001</v>
      </c>
      <c r="F20" s="9" t="s">
        <v>40</v>
      </c>
      <c r="G20" s="10" t="s">
        <v>12</v>
      </c>
      <c r="H20" s="12">
        <v>125</v>
      </c>
      <c r="I20" s="13">
        <f t="shared" si="1"/>
        <v>1345.4875</v>
      </c>
      <c r="J20" s="59">
        <v>700</v>
      </c>
      <c r="K20" s="26">
        <f t="shared" si="2"/>
        <v>941841.25</v>
      </c>
    </row>
    <row r="21" spans="1:11" ht="30" x14ac:dyDescent="0.25">
      <c r="A21" s="10">
        <v>18</v>
      </c>
      <c r="B21" s="60" t="s">
        <v>33</v>
      </c>
      <c r="C21" s="9" t="s">
        <v>10</v>
      </c>
      <c r="D21" s="10">
        <v>25</v>
      </c>
      <c r="E21" s="10">
        <v>2001</v>
      </c>
      <c r="F21" s="9" t="s">
        <v>40</v>
      </c>
      <c r="G21" s="10" t="s">
        <v>12</v>
      </c>
      <c r="H21" s="12">
        <v>17.5</v>
      </c>
      <c r="I21" s="13">
        <f t="shared" si="1"/>
        <v>188.36824999999999</v>
      </c>
      <c r="J21" s="59">
        <v>700</v>
      </c>
      <c r="K21" s="26">
        <f t="shared" si="2"/>
        <v>131857.77499999999</v>
      </c>
    </row>
    <row r="22" spans="1:11" ht="28.5" x14ac:dyDescent="0.25">
      <c r="A22" s="10">
        <v>19</v>
      </c>
      <c r="B22" s="55" t="s">
        <v>34</v>
      </c>
      <c r="C22" s="9" t="s">
        <v>10</v>
      </c>
      <c r="D22" s="10">
        <v>30</v>
      </c>
      <c r="E22" s="10">
        <v>2000</v>
      </c>
      <c r="F22" s="9" t="s">
        <v>13</v>
      </c>
      <c r="G22" s="10" t="s">
        <v>12</v>
      </c>
      <c r="H22" s="12">
        <v>216</v>
      </c>
      <c r="I22" s="13">
        <f t="shared" si="1"/>
        <v>2325.0023999999999</v>
      </c>
      <c r="J22" s="59">
        <v>600</v>
      </c>
      <c r="K22" s="26">
        <f t="shared" si="2"/>
        <v>1395001.44</v>
      </c>
    </row>
    <row r="23" spans="1:11" ht="28.5" x14ac:dyDescent="0.25">
      <c r="A23" s="10">
        <v>20</v>
      </c>
      <c r="B23" s="55" t="s">
        <v>35</v>
      </c>
      <c r="C23" s="9" t="s">
        <v>48</v>
      </c>
      <c r="D23" s="10">
        <v>12</v>
      </c>
      <c r="E23" s="10">
        <v>2004</v>
      </c>
      <c r="F23" s="9" t="s">
        <v>11</v>
      </c>
      <c r="G23" s="10" t="s">
        <v>12</v>
      </c>
      <c r="H23" s="12">
        <v>520</v>
      </c>
      <c r="I23" s="13">
        <f t="shared" si="1"/>
        <v>5597.2280000000001</v>
      </c>
      <c r="J23" s="59">
        <v>900</v>
      </c>
      <c r="K23" s="26">
        <f t="shared" si="2"/>
        <v>5037505.2</v>
      </c>
    </row>
    <row r="24" spans="1:11" ht="28.5" x14ac:dyDescent="0.25">
      <c r="A24" s="10">
        <v>21</v>
      </c>
      <c r="B24" s="55" t="s">
        <v>36</v>
      </c>
      <c r="C24" s="9" t="s">
        <v>10</v>
      </c>
      <c r="D24" s="10">
        <v>12</v>
      </c>
      <c r="E24" s="10">
        <v>2017</v>
      </c>
      <c r="F24" s="9" t="s">
        <v>11</v>
      </c>
      <c r="G24" s="10" t="s">
        <v>12</v>
      </c>
      <c r="H24" s="12">
        <v>110.18300000000001</v>
      </c>
      <c r="I24" s="13">
        <f t="shared" si="1"/>
        <v>1185.9987937000001</v>
      </c>
      <c r="J24" s="59">
        <v>1000</v>
      </c>
      <c r="K24" s="26">
        <f t="shared" si="2"/>
        <v>1185998.7937</v>
      </c>
    </row>
    <row r="25" spans="1:11" ht="28.5" x14ac:dyDescent="0.25">
      <c r="A25" s="10">
        <v>22</v>
      </c>
      <c r="B25" s="55" t="s">
        <v>38</v>
      </c>
      <c r="C25" s="9" t="s">
        <v>10</v>
      </c>
      <c r="D25" s="10">
        <v>25</v>
      </c>
      <c r="E25" s="10">
        <v>2020</v>
      </c>
      <c r="F25" s="9" t="s">
        <v>40</v>
      </c>
      <c r="G25" s="10" t="s">
        <v>39</v>
      </c>
      <c r="H25" s="12">
        <v>2427</v>
      </c>
      <c r="I25" s="13">
        <f t="shared" si="1"/>
        <v>26123.9853</v>
      </c>
      <c r="J25" s="59">
        <v>1100</v>
      </c>
      <c r="K25" s="26">
        <f t="shared" si="2"/>
        <v>28736383.830000002</v>
      </c>
    </row>
    <row r="26" spans="1:11" x14ac:dyDescent="0.25">
      <c r="A26" s="90" t="s">
        <v>41</v>
      </c>
      <c r="B26" s="91"/>
      <c r="C26" s="91"/>
      <c r="D26" s="91"/>
      <c r="E26" s="91"/>
      <c r="F26" s="91"/>
      <c r="G26" s="92"/>
      <c r="H26" s="93">
        <f>SUM(H4:H25)</f>
        <v>18983.259999999998</v>
      </c>
      <c r="I26" s="94">
        <f>SUM(I4:I25)</f>
        <v>204333.91231399999</v>
      </c>
      <c r="J26" s="95"/>
      <c r="K26" s="96">
        <f>SUM(K4:K25)</f>
        <v>145290401.01870003</v>
      </c>
    </row>
    <row r="27" spans="1:11" x14ac:dyDescent="0.25">
      <c r="A27" s="76" t="s">
        <v>42</v>
      </c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11" ht="15.75" x14ac:dyDescent="0.25">
      <c r="A28" s="64" t="s">
        <v>46</v>
      </c>
      <c r="B28" s="65"/>
      <c r="C28" s="65"/>
      <c r="D28" s="65"/>
      <c r="E28" s="65"/>
      <c r="F28" s="65"/>
      <c r="G28" s="65"/>
      <c r="H28" s="65"/>
      <c r="I28" s="65"/>
      <c r="J28" s="65"/>
      <c r="K28" s="66"/>
    </row>
    <row r="29" spans="1:11" ht="15.75" x14ac:dyDescent="0.25">
      <c r="A29" s="64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15.75" x14ac:dyDescent="0.25">
      <c r="A30" s="64" t="s">
        <v>43</v>
      </c>
      <c r="B30" s="65"/>
      <c r="C30" s="65"/>
      <c r="D30" s="65"/>
      <c r="E30" s="65"/>
      <c r="F30" s="65"/>
      <c r="G30" s="65"/>
      <c r="H30" s="65"/>
      <c r="I30" s="65"/>
      <c r="J30" s="65"/>
      <c r="K30" s="66"/>
    </row>
  </sheetData>
  <mergeCells count="7">
    <mergeCell ref="A30:K30"/>
    <mergeCell ref="A1:K1"/>
    <mergeCell ref="A3:K3"/>
    <mergeCell ref="A26:G26"/>
    <mergeCell ref="A27:K27"/>
    <mergeCell ref="A28:K28"/>
    <mergeCell ref="A29:K29"/>
  </mergeCells>
  <dataValidations count="1">
    <dataValidation type="list" allowBlank="1" showInputMessage="1" showErrorMessage="1" sqref="G4:G25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H17" sqref="H17"/>
    </sheetView>
  </sheetViews>
  <sheetFormatPr defaultRowHeight="15" x14ac:dyDescent="0.25"/>
  <cols>
    <col min="3" max="3" width="28.85546875" customWidth="1"/>
    <col min="4" max="4" width="13.140625" customWidth="1"/>
    <col min="5" max="5" width="12.42578125" customWidth="1"/>
    <col min="6" max="6" width="14.28515625" customWidth="1"/>
    <col min="7" max="7" width="41.85546875" customWidth="1"/>
    <col min="8" max="8" width="11.85546875" customWidth="1"/>
    <col min="11" max="11" width="10.5703125" customWidth="1"/>
    <col min="12" max="12" width="19.7109375" customWidth="1"/>
  </cols>
  <sheetData>
    <row r="1" spans="2:12" s="11" customFormat="1" x14ac:dyDescent="0.25"/>
    <row r="2" spans="2:12" s="11" customFormat="1" x14ac:dyDescent="0.25"/>
    <row r="3" spans="2:12" ht="15.75" x14ac:dyDescent="0.25">
      <c r="B3" s="62" t="s">
        <v>50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2:12" ht="45" x14ac:dyDescent="0.25"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5</v>
      </c>
      <c r="I4" s="16" t="s">
        <v>6</v>
      </c>
      <c r="J4" s="16" t="s">
        <v>7</v>
      </c>
      <c r="K4" s="57" t="s">
        <v>8</v>
      </c>
      <c r="L4" s="16" t="s">
        <v>9</v>
      </c>
    </row>
    <row r="5" spans="2:12" x14ac:dyDescent="0.25">
      <c r="B5" s="79" t="s">
        <v>44</v>
      </c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2:12" ht="30" x14ac:dyDescent="0.25">
      <c r="B6" s="61">
        <v>1</v>
      </c>
      <c r="C6" s="61" t="s">
        <v>16</v>
      </c>
      <c r="D6" s="61" t="s">
        <v>10</v>
      </c>
      <c r="E6" s="61">
        <v>30</v>
      </c>
      <c r="F6" s="61">
        <v>1994</v>
      </c>
      <c r="G6" s="61" t="s">
        <v>11</v>
      </c>
      <c r="H6" s="61" t="s">
        <v>12</v>
      </c>
      <c r="I6" s="61">
        <v>240</v>
      </c>
      <c r="J6" s="61">
        <v>2583.3359999999998</v>
      </c>
      <c r="K6" s="86">
        <v>700</v>
      </c>
      <c r="L6" s="86">
        <v>1808335.2</v>
      </c>
    </row>
    <row r="7" spans="2:12" x14ac:dyDescent="0.25">
      <c r="B7" s="61">
        <v>2</v>
      </c>
      <c r="C7" s="61" t="s">
        <v>21</v>
      </c>
      <c r="D7" s="61" t="s">
        <v>10</v>
      </c>
      <c r="E7" s="61">
        <v>30</v>
      </c>
      <c r="F7" s="61">
        <v>1996</v>
      </c>
      <c r="G7" s="61" t="s">
        <v>51</v>
      </c>
      <c r="H7" s="61" t="s">
        <v>12</v>
      </c>
      <c r="I7" s="61">
        <v>490</v>
      </c>
      <c r="J7" s="61">
        <v>5274.3109999999997</v>
      </c>
      <c r="K7" s="86">
        <v>550</v>
      </c>
      <c r="L7" s="86">
        <v>2900871.05</v>
      </c>
    </row>
    <row r="8" spans="2:12" ht="30" x14ac:dyDescent="0.25">
      <c r="B8" s="61">
        <v>3</v>
      </c>
      <c r="C8" s="61" t="s">
        <v>22</v>
      </c>
      <c r="D8" s="61" t="s">
        <v>10</v>
      </c>
      <c r="E8" s="61">
        <v>30</v>
      </c>
      <c r="F8" s="61">
        <v>1996</v>
      </c>
      <c r="G8" s="61" t="s">
        <v>11</v>
      </c>
      <c r="H8" s="61" t="s">
        <v>12</v>
      </c>
      <c r="I8" s="61">
        <v>144</v>
      </c>
      <c r="J8" s="61">
        <v>1550.0016000000001</v>
      </c>
      <c r="K8" s="86">
        <v>550</v>
      </c>
      <c r="L8" s="86">
        <v>852500.88</v>
      </c>
    </row>
    <row r="9" spans="2:12" x14ac:dyDescent="0.25">
      <c r="B9" s="61">
        <v>4</v>
      </c>
      <c r="C9" s="61" t="s">
        <v>25</v>
      </c>
      <c r="D9" s="61" t="s">
        <v>10</v>
      </c>
      <c r="E9" s="61">
        <v>10</v>
      </c>
      <c r="F9" s="61">
        <v>1996</v>
      </c>
      <c r="G9" s="61" t="s">
        <v>13</v>
      </c>
      <c r="H9" s="61" t="s">
        <v>12</v>
      </c>
      <c r="I9" s="61">
        <v>480</v>
      </c>
      <c r="J9" s="61">
        <v>5166.6719999999996</v>
      </c>
      <c r="K9" s="86">
        <v>550</v>
      </c>
      <c r="L9" s="86">
        <v>2841669.5999999996</v>
      </c>
    </row>
    <row r="10" spans="2:12" x14ac:dyDescent="0.25">
      <c r="B10" s="61">
        <v>5</v>
      </c>
      <c r="C10" s="61" t="s">
        <v>37</v>
      </c>
      <c r="D10" s="61" t="s">
        <v>10</v>
      </c>
      <c r="E10" s="61">
        <v>25</v>
      </c>
      <c r="F10" s="61">
        <v>2017</v>
      </c>
      <c r="G10" s="61" t="s">
        <v>40</v>
      </c>
      <c r="H10" s="61" t="s">
        <v>39</v>
      </c>
      <c r="I10" s="61">
        <v>1336</v>
      </c>
      <c r="J10" s="61">
        <v>14380.570399999999</v>
      </c>
      <c r="K10" s="86">
        <v>1100</v>
      </c>
      <c r="L10" s="86">
        <v>15818627.439999999</v>
      </c>
    </row>
    <row r="11" spans="2:12" x14ac:dyDescent="0.25">
      <c r="B11" s="87" t="s">
        <v>41</v>
      </c>
      <c r="C11" s="87"/>
      <c r="D11" s="87"/>
      <c r="E11" s="87"/>
      <c r="F11" s="87"/>
      <c r="G11" s="87"/>
      <c r="H11" s="87"/>
      <c r="I11" s="88">
        <f>SUM(I6:I10)</f>
        <v>2690</v>
      </c>
      <c r="J11" s="88">
        <f>SUM(J6:J10)</f>
        <v>28954.890999999996</v>
      </c>
      <c r="K11" s="88"/>
      <c r="L11" s="89">
        <f>SUM(L6:L10)</f>
        <v>24222004.170000002</v>
      </c>
    </row>
    <row r="17" spans="8:8" x14ac:dyDescent="0.25">
      <c r="H17">
        <f>I11+Sheet1!H26</f>
        <v>21673.26</v>
      </c>
    </row>
  </sheetData>
  <mergeCells count="3">
    <mergeCell ref="B3:L3"/>
    <mergeCell ref="B5:L5"/>
    <mergeCell ref="B11:H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13" zoomScale="70" zoomScaleNormal="70" workbookViewId="0">
      <selection activeCell="B10" sqref="B10"/>
    </sheetView>
  </sheetViews>
  <sheetFormatPr defaultRowHeight="15" x14ac:dyDescent="0.25"/>
  <cols>
    <col min="1" max="1" width="5.85546875" style="3" bestFit="1" customWidth="1"/>
    <col min="2" max="2" width="43.7109375" style="5" bestFit="1" customWidth="1"/>
    <col min="3" max="3" width="8.85546875" style="2" bestFit="1" customWidth="1"/>
    <col min="4" max="4" width="9.140625" style="2" bestFit="1" customWidth="1"/>
    <col min="5" max="5" width="11.7109375" style="2" bestFit="1" customWidth="1"/>
    <col min="6" max="6" width="51.5703125" style="4" bestFit="1" customWidth="1"/>
    <col min="7" max="7" width="12.42578125" style="2" bestFit="1" customWidth="1"/>
    <col min="8" max="8" width="11.42578125" style="2" bestFit="1" customWidth="1"/>
    <col min="9" max="9" width="11.7109375" style="2" bestFit="1" customWidth="1"/>
    <col min="10" max="10" width="10.7109375" style="19" bestFit="1" customWidth="1"/>
    <col min="11" max="11" width="77.7109375" style="1" hidden="1" customWidth="1"/>
    <col min="12" max="12" width="16" style="1" bestFit="1" customWidth="1"/>
    <col min="13" max="14" width="10.42578125" style="1" bestFit="1" customWidth="1"/>
    <col min="15" max="16384" width="9.140625" style="1"/>
  </cols>
  <sheetData>
    <row r="1" spans="1:20" ht="15.75" x14ac:dyDescent="0.25">
      <c r="A1" s="62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20" ht="60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16" t="s">
        <v>5</v>
      </c>
      <c r="H2" s="16" t="s">
        <v>6</v>
      </c>
      <c r="I2" s="16" t="s">
        <v>7</v>
      </c>
      <c r="J2" s="20" t="s">
        <v>8</v>
      </c>
      <c r="K2" s="21"/>
      <c r="L2" s="17" t="s">
        <v>9</v>
      </c>
    </row>
    <row r="3" spans="1:20" x14ac:dyDescent="0.25">
      <c r="A3" s="63" t="s">
        <v>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0" ht="28.5" x14ac:dyDescent="0.25">
      <c r="A4" s="10">
        <v>1</v>
      </c>
      <c r="B4" s="22" t="s">
        <v>15</v>
      </c>
      <c r="C4" s="9" t="s">
        <v>10</v>
      </c>
      <c r="D4" s="10">
        <v>30</v>
      </c>
      <c r="E4" s="10">
        <v>1993</v>
      </c>
      <c r="F4" s="9" t="s">
        <v>40</v>
      </c>
      <c r="G4" s="10" t="s">
        <v>12</v>
      </c>
      <c r="H4" s="12">
        <v>7034</v>
      </c>
      <c r="I4" s="13">
        <f>10.7639*$H4</f>
        <v>75713.272599999997</v>
      </c>
      <c r="J4" s="23">
        <v>700</v>
      </c>
      <c r="K4" s="14"/>
      <c r="L4" s="24">
        <f t="shared" ref="L4:L6" si="0">J4*I4</f>
        <v>52999290.82</v>
      </c>
      <c r="M4" s="8"/>
      <c r="N4" s="8"/>
    </row>
    <row r="5" spans="1:20" ht="28.5" x14ac:dyDescent="0.25">
      <c r="A5" s="33">
        <v>2</v>
      </c>
      <c r="B5" s="34" t="s">
        <v>16</v>
      </c>
      <c r="C5" s="35" t="s">
        <v>10</v>
      </c>
      <c r="D5" s="33">
        <v>30</v>
      </c>
      <c r="E5" s="33">
        <v>1994</v>
      </c>
      <c r="F5" s="35" t="s">
        <v>11</v>
      </c>
      <c r="G5" s="33" t="s">
        <v>12</v>
      </c>
      <c r="H5" s="36">
        <v>240</v>
      </c>
      <c r="I5" s="37">
        <f t="shared" ref="I5:I30" si="1">10.7639*$H5</f>
        <v>2583.3359999999998</v>
      </c>
      <c r="J5" s="38">
        <v>700</v>
      </c>
      <c r="K5" s="43"/>
      <c r="L5" s="44">
        <f t="shared" si="0"/>
        <v>1808335.2</v>
      </c>
    </row>
    <row r="6" spans="1:20" ht="28.5" x14ac:dyDescent="0.25">
      <c r="A6" s="10">
        <v>3</v>
      </c>
      <c r="B6" s="22" t="s">
        <v>17</v>
      </c>
      <c r="C6" s="9" t="s">
        <v>10</v>
      </c>
      <c r="D6" s="10">
        <v>30</v>
      </c>
      <c r="E6" s="10">
        <v>1994</v>
      </c>
      <c r="F6" s="9" t="s">
        <v>11</v>
      </c>
      <c r="G6" s="10" t="s">
        <v>12</v>
      </c>
      <c r="H6" s="12">
        <v>598.697</v>
      </c>
      <c r="I6" s="13">
        <f t="shared" si="1"/>
        <v>6444.3146382999994</v>
      </c>
      <c r="J6" s="23">
        <v>500</v>
      </c>
      <c r="K6" s="14"/>
      <c r="L6" s="24">
        <f t="shared" si="0"/>
        <v>3222157.3191499999</v>
      </c>
    </row>
    <row r="7" spans="1:20" ht="28.5" x14ac:dyDescent="0.25">
      <c r="A7" s="10">
        <v>4</v>
      </c>
      <c r="B7" s="25" t="s">
        <v>18</v>
      </c>
      <c r="C7" s="9" t="s">
        <v>10</v>
      </c>
      <c r="D7" s="10">
        <v>30</v>
      </c>
      <c r="E7" s="10">
        <v>1994</v>
      </c>
      <c r="F7" s="9" t="s">
        <v>11</v>
      </c>
      <c r="G7" s="10" t="s">
        <v>12</v>
      </c>
      <c r="H7" s="12">
        <v>1568.64</v>
      </c>
      <c r="I7" s="13">
        <f t="shared" si="1"/>
        <v>16884.684096000001</v>
      </c>
      <c r="J7" s="23">
        <v>600</v>
      </c>
      <c r="K7" s="15"/>
      <c r="L7" s="26">
        <f>J7*I7</f>
        <v>10130810.457600001</v>
      </c>
    </row>
    <row r="8" spans="1:20" ht="28.5" x14ac:dyDescent="0.25">
      <c r="A8" s="10">
        <v>5</v>
      </c>
      <c r="B8" s="25" t="s">
        <v>19</v>
      </c>
      <c r="C8" s="9" t="s">
        <v>10</v>
      </c>
      <c r="D8" s="10">
        <v>30</v>
      </c>
      <c r="E8" s="10">
        <v>1994</v>
      </c>
      <c r="F8" s="9" t="s">
        <v>40</v>
      </c>
      <c r="G8" s="10" t="s">
        <v>12</v>
      </c>
      <c r="H8" s="12">
        <v>4279.1400000000003</v>
      </c>
      <c r="I8" s="13">
        <f t="shared" si="1"/>
        <v>46060.235046000002</v>
      </c>
      <c r="J8" s="23">
        <v>600</v>
      </c>
      <c r="K8" s="15"/>
      <c r="L8" s="26">
        <f>J8*I8</f>
        <v>27636141.027600002</v>
      </c>
      <c r="R8" s="6"/>
    </row>
    <row r="9" spans="1:20" ht="28.5" x14ac:dyDescent="0.25">
      <c r="A9" s="10">
        <v>6</v>
      </c>
      <c r="B9" s="22" t="s">
        <v>20</v>
      </c>
      <c r="C9" s="9" t="s">
        <v>10</v>
      </c>
      <c r="D9" s="10">
        <v>30</v>
      </c>
      <c r="E9" s="10">
        <v>1995</v>
      </c>
      <c r="F9" s="9" t="s">
        <v>40</v>
      </c>
      <c r="G9" s="10" t="s">
        <v>12</v>
      </c>
      <c r="H9" s="12">
        <v>619.20000000000005</v>
      </c>
      <c r="I9" s="13">
        <f t="shared" si="1"/>
        <v>6665.0068799999999</v>
      </c>
      <c r="J9" s="23">
        <v>700</v>
      </c>
      <c r="K9" s="27"/>
      <c r="L9" s="26">
        <f>J9*I9</f>
        <v>4665504.8159999996</v>
      </c>
      <c r="R9" s="7"/>
    </row>
    <row r="10" spans="1:20" ht="28.5" x14ac:dyDescent="0.25">
      <c r="A10" s="45">
        <v>7</v>
      </c>
      <c r="B10" s="46" t="s">
        <v>20</v>
      </c>
      <c r="C10" s="47" t="s">
        <v>10</v>
      </c>
      <c r="D10" s="45">
        <v>30</v>
      </c>
      <c r="E10" s="45">
        <v>1996</v>
      </c>
      <c r="F10" s="47" t="s">
        <v>40</v>
      </c>
      <c r="G10" s="45" t="s">
        <v>12</v>
      </c>
      <c r="H10" s="48">
        <v>207</v>
      </c>
      <c r="I10" s="49">
        <f t="shared" si="1"/>
        <v>2228.1273000000001</v>
      </c>
      <c r="J10" s="50">
        <v>700</v>
      </c>
      <c r="K10" s="51"/>
      <c r="L10" s="52">
        <f>J10*I10</f>
        <v>1559689.11</v>
      </c>
      <c r="R10" s="7"/>
    </row>
    <row r="11" spans="1:20" ht="28.5" x14ac:dyDescent="0.25">
      <c r="A11" s="33">
        <v>8</v>
      </c>
      <c r="B11" s="40" t="s">
        <v>21</v>
      </c>
      <c r="C11" s="35" t="s">
        <v>10</v>
      </c>
      <c r="D11" s="33">
        <v>30</v>
      </c>
      <c r="E11" s="33">
        <v>1996</v>
      </c>
      <c r="F11" s="35" t="s">
        <v>40</v>
      </c>
      <c r="G11" s="33" t="s">
        <v>12</v>
      </c>
      <c r="H11" s="36">
        <v>490</v>
      </c>
      <c r="I11" s="37">
        <f t="shared" si="1"/>
        <v>5274.3109999999997</v>
      </c>
      <c r="J11" s="41">
        <v>550</v>
      </c>
      <c r="K11" s="42"/>
      <c r="L11" s="39">
        <f t="shared" ref="L11:L30" si="2">J11*I11</f>
        <v>2900871.05</v>
      </c>
      <c r="Q11" s="6"/>
    </row>
    <row r="12" spans="1:20" ht="28.5" x14ac:dyDescent="0.25">
      <c r="A12" s="33">
        <v>9</v>
      </c>
      <c r="B12" s="40" t="s">
        <v>22</v>
      </c>
      <c r="C12" s="35" t="s">
        <v>10</v>
      </c>
      <c r="D12" s="33">
        <v>30</v>
      </c>
      <c r="E12" s="33">
        <v>1996</v>
      </c>
      <c r="F12" s="35" t="s">
        <v>11</v>
      </c>
      <c r="G12" s="33" t="s">
        <v>12</v>
      </c>
      <c r="H12" s="36">
        <v>144</v>
      </c>
      <c r="I12" s="37">
        <f t="shared" si="1"/>
        <v>1550.0016000000001</v>
      </c>
      <c r="J12" s="41">
        <v>550</v>
      </c>
      <c r="K12" s="42"/>
      <c r="L12" s="39">
        <f t="shared" si="2"/>
        <v>852500.88</v>
      </c>
      <c r="M12" s="6"/>
    </row>
    <row r="13" spans="1:20" ht="28.5" x14ac:dyDescent="0.25">
      <c r="A13" s="10">
        <v>10</v>
      </c>
      <c r="B13" s="28" t="s">
        <v>23</v>
      </c>
      <c r="C13" s="9" t="s">
        <v>10</v>
      </c>
      <c r="D13" s="10">
        <v>10</v>
      </c>
      <c r="E13" s="10">
        <v>1996</v>
      </c>
      <c r="F13" s="9" t="s">
        <v>11</v>
      </c>
      <c r="G13" s="10" t="s">
        <v>12</v>
      </c>
      <c r="H13" s="12">
        <v>26.65</v>
      </c>
      <c r="I13" s="13">
        <f t="shared" si="1"/>
        <v>286.857935</v>
      </c>
      <c r="J13" s="29">
        <v>550</v>
      </c>
      <c r="K13" s="30"/>
      <c r="L13" s="26">
        <f t="shared" si="2"/>
        <v>157771.86424999998</v>
      </c>
      <c r="O13" s="6"/>
    </row>
    <row r="14" spans="1:20" ht="28.5" x14ac:dyDescent="0.25">
      <c r="A14" s="10">
        <v>11</v>
      </c>
      <c r="B14" s="28" t="s">
        <v>24</v>
      </c>
      <c r="C14" s="9" t="s">
        <v>10</v>
      </c>
      <c r="D14" s="10">
        <v>10</v>
      </c>
      <c r="E14" s="10">
        <v>1996</v>
      </c>
      <c r="F14" s="9" t="s">
        <v>13</v>
      </c>
      <c r="G14" s="10" t="s">
        <v>12</v>
      </c>
      <c r="H14" s="12">
        <v>72</v>
      </c>
      <c r="I14" s="13">
        <f t="shared" si="1"/>
        <v>775.00080000000003</v>
      </c>
      <c r="J14" s="29">
        <v>550</v>
      </c>
      <c r="K14" s="30"/>
      <c r="L14" s="26">
        <f t="shared" si="2"/>
        <v>426250.44</v>
      </c>
      <c r="T14" s="1">
        <f>(1-5%)/60</f>
        <v>1.5833333333333331E-2</v>
      </c>
    </row>
    <row r="15" spans="1:20" ht="28.5" x14ac:dyDescent="0.25">
      <c r="A15" s="33">
        <v>12</v>
      </c>
      <c r="B15" s="40" t="s">
        <v>25</v>
      </c>
      <c r="C15" s="35" t="s">
        <v>10</v>
      </c>
      <c r="D15" s="33">
        <v>10</v>
      </c>
      <c r="E15" s="33">
        <v>1996</v>
      </c>
      <c r="F15" s="35" t="s">
        <v>13</v>
      </c>
      <c r="G15" s="33" t="s">
        <v>12</v>
      </c>
      <c r="H15" s="36">
        <v>480</v>
      </c>
      <c r="I15" s="37">
        <f t="shared" si="1"/>
        <v>5166.6719999999996</v>
      </c>
      <c r="J15" s="41">
        <v>550</v>
      </c>
      <c r="K15" s="42"/>
      <c r="L15" s="39">
        <f t="shared" si="2"/>
        <v>2841669.5999999996</v>
      </c>
    </row>
    <row r="16" spans="1:20" ht="28.5" x14ac:dyDescent="0.25">
      <c r="A16" s="10">
        <v>13</v>
      </c>
      <c r="B16" s="28" t="s">
        <v>26</v>
      </c>
      <c r="C16" s="9" t="s">
        <v>10</v>
      </c>
      <c r="D16" s="10">
        <v>10</v>
      </c>
      <c r="E16" s="10">
        <v>1996</v>
      </c>
      <c r="F16" s="9" t="s">
        <v>11</v>
      </c>
      <c r="G16" s="10" t="s">
        <v>12</v>
      </c>
      <c r="H16" s="12">
        <v>48</v>
      </c>
      <c r="I16" s="13">
        <f t="shared" si="1"/>
        <v>516.66719999999998</v>
      </c>
      <c r="J16" s="29">
        <v>800</v>
      </c>
      <c r="K16" s="30"/>
      <c r="L16" s="26">
        <f t="shared" si="2"/>
        <v>413333.76000000001</v>
      </c>
    </row>
    <row r="17" spans="1:12" ht="28.5" x14ac:dyDescent="0.25">
      <c r="A17" s="10">
        <v>14</v>
      </c>
      <c r="B17" s="28" t="s">
        <v>27</v>
      </c>
      <c r="C17" s="9" t="s">
        <v>10</v>
      </c>
      <c r="D17" s="10">
        <v>25</v>
      </c>
      <c r="E17" s="10">
        <v>1999</v>
      </c>
      <c r="F17" s="9" t="s">
        <v>40</v>
      </c>
      <c r="G17" s="10" t="s">
        <v>12</v>
      </c>
      <c r="H17" s="12">
        <v>432</v>
      </c>
      <c r="I17" s="13">
        <f t="shared" si="1"/>
        <v>4650.0047999999997</v>
      </c>
      <c r="J17" s="29">
        <v>700</v>
      </c>
      <c r="K17" s="30"/>
      <c r="L17" s="26">
        <f t="shared" si="2"/>
        <v>3255003.36</v>
      </c>
    </row>
    <row r="18" spans="1:12" ht="28.5" x14ac:dyDescent="0.25">
      <c r="A18" s="10">
        <v>15</v>
      </c>
      <c r="B18" s="28" t="s">
        <v>28</v>
      </c>
      <c r="C18" s="9" t="s">
        <v>10</v>
      </c>
      <c r="D18" s="10">
        <v>25</v>
      </c>
      <c r="E18" s="10">
        <v>2000</v>
      </c>
      <c r="F18" s="9" t="s">
        <v>40</v>
      </c>
      <c r="G18" s="10" t="s">
        <v>12</v>
      </c>
      <c r="H18" s="12">
        <v>144</v>
      </c>
      <c r="I18" s="13">
        <f t="shared" si="1"/>
        <v>1550.0016000000001</v>
      </c>
      <c r="J18" s="29">
        <v>700</v>
      </c>
      <c r="K18" s="30"/>
      <c r="L18" s="26">
        <f t="shared" si="2"/>
        <v>1085001.1200000001</v>
      </c>
    </row>
    <row r="19" spans="1:12" ht="28.5" x14ac:dyDescent="0.25">
      <c r="A19" s="10">
        <v>16</v>
      </c>
      <c r="B19" s="28" t="s">
        <v>20</v>
      </c>
      <c r="C19" s="9" t="s">
        <v>10</v>
      </c>
      <c r="D19" s="10">
        <v>25</v>
      </c>
      <c r="E19" s="10">
        <v>2000</v>
      </c>
      <c r="F19" s="9" t="s">
        <v>40</v>
      </c>
      <c r="G19" s="10" t="s">
        <v>12</v>
      </c>
      <c r="H19" s="12">
        <v>100</v>
      </c>
      <c r="I19" s="13">
        <f t="shared" si="1"/>
        <v>1076.3899999999999</v>
      </c>
      <c r="J19" s="29">
        <v>700</v>
      </c>
      <c r="K19" s="30"/>
      <c r="L19" s="26">
        <f t="shared" si="2"/>
        <v>753472.99999999988</v>
      </c>
    </row>
    <row r="20" spans="1:12" ht="28.5" x14ac:dyDescent="0.25">
      <c r="A20" s="10">
        <v>17</v>
      </c>
      <c r="B20" s="28" t="s">
        <v>27</v>
      </c>
      <c r="C20" s="9" t="s">
        <v>10</v>
      </c>
      <c r="D20" s="10">
        <v>25</v>
      </c>
      <c r="E20" s="10">
        <v>2000</v>
      </c>
      <c r="F20" s="9" t="s">
        <v>40</v>
      </c>
      <c r="G20" s="10" t="s">
        <v>12</v>
      </c>
      <c r="H20" s="12">
        <v>150</v>
      </c>
      <c r="I20" s="13">
        <f t="shared" si="1"/>
        <v>1614.585</v>
      </c>
      <c r="J20" s="29">
        <v>700</v>
      </c>
      <c r="K20" s="30"/>
      <c r="L20" s="26">
        <f t="shared" si="2"/>
        <v>1130209.5</v>
      </c>
    </row>
    <row r="21" spans="1:12" ht="28.5" x14ac:dyDescent="0.25">
      <c r="A21" s="10">
        <v>18</v>
      </c>
      <c r="B21" s="28" t="s">
        <v>29</v>
      </c>
      <c r="C21" s="9" t="s">
        <v>10</v>
      </c>
      <c r="D21" s="10">
        <v>20</v>
      </c>
      <c r="E21" s="10">
        <v>1994</v>
      </c>
      <c r="F21" s="9" t="s">
        <v>40</v>
      </c>
      <c r="G21" s="10" t="s">
        <v>12</v>
      </c>
      <c r="H21" s="12">
        <v>183.75</v>
      </c>
      <c r="I21" s="13">
        <f t="shared" si="1"/>
        <v>1977.8666249999999</v>
      </c>
      <c r="J21" s="29">
        <v>800</v>
      </c>
      <c r="K21" s="30"/>
      <c r="L21" s="26">
        <f t="shared" si="2"/>
        <v>1582293.2999999998</v>
      </c>
    </row>
    <row r="22" spans="1:12" ht="28.5" x14ac:dyDescent="0.25">
      <c r="A22" s="10">
        <v>19</v>
      </c>
      <c r="B22" s="28" t="s">
        <v>30</v>
      </c>
      <c r="C22" s="9" t="s">
        <v>10</v>
      </c>
      <c r="D22" s="10">
        <v>15</v>
      </c>
      <c r="E22" s="10">
        <v>1994</v>
      </c>
      <c r="F22" s="9" t="s">
        <v>11</v>
      </c>
      <c r="G22" s="10" t="s">
        <v>12</v>
      </c>
      <c r="H22" s="12">
        <v>32.5</v>
      </c>
      <c r="I22" s="13">
        <f t="shared" si="1"/>
        <v>349.82675</v>
      </c>
      <c r="J22" s="29">
        <v>700</v>
      </c>
      <c r="K22" s="30"/>
      <c r="L22" s="26">
        <f t="shared" si="2"/>
        <v>244878.72500000001</v>
      </c>
    </row>
    <row r="23" spans="1:12" ht="28.5" x14ac:dyDescent="0.25">
      <c r="A23" s="10">
        <v>20</v>
      </c>
      <c r="B23" s="28" t="s">
        <v>31</v>
      </c>
      <c r="C23" s="9" t="s">
        <v>10</v>
      </c>
      <c r="D23" s="10">
        <v>30</v>
      </c>
      <c r="E23" s="10">
        <v>1994</v>
      </c>
      <c r="F23" s="9" t="s">
        <v>40</v>
      </c>
      <c r="G23" s="10" t="s">
        <v>12</v>
      </c>
      <c r="H23" s="12">
        <v>72</v>
      </c>
      <c r="I23" s="13">
        <f t="shared" si="1"/>
        <v>775.00080000000003</v>
      </c>
      <c r="J23" s="29">
        <v>700</v>
      </c>
      <c r="K23" s="30"/>
      <c r="L23" s="26">
        <f t="shared" si="2"/>
        <v>542500.56000000006</v>
      </c>
    </row>
    <row r="24" spans="1:12" ht="28.5" x14ac:dyDescent="0.25">
      <c r="A24" s="10">
        <v>21</v>
      </c>
      <c r="B24" s="28" t="s">
        <v>32</v>
      </c>
      <c r="C24" s="9" t="s">
        <v>10</v>
      </c>
      <c r="D24" s="10">
        <v>30</v>
      </c>
      <c r="E24" s="10">
        <v>2001</v>
      </c>
      <c r="F24" s="9" t="s">
        <v>40</v>
      </c>
      <c r="G24" s="10" t="s">
        <v>12</v>
      </c>
      <c r="H24" s="12">
        <v>125</v>
      </c>
      <c r="I24" s="13">
        <f t="shared" si="1"/>
        <v>1345.4875</v>
      </c>
      <c r="J24" s="29">
        <v>700</v>
      </c>
      <c r="K24" s="30"/>
      <c r="L24" s="26">
        <f t="shared" si="2"/>
        <v>941841.25</v>
      </c>
    </row>
    <row r="25" spans="1:12" ht="28.5" x14ac:dyDescent="0.25">
      <c r="A25" s="10">
        <v>22</v>
      </c>
      <c r="B25" s="28" t="s">
        <v>33</v>
      </c>
      <c r="C25" s="9" t="s">
        <v>10</v>
      </c>
      <c r="D25" s="10">
        <v>30</v>
      </c>
      <c r="E25" s="10">
        <v>2001</v>
      </c>
      <c r="F25" s="9" t="s">
        <v>40</v>
      </c>
      <c r="G25" s="10" t="s">
        <v>12</v>
      </c>
      <c r="H25" s="12">
        <v>17.5</v>
      </c>
      <c r="I25" s="13">
        <f t="shared" si="1"/>
        <v>188.36824999999999</v>
      </c>
      <c r="J25" s="29">
        <v>700</v>
      </c>
      <c r="K25" s="30"/>
      <c r="L25" s="26">
        <f t="shared" si="2"/>
        <v>131857.77499999999</v>
      </c>
    </row>
    <row r="26" spans="1:12" ht="28.5" x14ac:dyDescent="0.25">
      <c r="A26" s="10">
        <v>23</v>
      </c>
      <c r="B26" s="28" t="s">
        <v>34</v>
      </c>
      <c r="C26" s="9" t="s">
        <v>10</v>
      </c>
      <c r="D26" s="10">
        <v>30</v>
      </c>
      <c r="E26" s="10">
        <v>2000</v>
      </c>
      <c r="F26" s="9" t="s">
        <v>13</v>
      </c>
      <c r="G26" s="10" t="s">
        <v>12</v>
      </c>
      <c r="H26" s="12">
        <v>216</v>
      </c>
      <c r="I26" s="13">
        <f t="shared" si="1"/>
        <v>2325.0023999999999</v>
      </c>
      <c r="J26" s="29">
        <v>500</v>
      </c>
      <c r="K26" s="30"/>
      <c r="L26" s="26">
        <f t="shared" si="2"/>
        <v>1162501.2</v>
      </c>
    </row>
    <row r="27" spans="1:12" ht="28.5" x14ac:dyDescent="0.25">
      <c r="A27" s="10">
        <v>24</v>
      </c>
      <c r="B27" s="28" t="s">
        <v>35</v>
      </c>
      <c r="C27" s="9" t="s">
        <v>48</v>
      </c>
      <c r="D27" s="10">
        <v>12</v>
      </c>
      <c r="E27" s="10">
        <v>2004</v>
      </c>
      <c r="F27" s="9" t="s">
        <v>11</v>
      </c>
      <c r="G27" s="10" t="s">
        <v>12</v>
      </c>
      <c r="H27" s="12">
        <v>520</v>
      </c>
      <c r="I27" s="13">
        <f t="shared" si="1"/>
        <v>5597.2280000000001</v>
      </c>
      <c r="J27" s="29">
        <v>900</v>
      </c>
      <c r="K27" s="30"/>
      <c r="L27" s="26">
        <f t="shared" si="2"/>
        <v>5037505.2</v>
      </c>
    </row>
    <row r="28" spans="1:12" ht="28.5" x14ac:dyDescent="0.25">
      <c r="A28" s="10">
        <v>25</v>
      </c>
      <c r="B28" s="28" t="s">
        <v>36</v>
      </c>
      <c r="C28" s="9" t="s">
        <v>10</v>
      </c>
      <c r="D28" s="10">
        <v>12</v>
      </c>
      <c r="E28" s="10">
        <v>2017</v>
      </c>
      <c r="F28" s="9" t="s">
        <v>11</v>
      </c>
      <c r="G28" s="10" t="s">
        <v>12</v>
      </c>
      <c r="H28" s="12">
        <v>110.18300000000001</v>
      </c>
      <c r="I28" s="13">
        <f t="shared" si="1"/>
        <v>1185.9987937000001</v>
      </c>
      <c r="J28" s="29">
        <v>900</v>
      </c>
      <c r="K28" s="30"/>
      <c r="L28" s="26">
        <f t="shared" si="2"/>
        <v>1067398.9143300001</v>
      </c>
    </row>
    <row r="29" spans="1:12" ht="28.5" x14ac:dyDescent="0.25">
      <c r="A29" s="33">
        <v>26</v>
      </c>
      <c r="B29" s="40" t="s">
        <v>37</v>
      </c>
      <c r="C29" s="35" t="s">
        <v>10</v>
      </c>
      <c r="D29" s="33">
        <v>25</v>
      </c>
      <c r="E29" s="33">
        <v>2017</v>
      </c>
      <c r="F29" s="35" t="s">
        <v>40</v>
      </c>
      <c r="G29" s="33" t="s">
        <v>39</v>
      </c>
      <c r="H29" s="36">
        <v>1336</v>
      </c>
      <c r="I29" s="37">
        <f t="shared" si="1"/>
        <v>14380.570399999999</v>
      </c>
      <c r="J29" s="41">
        <v>1100</v>
      </c>
      <c r="K29" s="42"/>
      <c r="L29" s="39">
        <f t="shared" si="2"/>
        <v>15818627.439999999</v>
      </c>
    </row>
    <row r="30" spans="1:12" ht="28.5" x14ac:dyDescent="0.25">
      <c r="A30" s="10">
        <v>27</v>
      </c>
      <c r="B30" s="28" t="s">
        <v>38</v>
      </c>
      <c r="C30" s="9" t="s">
        <v>10</v>
      </c>
      <c r="D30" s="10">
        <v>25</v>
      </c>
      <c r="E30" s="10">
        <v>2020</v>
      </c>
      <c r="F30" s="9" t="s">
        <v>40</v>
      </c>
      <c r="G30" s="10" t="s">
        <v>39</v>
      </c>
      <c r="H30" s="12">
        <v>2427</v>
      </c>
      <c r="I30" s="13">
        <f t="shared" si="1"/>
        <v>26123.9853</v>
      </c>
      <c r="J30" s="29">
        <v>1100</v>
      </c>
      <c r="K30" s="30"/>
      <c r="L30" s="26">
        <f t="shared" si="2"/>
        <v>28736383.830000002</v>
      </c>
    </row>
    <row r="31" spans="1:12" x14ac:dyDescent="0.25">
      <c r="A31" s="73" t="s">
        <v>41</v>
      </c>
      <c r="B31" s="74"/>
      <c r="C31" s="74"/>
      <c r="D31" s="74"/>
      <c r="E31" s="74"/>
      <c r="F31" s="74"/>
      <c r="G31" s="75"/>
      <c r="H31" s="12">
        <f>SUM(H4:H30)</f>
        <v>21673.26</v>
      </c>
      <c r="I31" s="18">
        <f>SUM(I4:I30)</f>
        <v>233288.80331399996</v>
      </c>
      <c r="J31" s="31"/>
      <c r="K31" s="30"/>
      <c r="L31" s="32">
        <f>SUM(L4:L30)</f>
        <v>171103801.51893005</v>
      </c>
    </row>
    <row r="32" spans="1:12" x14ac:dyDescent="0.25">
      <c r="A32" s="83" t="s">
        <v>42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5"/>
    </row>
    <row r="33" spans="1:12" ht="15.75" x14ac:dyDescent="0.25">
      <c r="A33" s="80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</row>
    <row r="34" spans="1:12" ht="15.75" x14ac:dyDescent="0.25">
      <c r="A34" s="80" t="s">
        <v>47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5" spans="1:12" ht="15.75" x14ac:dyDescent="0.25">
      <c r="A35" s="80" t="s">
        <v>43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2"/>
    </row>
  </sheetData>
  <mergeCells count="7">
    <mergeCell ref="A35:L35"/>
    <mergeCell ref="A34:L34"/>
    <mergeCell ref="A33:L33"/>
    <mergeCell ref="A1:L1"/>
    <mergeCell ref="A3:L3"/>
    <mergeCell ref="A31:G31"/>
    <mergeCell ref="A32:L32"/>
  </mergeCells>
  <dataValidations count="1">
    <dataValidation type="list" allowBlank="1" showInputMessage="1" showErrorMessage="1" sqref="G4:G30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Vibhanshu Vaibhav</cp:lastModifiedBy>
  <dcterms:created xsi:type="dcterms:W3CDTF">2021-10-22T07:32:54Z</dcterms:created>
  <dcterms:modified xsi:type="dcterms:W3CDTF">2021-11-20T07:21:55Z</dcterms:modified>
</cp:coreProperties>
</file>