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gineer2\Documents\Downloads\PL 577 -502-633 Ms. Sun City Projects Pvt Ltd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X25" i="1"/>
  <c r="V25" i="1"/>
  <c r="T28" i="1"/>
  <c r="T26" i="1"/>
  <c r="M12" i="1"/>
  <c r="M11" i="1"/>
  <c r="M10" i="1"/>
  <c r="M9" i="1"/>
  <c r="M8" i="1"/>
  <c r="M13" i="1" s="1"/>
  <c r="K14" i="1"/>
  <c r="J14" i="1"/>
  <c r="P12" i="1"/>
  <c r="I12" i="1"/>
  <c r="J12" i="1" s="1"/>
  <c r="I11" i="1"/>
  <c r="J11" i="1" s="1"/>
  <c r="I10" i="1"/>
  <c r="J10" i="1" s="1"/>
  <c r="I9" i="1"/>
  <c r="J9" i="1" s="1"/>
  <c r="I8" i="1"/>
  <c r="K8" i="1" s="1"/>
  <c r="G12" i="1"/>
  <c r="G11" i="1"/>
  <c r="G10" i="1"/>
  <c r="G13" i="1" s="1"/>
  <c r="G9" i="1"/>
  <c r="G8" i="1"/>
  <c r="K10" i="1" l="1"/>
  <c r="K11" i="1"/>
  <c r="I13" i="1"/>
  <c r="K9" i="1"/>
  <c r="J8" i="1"/>
  <c r="K12" i="1"/>
  <c r="K13" i="1" l="1"/>
  <c r="J13" i="1"/>
</calcChain>
</file>

<file path=xl/sharedStrings.xml><?xml version="1.0" encoding="utf-8"?>
<sst xmlns="http://schemas.openxmlformats.org/spreadsheetml/2006/main" count="18" uniqueCount="18">
  <si>
    <t xml:space="preserve">Plot No. </t>
  </si>
  <si>
    <t>C-141</t>
  </si>
  <si>
    <t>C-151</t>
  </si>
  <si>
    <t>C-153</t>
  </si>
  <si>
    <t>C-154</t>
  </si>
  <si>
    <t>D-97</t>
  </si>
  <si>
    <t>Area 
(In sq m)</t>
  </si>
  <si>
    <t>Area 
(in sq yd)</t>
  </si>
  <si>
    <t>Prevalling Rate 
(INR per  sq yd)</t>
  </si>
  <si>
    <t>Fair Value 
(INR)</t>
  </si>
  <si>
    <t>Total</t>
  </si>
  <si>
    <t>Distress Sale Value (INR)</t>
  </si>
  <si>
    <t>PLOTS BELONGING TO M/S. SUN CITY PROJECTS PVT LTD</t>
  </si>
  <si>
    <t xml:space="preserve">Circle rate
(INR) </t>
  </si>
  <si>
    <t>Circle rate value 
(INR)</t>
  </si>
  <si>
    <t>Realizable Value (INR)</t>
  </si>
  <si>
    <t>Or (Say)</t>
  </si>
  <si>
    <t>Sl.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</si>
</sst>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[$₹-4009]\ * #,##0_ ;_ [$₹-4009]\ * \-#,##0_ ;_ [$₹-4009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X28"/>
  <sheetViews>
    <sheetView tabSelected="1" workbookViewId="0">
      <selection activeCell="I8" sqref="I8:I12"/>
    </sheetView>
  </sheetViews>
  <sheetFormatPr defaultRowHeight="15" x14ac:dyDescent="0.25"/>
  <cols>
    <col min="4" max="4" width="6.140625" bestFit="1" customWidth="1"/>
    <col min="5" max="5" width="8.5703125" bestFit="1" customWidth="1"/>
    <col min="6" max="6" width="9.140625" bestFit="1" customWidth="1"/>
    <col min="7" max="7" width="8.7109375" bestFit="1" customWidth="1"/>
    <col min="8" max="8" width="15.85546875" customWidth="1"/>
    <col min="9" max="9" width="17" customWidth="1"/>
    <col min="10" max="10" width="17.85546875" customWidth="1"/>
    <col min="11" max="11" width="18" customWidth="1"/>
    <col min="12" max="12" width="11.5703125" customWidth="1"/>
    <col min="13" max="13" width="15.42578125" customWidth="1"/>
  </cols>
  <sheetData>
    <row r="6" spans="4:16" x14ac:dyDescent="0.25">
      <c r="D6" s="14" t="s">
        <v>12</v>
      </c>
      <c r="E6" s="14"/>
      <c r="F6" s="14"/>
      <c r="G6" s="14"/>
      <c r="H6" s="14"/>
      <c r="I6" s="14"/>
      <c r="J6" s="14"/>
      <c r="K6" s="14"/>
      <c r="L6" s="14"/>
      <c r="M6" s="14"/>
    </row>
    <row r="7" spans="4:16" ht="30" x14ac:dyDescent="0.25">
      <c r="D7" s="15" t="s">
        <v>17</v>
      </c>
      <c r="E7" s="15" t="s">
        <v>0</v>
      </c>
      <c r="F7" s="16" t="s">
        <v>7</v>
      </c>
      <c r="G7" s="16" t="s">
        <v>6</v>
      </c>
      <c r="H7" s="16" t="s">
        <v>8</v>
      </c>
      <c r="I7" s="16" t="s">
        <v>9</v>
      </c>
      <c r="J7" s="16" t="s">
        <v>15</v>
      </c>
      <c r="K7" s="16" t="s">
        <v>11</v>
      </c>
      <c r="L7" s="16" t="s">
        <v>13</v>
      </c>
      <c r="M7" s="16" t="s">
        <v>14</v>
      </c>
    </row>
    <row r="8" spans="4:16" x14ac:dyDescent="0.25">
      <c r="D8" s="1">
        <v>1</v>
      </c>
      <c r="E8" s="1" t="s">
        <v>1</v>
      </c>
      <c r="F8" s="1">
        <v>358.83</v>
      </c>
      <c r="G8" s="2">
        <f>F8*0.836127</f>
        <v>300.02745140999997</v>
      </c>
      <c r="H8" s="4">
        <v>165000</v>
      </c>
      <c r="I8" s="3">
        <f>H8*F8</f>
        <v>59206950</v>
      </c>
      <c r="J8" s="9">
        <f>I8*0.85</f>
        <v>50325907.5</v>
      </c>
      <c r="K8" s="9">
        <f>I8*0.75</f>
        <v>44405212.5</v>
      </c>
      <c r="L8" s="9">
        <v>60000</v>
      </c>
      <c r="M8" s="9">
        <f>L8*F8</f>
        <v>21529800</v>
      </c>
    </row>
    <row r="9" spans="4:16" x14ac:dyDescent="0.25">
      <c r="D9" s="1">
        <v>2</v>
      </c>
      <c r="E9" s="1" t="s">
        <v>2</v>
      </c>
      <c r="F9" s="1">
        <v>358.83</v>
      </c>
      <c r="G9" s="2">
        <f t="shared" ref="G9:G12" si="0">F9*0.836127</f>
        <v>300.02745140999997</v>
      </c>
      <c r="H9" s="4">
        <v>165000</v>
      </c>
      <c r="I9" s="3">
        <f t="shared" ref="I9:I12" si="1">H9*F9</f>
        <v>59206950</v>
      </c>
      <c r="J9" s="9">
        <f t="shared" ref="J9:J13" si="2">I9*0.85</f>
        <v>50325907.5</v>
      </c>
      <c r="K9" s="9">
        <f t="shared" ref="K9:K13" si="3">I9*0.75</f>
        <v>44405212.5</v>
      </c>
      <c r="L9" s="9">
        <v>60000</v>
      </c>
      <c r="M9" s="9">
        <f t="shared" ref="M9:M12" si="4">L9*F9</f>
        <v>21529800</v>
      </c>
    </row>
    <row r="10" spans="4:16" x14ac:dyDescent="0.25">
      <c r="D10" s="1">
        <v>3</v>
      </c>
      <c r="E10" s="1" t="s">
        <v>3</v>
      </c>
      <c r="F10" s="1">
        <v>358.83</v>
      </c>
      <c r="G10" s="2">
        <f t="shared" si="0"/>
        <v>300.02745140999997</v>
      </c>
      <c r="H10" s="4">
        <v>165000</v>
      </c>
      <c r="I10" s="3">
        <f t="shared" si="1"/>
        <v>59206950</v>
      </c>
      <c r="J10" s="9">
        <f t="shared" si="2"/>
        <v>50325907.5</v>
      </c>
      <c r="K10" s="9">
        <f t="shared" si="3"/>
        <v>44405212.5</v>
      </c>
      <c r="L10" s="9">
        <v>60000</v>
      </c>
      <c r="M10" s="9">
        <f t="shared" si="4"/>
        <v>21529800</v>
      </c>
    </row>
    <row r="11" spans="4:16" x14ac:dyDescent="0.25">
      <c r="D11" s="1">
        <v>4</v>
      </c>
      <c r="E11" s="1" t="s">
        <v>4</v>
      </c>
      <c r="F11" s="1">
        <v>358.83</v>
      </c>
      <c r="G11" s="2">
        <f t="shared" si="0"/>
        <v>300.02745140999997</v>
      </c>
      <c r="H11" s="4">
        <v>165000</v>
      </c>
      <c r="I11" s="3">
        <f t="shared" si="1"/>
        <v>59206950</v>
      </c>
      <c r="J11" s="9">
        <f t="shared" si="2"/>
        <v>50325907.5</v>
      </c>
      <c r="K11" s="9">
        <f t="shared" si="3"/>
        <v>44405212.5</v>
      </c>
      <c r="L11" s="9">
        <v>60000</v>
      </c>
      <c r="M11" s="9">
        <f t="shared" si="4"/>
        <v>21529800</v>
      </c>
    </row>
    <row r="12" spans="4:16" x14ac:dyDescent="0.25">
      <c r="D12" s="1">
        <v>5</v>
      </c>
      <c r="E12" s="1" t="s">
        <v>5</v>
      </c>
      <c r="F12" s="1">
        <v>276.3</v>
      </c>
      <c r="G12" s="2">
        <f t="shared" si="0"/>
        <v>231.02189010000001</v>
      </c>
      <c r="H12" s="4">
        <v>165000</v>
      </c>
      <c r="I12" s="3">
        <f t="shared" si="1"/>
        <v>45589500</v>
      </c>
      <c r="J12" s="17">
        <f t="shared" si="2"/>
        <v>38751075</v>
      </c>
      <c r="K12" s="9">
        <f t="shared" si="3"/>
        <v>34192125</v>
      </c>
      <c r="L12" s="9">
        <v>60000</v>
      </c>
      <c r="M12" s="9">
        <f t="shared" si="4"/>
        <v>16578000</v>
      </c>
      <c r="P12">
        <f>65000000/360</f>
        <v>180555.55555555556</v>
      </c>
    </row>
    <row r="13" spans="4:16" x14ac:dyDescent="0.25">
      <c r="D13" s="11" t="s">
        <v>10</v>
      </c>
      <c r="E13" s="13"/>
      <c r="F13" s="18">
        <f>SUM(F8:F12)</f>
        <v>1711.62</v>
      </c>
      <c r="G13" s="18">
        <f>SUM(G8:G12)</f>
        <v>1431.1316957399999</v>
      </c>
      <c r="H13" s="18"/>
      <c r="I13" s="5">
        <f>SUM(I8:I12)</f>
        <v>282417300</v>
      </c>
      <c r="J13" s="6">
        <f t="shared" si="2"/>
        <v>240054705</v>
      </c>
      <c r="K13" s="6">
        <f t="shared" si="3"/>
        <v>211812975</v>
      </c>
      <c r="L13" s="7"/>
      <c r="M13" s="8">
        <f t="shared" ref="M13" si="5">SUM(M8:M12)</f>
        <v>102697200</v>
      </c>
    </row>
    <row r="14" spans="4:16" x14ac:dyDescent="0.25">
      <c r="D14" s="11" t="s">
        <v>16</v>
      </c>
      <c r="E14" s="12"/>
      <c r="F14" s="12"/>
      <c r="G14" s="12"/>
      <c r="H14" s="13"/>
      <c r="I14" s="5">
        <v>302600000</v>
      </c>
      <c r="J14" s="5">
        <f>I14*0.85</f>
        <v>257210000</v>
      </c>
      <c r="K14" s="5">
        <f>I14*0.75</f>
        <v>226950000</v>
      </c>
      <c r="L14" s="10"/>
      <c r="M14" s="10"/>
    </row>
    <row r="25" spans="20:24" x14ac:dyDescent="0.25">
      <c r="V25">
        <f>140000000/1000</f>
        <v>140000</v>
      </c>
      <c r="X25">
        <f>70000000/360</f>
        <v>194444.44444444444</v>
      </c>
    </row>
    <row r="26" spans="20:24" x14ac:dyDescent="0.25">
      <c r="T26">
        <f>62100000/276</f>
        <v>225000</v>
      </c>
    </row>
    <row r="27" spans="20:24" x14ac:dyDescent="0.25">
      <c r="T27">
        <v>3</v>
      </c>
    </row>
    <row r="28" spans="20:24" x14ac:dyDescent="0.25">
      <c r="T28">
        <f>13000000/60</f>
        <v>216666.66666666666</v>
      </c>
    </row>
  </sheetData>
  <mergeCells count="3">
    <mergeCell ref="D6:M6"/>
    <mergeCell ref="D14:H14"/>
    <mergeCell ref="D13:E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abhishek solanki</cp:lastModifiedBy>
  <dcterms:created xsi:type="dcterms:W3CDTF">2021-10-20T06:50:27Z</dcterms:created>
  <dcterms:modified xsi:type="dcterms:W3CDTF">2021-10-22T09:48:39Z</dcterms:modified>
</cp:coreProperties>
</file>