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 drive\MSSSPL\2020-2021\Insurance\Claim Docs\"/>
    </mc:Choice>
  </mc:AlternateContent>
  <bookViews>
    <workbookView xWindow="-120" yWindow="-120" windowWidth="20730" windowHeight="11160"/>
  </bookViews>
  <sheets>
    <sheet name="Summary" sheetId="12" r:id="rId1"/>
    <sheet name="SMS" sheetId="2" r:id="rId2"/>
    <sheet name="LF CC Bay" sheetId="3" r:id="rId3"/>
    <sheet name="BM &amp; CM" sheetId="4" r:id="rId4"/>
    <sheet name="RM" sheetId="5" r:id="rId5"/>
    <sheet name="FS &amp; Cond." sheetId="6" r:id="rId6"/>
    <sheet name="HTFS" sheetId="7" r:id="rId7"/>
    <sheet name="Ring" sheetId="8" r:id="rId8"/>
    <sheet name="C. Stores" sheetId="9" r:id="rId9"/>
    <sheet name="Office Bldg." sheetId="10" r:id="rId10"/>
    <sheet name="Utility" sheetId="11" r:id="rId11"/>
    <sheet name="Sheet1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4" l="1"/>
  <c r="J15" i="11" l="1"/>
  <c r="K15" i="11" s="1"/>
  <c r="J7" i="11"/>
  <c r="J11" i="10"/>
  <c r="K11" i="10" s="1"/>
  <c r="J12" i="10"/>
  <c r="K12" i="10" s="1"/>
  <c r="J13" i="10"/>
  <c r="K13" i="10" s="1"/>
  <c r="J10" i="8"/>
  <c r="K10" i="8" s="1"/>
  <c r="J15" i="4"/>
  <c r="K15" i="4" s="1"/>
  <c r="H13" i="11"/>
  <c r="J13" i="11" s="1"/>
  <c r="K13" i="11" s="1"/>
  <c r="H12" i="11"/>
  <c r="J12" i="11" s="1"/>
  <c r="K12" i="11" s="1"/>
  <c r="H11" i="11"/>
  <c r="J11" i="11" s="1"/>
  <c r="K11" i="11" s="1"/>
  <c r="H10" i="11"/>
  <c r="J10" i="11" s="1"/>
  <c r="K10" i="11" s="1"/>
  <c r="H9" i="11"/>
  <c r="J9" i="11" s="1"/>
  <c r="K9" i="11" s="1"/>
  <c r="H8" i="11"/>
  <c r="J8" i="11" s="1"/>
  <c r="H6" i="11"/>
  <c r="J6" i="11" s="1"/>
  <c r="K6" i="11" s="1"/>
  <c r="H23" i="10"/>
  <c r="J23" i="10" s="1"/>
  <c r="K23" i="10" s="1"/>
  <c r="H22" i="10"/>
  <c r="J22" i="10" s="1"/>
  <c r="K22" i="10" s="1"/>
  <c r="H21" i="10"/>
  <c r="J21" i="10" s="1"/>
  <c r="K21" i="10" s="1"/>
  <c r="H20" i="10"/>
  <c r="J20" i="10" s="1"/>
  <c r="K20" i="10" s="1"/>
  <c r="H19" i="10"/>
  <c r="J19" i="10" s="1"/>
  <c r="H18" i="10"/>
  <c r="J18" i="10" s="1"/>
  <c r="K18" i="10" s="1"/>
  <c r="H16" i="10"/>
  <c r="H15" i="10"/>
  <c r="J15" i="10" s="1"/>
  <c r="K15" i="10" s="1"/>
  <c r="H10" i="10"/>
  <c r="J10" i="10" s="1"/>
  <c r="H8" i="10"/>
  <c r="J8" i="10" s="1"/>
  <c r="K8" i="10" s="1"/>
  <c r="H7" i="10"/>
  <c r="J7" i="10" s="1"/>
  <c r="K7" i="10" s="1"/>
  <c r="H6" i="10"/>
  <c r="J6" i="10" s="1"/>
  <c r="H22" i="9"/>
  <c r="J22" i="9" s="1"/>
  <c r="K22" i="9" s="1"/>
  <c r="H21" i="9"/>
  <c r="J21" i="9" s="1"/>
  <c r="K21" i="9" s="1"/>
  <c r="H19" i="9"/>
  <c r="J19" i="9" s="1"/>
  <c r="K19" i="9" s="1"/>
  <c r="H18" i="9"/>
  <c r="J18" i="9" s="1"/>
  <c r="K18" i="9" s="1"/>
  <c r="H17" i="9"/>
  <c r="J17" i="9" s="1"/>
  <c r="K17" i="9" s="1"/>
  <c r="H16" i="9"/>
  <c r="J16" i="9" s="1"/>
  <c r="K16" i="9" s="1"/>
  <c r="H15" i="9"/>
  <c r="J15" i="9" s="1"/>
  <c r="K15" i="9" s="1"/>
  <c r="H14" i="9"/>
  <c r="J14" i="9" s="1"/>
  <c r="K14" i="9" s="1"/>
  <c r="H11" i="9"/>
  <c r="J11" i="9" s="1"/>
  <c r="K11" i="9" s="1"/>
  <c r="H10" i="9"/>
  <c r="J10" i="9" s="1"/>
  <c r="K10" i="9" s="1"/>
  <c r="H9" i="9"/>
  <c r="J9" i="9" s="1"/>
  <c r="K9" i="9" s="1"/>
  <c r="H8" i="9"/>
  <c r="J8" i="9" s="1"/>
  <c r="K8" i="9" s="1"/>
  <c r="H7" i="9"/>
  <c r="J7" i="9" s="1"/>
  <c r="K7" i="9" s="1"/>
  <c r="H6" i="9"/>
  <c r="H19" i="8"/>
  <c r="J19" i="8" s="1"/>
  <c r="K19" i="8" s="1"/>
  <c r="H18" i="8"/>
  <c r="J18" i="8" s="1"/>
  <c r="K18" i="8" s="1"/>
  <c r="H17" i="8"/>
  <c r="J17" i="8" s="1"/>
  <c r="K17" i="8" s="1"/>
  <c r="H16" i="8"/>
  <c r="J16" i="8" s="1"/>
  <c r="K16" i="8" s="1"/>
  <c r="H15" i="8"/>
  <c r="J15" i="8" s="1"/>
  <c r="K15" i="8" s="1"/>
  <c r="H14" i="8"/>
  <c r="J14" i="8" s="1"/>
  <c r="K14" i="8" s="1"/>
  <c r="H13" i="8"/>
  <c r="J13" i="8" s="1"/>
  <c r="K13" i="8" s="1"/>
  <c r="H12" i="8"/>
  <c r="J12" i="8" s="1"/>
  <c r="K12" i="8" s="1"/>
  <c r="H11" i="8"/>
  <c r="J11" i="8" s="1"/>
  <c r="K11" i="8" s="1"/>
  <c r="H9" i="8"/>
  <c r="J9" i="8" s="1"/>
  <c r="K9" i="8" s="1"/>
  <c r="H8" i="8"/>
  <c r="J8" i="8" s="1"/>
  <c r="K8" i="8" s="1"/>
  <c r="H7" i="8"/>
  <c r="J7" i="8" s="1"/>
  <c r="K7" i="8" s="1"/>
  <c r="H6" i="8"/>
  <c r="H22" i="7"/>
  <c r="J22" i="7" s="1"/>
  <c r="K22" i="7" s="1"/>
  <c r="H21" i="7"/>
  <c r="J21" i="7" s="1"/>
  <c r="K21" i="7" s="1"/>
  <c r="H20" i="7"/>
  <c r="J20" i="7" s="1"/>
  <c r="K20" i="7" s="1"/>
  <c r="H19" i="7"/>
  <c r="J19" i="7" s="1"/>
  <c r="K19" i="7" s="1"/>
  <c r="H18" i="7"/>
  <c r="J18" i="7" s="1"/>
  <c r="K18" i="7" s="1"/>
  <c r="H17" i="7"/>
  <c r="J17" i="7" s="1"/>
  <c r="K17" i="7" s="1"/>
  <c r="H16" i="7"/>
  <c r="J16" i="7" s="1"/>
  <c r="K16" i="7" s="1"/>
  <c r="H15" i="7"/>
  <c r="J15" i="7" s="1"/>
  <c r="K15" i="7" s="1"/>
  <c r="H14" i="7"/>
  <c r="J14" i="7" s="1"/>
  <c r="K14" i="7" s="1"/>
  <c r="H13" i="7"/>
  <c r="J13" i="7" s="1"/>
  <c r="K13" i="7" s="1"/>
  <c r="H12" i="7"/>
  <c r="J12" i="7" s="1"/>
  <c r="K12" i="7" s="1"/>
  <c r="H11" i="7"/>
  <c r="J11" i="7" s="1"/>
  <c r="K11" i="7" s="1"/>
  <c r="H10" i="7"/>
  <c r="J10" i="7" s="1"/>
  <c r="K10" i="7" s="1"/>
  <c r="H9" i="7"/>
  <c r="J9" i="7" s="1"/>
  <c r="K9" i="7" s="1"/>
  <c r="H8" i="7"/>
  <c r="H7" i="7"/>
  <c r="J7" i="7" s="1"/>
  <c r="K7" i="7" s="1"/>
  <c r="H6" i="7"/>
  <c r="J6" i="7" s="1"/>
  <c r="H32" i="6"/>
  <c r="J32" i="6" s="1"/>
  <c r="K32" i="6" s="1"/>
  <c r="H31" i="6"/>
  <c r="J31" i="6" s="1"/>
  <c r="K31" i="6" s="1"/>
  <c r="H30" i="6"/>
  <c r="J30" i="6" s="1"/>
  <c r="K30" i="6" s="1"/>
  <c r="H29" i="6"/>
  <c r="J29" i="6" s="1"/>
  <c r="K29" i="6" s="1"/>
  <c r="H28" i="6"/>
  <c r="J28" i="6" s="1"/>
  <c r="K28" i="6" s="1"/>
  <c r="H27" i="6"/>
  <c r="J27" i="6" s="1"/>
  <c r="K27" i="6" s="1"/>
  <c r="H26" i="6"/>
  <c r="J26" i="6" s="1"/>
  <c r="K26" i="6" s="1"/>
  <c r="H25" i="6"/>
  <c r="J25" i="6" s="1"/>
  <c r="K25" i="6" s="1"/>
  <c r="H24" i="6"/>
  <c r="J24" i="6" s="1"/>
  <c r="K24" i="6" s="1"/>
  <c r="H23" i="6"/>
  <c r="J23" i="6" s="1"/>
  <c r="K23" i="6" s="1"/>
  <c r="H22" i="6"/>
  <c r="J22" i="6" s="1"/>
  <c r="H19" i="6"/>
  <c r="J19" i="6" s="1"/>
  <c r="K19" i="6" s="1"/>
  <c r="H18" i="6"/>
  <c r="J18" i="6" s="1"/>
  <c r="K18" i="6" s="1"/>
  <c r="H17" i="6"/>
  <c r="J17" i="6" s="1"/>
  <c r="K17" i="6" s="1"/>
  <c r="H16" i="6"/>
  <c r="J16" i="6" s="1"/>
  <c r="K16" i="6" s="1"/>
  <c r="H15" i="6"/>
  <c r="J15" i="6" s="1"/>
  <c r="K15" i="6" s="1"/>
  <c r="H14" i="6"/>
  <c r="J14" i="6" s="1"/>
  <c r="K14" i="6" s="1"/>
  <c r="H13" i="6"/>
  <c r="H10" i="6"/>
  <c r="J10" i="6" s="1"/>
  <c r="K10" i="6" s="1"/>
  <c r="H9" i="6"/>
  <c r="J9" i="6" s="1"/>
  <c r="K9" i="6" s="1"/>
  <c r="H8" i="6"/>
  <c r="J8" i="6" s="1"/>
  <c r="K8" i="6" s="1"/>
  <c r="H7" i="6"/>
  <c r="J7" i="6" s="1"/>
  <c r="K7" i="6" s="1"/>
  <c r="H6" i="6"/>
  <c r="J6" i="6" s="1"/>
  <c r="H19" i="5"/>
  <c r="J19" i="5" s="1"/>
  <c r="K19" i="5" s="1"/>
  <c r="H16" i="5"/>
  <c r="J16" i="5" s="1"/>
  <c r="K16" i="5" s="1"/>
  <c r="H15" i="5"/>
  <c r="J15" i="5" s="1"/>
  <c r="K15" i="5" s="1"/>
  <c r="H14" i="5"/>
  <c r="J14" i="5" s="1"/>
  <c r="K14" i="5" s="1"/>
  <c r="H13" i="5"/>
  <c r="J13" i="5" s="1"/>
  <c r="K13" i="5" s="1"/>
  <c r="H12" i="5"/>
  <c r="J12" i="5" s="1"/>
  <c r="K12" i="5" s="1"/>
  <c r="H11" i="5"/>
  <c r="J11" i="5" s="1"/>
  <c r="K11" i="5" s="1"/>
  <c r="H10" i="5"/>
  <c r="J10" i="5" s="1"/>
  <c r="K10" i="5" s="1"/>
  <c r="H9" i="5"/>
  <c r="J9" i="5" s="1"/>
  <c r="K9" i="5" s="1"/>
  <c r="H8" i="5"/>
  <c r="J8" i="5" s="1"/>
  <c r="K8" i="5" s="1"/>
  <c r="H7" i="5"/>
  <c r="J7" i="5" s="1"/>
  <c r="K7" i="5" s="1"/>
  <c r="H6" i="5"/>
  <c r="J6" i="5" s="1"/>
  <c r="H50" i="4"/>
  <c r="J50" i="4" s="1"/>
  <c r="K50" i="4" s="1"/>
  <c r="H49" i="4"/>
  <c r="J49" i="4" s="1"/>
  <c r="K49" i="4" s="1"/>
  <c r="H48" i="4"/>
  <c r="J48" i="4" s="1"/>
  <c r="K48" i="4" s="1"/>
  <c r="H47" i="4"/>
  <c r="J47" i="4" s="1"/>
  <c r="K47" i="4" s="1"/>
  <c r="H46" i="4"/>
  <c r="J46" i="4" s="1"/>
  <c r="K46" i="4" s="1"/>
  <c r="H45" i="4"/>
  <c r="J45" i="4" s="1"/>
  <c r="K45" i="4" s="1"/>
  <c r="H44" i="4"/>
  <c r="J44" i="4" s="1"/>
  <c r="K44" i="4" s="1"/>
  <c r="H43" i="4"/>
  <c r="J43" i="4" s="1"/>
  <c r="K43" i="4" s="1"/>
  <c r="H42" i="4"/>
  <c r="J42" i="4" s="1"/>
  <c r="K42" i="4" s="1"/>
  <c r="H41" i="4"/>
  <c r="J41" i="4" s="1"/>
  <c r="K41" i="4" s="1"/>
  <c r="H40" i="4"/>
  <c r="J40" i="4" s="1"/>
  <c r="K40" i="4" s="1"/>
  <c r="H39" i="4"/>
  <c r="J39" i="4" s="1"/>
  <c r="K39" i="4" s="1"/>
  <c r="H38" i="4"/>
  <c r="J38" i="4" s="1"/>
  <c r="K38" i="4" s="1"/>
  <c r="H37" i="4"/>
  <c r="J37" i="4" s="1"/>
  <c r="K37" i="4" s="1"/>
  <c r="H36" i="4"/>
  <c r="J36" i="4" s="1"/>
  <c r="K36" i="4" s="1"/>
  <c r="H35" i="4"/>
  <c r="J35" i="4" s="1"/>
  <c r="K35" i="4" s="1"/>
  <c r="H34" i="4"/>
  <c r="J34" i="4" s="1"/>
  <c r="K34" i="4" s="1"/>
  <c r="H33" i="4"/>
  <c r="J33" i="4" s="1"/>
  <c r="K33" i="4" s="1"/>
  <c r="H32" i="4"/>
  <c r="J32" i="4" s="1"/>
  <c r="K32" i="4" s="1"/>
  <c r="H31" i="4"/>
  <c r="J31" i="4" s="1"/>
  <c r="K31" i="4" s="1"/>
  <c r="H30" i="4"/>
  <c r="J30" i="4" s="1"/>
  <c r="K30" i="4" s="1"/>
  <c r="H29" i="4"/>
  <c r="J29" i="4" s="1"/>
  <c r="K29" i="4" s="1"/>
  <c r="H28" i="4"/>
  <c r="J28" i="4" s="1"/>
  <c r="K28" i="4" s="1"/>
  <c r="H27" i="4"/>
  <c r="J27" i="4" s="1"/>
  <c r="K27" i="4" s="1"/>
  <c r="H26" i="4"/>
  <c r="J26" i="4" s="1"/>
  <c r="K26" i="4" s="1"/>
  <c r="H25" i="4"/>
  <c r="J25" i="4" s="1"/>
  <c r="K25" i="4" s="1"/>
  <c r="H24" i="4"/>
  <c r="J24" i="4" s="1"/>
  <c r="K24" i="4" s="1"/>
  <c r="H23" i="4"/>
  <c r="J23" i="4" s="1"/>
  <c r="K23" i="4" s="1"/>
  <c r="H22" i="4"/>
  <c r="J22" i="4" s="1"/>
  <c r="K22" i="4" s="1"/>
  <c r="H21" i="4"/>
  <c r="J21" i="4" s="1"/>
  <c r="K21" i="4" s="1"/>
  <c r="H20" i="4"/>
  <c r="J20" i="4" s="1"/>
  <c r="K20" i="4" s="1"/>
  <c r="H19" i="4"/>
  <c r="J19" i="4" s="1"/>
  <c r="K19" i="4" s="1"/>
  <c r="H18" i="4"/>
  <c r="J18" i="4" s="1"/>
  <c r="K18" i="4" s="1"/>
  <c r="H17" i="4"/>
  <c r="J17" i="4" s="1"/>
  <c r="K17" i="4" s="1"/>
  <c r="H16" i="4"/>
  <c r="J16" i="4" s="1"/>
  <c r="K16" i="4" s="1"/>
  <c r="H14" i="4"/>
  <c r="J14" i="4" s="1"/>
  <c r="K14" i="4" s="1"/>
  <c r="H13" i="4"/>
  <c r="J13" i="4" s="1"/>
  <c r="K13" i="4" s="1"/>
  <c r="H12" i="4"/>
  <c r="J12" i="4" s="1"/>
  <c r="K12" i="4" s="1"/>
  <c r="H11" i="4"/>
  <c r="J11" i="4" s="1"/>
  <c r="K11" i="4" s="1"/>
  <c r="H10" i="4"/>
  <c r="J10" i="4" s="1"/>
  <c r="K10" i="4" s="1"/>
  <c r="H9" i="4"/>
  <c r="J9" i="4" s="1"/>
  <c r="K9" i="4" s="1"/>
  <c r="H8" i="4"/>
  <c r="J8" i="4" s="1"/>
  <c r="K8" i="4" s="1"/>
  <c r="H7" i="4"/>
  <c r="J7" i="4" s="1"/>
  <c r="K7" i="4" s="1"/>
  <c r="H6" i="4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K10" i="3" s="1"/>
  <c r="H9" i="3"/>
  <c r="J9" i="3" s="1"/>
  <c r="K9" i="3" s="1"/>
  <c r="H8" i="3"/>
  <c r="H7" i="3"/>
  <c r="J7" i="3" s="1"/>
  <c r="K7" i="3" s="1"/>
  <c r="H6" i="3"/>
  <c r="J6" i="3" s="1"/>
  <c r="K6" i="3" s="1"/>
  <c r="H40" i="2"/>
  <c r="J40" i="2" s="1"/>
  <c r="K40" i="2" s="1"/>
  <c r="H39" i="2"/>
  <c r="J39" i="2" s="1"/>
  <c r="K39" i="2" s="1"/>
  <c r="H38" i="2"/>
  <c r="J38" i="2" s="1"/>
  <c r="K38" i="2" s="1"/>
  <c r="H37" i="2"/>
  <c r="J37" i="2" s="1"/>
  <c r="K37" i="2" s="1"/>
  <c r="H36" i="2"/>
  <c r="J36" i="2" s="1"/>
  <c r="K36" i="2" s="1"/>
  <c r="H35" i="2"/>
  <c r="J35" i="2" s="1"/>
  <c r="K35" i="2" s="1"/>
  <c r="H34" i="2"/>
  <c r="J34" i="2" s="1"/>
  <c r="K34" i="2" s="1"/>
  <c r="H33" i="2"/>
  <c r="J33" i="2" s="1"/>
  <c r="K33" i="2" s="1"/>
  <c r="H32" i="2"/>
  <c r="J32" i="2" s="1"/>
  <c r="K32" i="2" s="1"/>
  <c r="H31" i="2"/>
  <c r="J31" i="2" s="1"/>
  <c r="K31" i="2" s="1"/>
  <c r="H30" i="2"/>
  <c r="J30" i="2" s="1"/>
  <c r="K30" i="2" s="1"/>
  <c r="H29" i="2"/>
  <c r="J29" i="2" s="1"/>
  <c r="K29" i="2" s="1"/>
  <c r="H28" i="2"/>
  <c r="J28" i="2" s="1"/>
  <c r="K28" i="2" s="1"/>
  <c r="H27" i="2"/>
  <c r="J27" i="2" s="1"/>
  <c r="K27" i="2" s="1"/>
  <c r="H26" i="2"/>
  <c r="J26" i="2" s="1"/>
  <c r="K26" i="2" s="1"/>
  <c r="H25" i="2"/>
  <c r="J25" i="2" s="1"/>
  <c r="K25" i="2" s="1"/>
  <c r="H24" i="2"/>
  <c r="J24" i="2" s="1"/>
  <c r="K24" i="2" s="1"/>
  <c r="H23" i="2"/>
  <c r="J23" i="2" s="1"/>
  <c r="K23" i="2" s="1"/>
  <c r="H22" i="2"/>
  <c r="J22" i="2" s="1"/>
  <c r="K22" i="2" s="1"/>
  <c r="H21" i="2"/>
  <c r="J21" i="2" s="1"/>
  <c r="K21" i="2" s="1"/>
  <c r="H20" i="2"/>
  <c r="J20" i="2" s="1"/>
  <c r="K20" i="2" s="1"/>
  <c r="H19" i="2"/>
  <c r="J19" i="2" s="1"/>
  <c r="K19" i="2" s="1"/>
  <c r="H18" i="2"/>
  <c r="J18" i="2" s="1"/>
  <c r="K18" i="2" s="1"/>
  <c r="H17" i="2"/>
  <c r="J17" i="2" s="1"/>
  <c r="K17" i="2" s="1"/>
  <c r="H16" i="2"/>
  <c r="J16" i="2" s="1"/>
  <c r="K16" i="2" s="1"/>
  <c r="H15" i="2"/>
  <c r="J15" i="2" s="1"/>
  <c r="K15" i="2" s="1"/>
  <c r="H14" i="2"/>
  <c r="J14" i="2" s="1"/>
  <c r="K14" i="2" s="1"/>
  <c r="H13" i="2"/>
  <c r="J13" i="2" s="1"/>
  <c r="K13" i="2" s="1"/>
  <c r="H12" i="2"/>
  <c r="J12" i="2" s="1"/>
  <c r="K12" i="2" s="1"/>
  <c r="H11" i="2"/>
  <c r="J11" i="2" s="1"/>
  <c r="K11" i="2" s="1"/>
  <c r="H10" i="2"/>
  <c r="J10" i="2" s="1"/>
  <c r="K10" i="2" s="1"/>
  <c r="H9" i="2"/>
  <c r="J9" i="2" s="1"/>
  <c r="K9" i="2" s="1"/>
  <c r="H8" i="2"/>
  <c r="J8" i="2" s="1"/>
  <c r="K8" i="2" s="1"/>
  <c r="H7" i="2"/>
  <c r="J7" i="2" s="1"/>
  <c r="K7" i="2" s="1"/>
  <c r="H6" i="2"/>
  <c r="J6" i="2" s="1"/>
  <c r="K6" i="2" s="1"/>
  <c r="K10" i="10"/>
  <c r="H14" i="10"/>
  <c r="K7" i="11"/>
  <c r="K19" i="10"/>
  <c r="K20" i="9" l="1"/>
  <c r="J14" i="10"/>
  <c r="K14" i="10" s="1"/>
  <c r="H24" i="10"/>
  <c r="H11" i="6"/>
  <c r="J24" i="10"/>
  <c r="K24" i="10" s="1"/>
  <c r="J8" i="3"/>
  <c r="H23" i="3"/>
  <c r="K6" i="10"/>
  <c r="K9" i="10" s="1"/>
  <c r="J9" i="10"/>
  <c r="K8" i="11"/>
  <c r="J14" i="11"/>
  <c r="K14" i="11" s="1"/>
  <c r="K18" i="11" s="1"/>
  <c r="C12" i="12" s="1"/>
  <c r="K6" i="5"/>
  <c r="J17" i="5"/>
  <c r="K17" i="5" s="1"/>
  <c r="K22" i="5" s="1"/>
  <c r="C6" i="12" s="1"/>
  <c r="H33" i="6"/>
  <c r="H51" i="4"/>
  <c r="J6" i="4"/>
  <c r="J20" i="9"/>
  <c r="H41" i="2"/>
  <c r="J11" i="6"/>
  <c r="K11" i="6" s="1"/>
  <c r="K6" i="6"/>
  <c r="J6" i="8"/>
  <c r="H20" i="8"/>
  <c r="J6" i="9"/>
  <c r="H12" i="9"/>
  <c r="H9" i="10"/>
  <c r="H20" i="6"/>
  <c r="J13" i="6"/>
  <c r="J41" i="2"/>
  <c r="K41" i="2" s="1"/>
  <c r="C3" i="12" s="1"/>
  <c r="H17" i="5"/>
  <c r="J8" i="7"/>
  <c r="K8" i="7" s="1"/>
  <c r="H23" i="7"/>
  <c r="J16" i="10"/>
  <c r="K16" i="10" s="1"/>
  <c r="H17" i="10"/>
  <c r="K6" i="7"/>
  <c r="H20" i="9"/>
  <c r="H14" i="11"/>
  <c r="J33" i="6"/>
  <c r="K33" i="6" s="1"/>
  <c r="K22" i="6"/>
  <c r="J23" i="7" l="1"/>
  <c r="K23" i="7" s="1"/>
  <c r="C8" i="12" s="1"/>
  <c r="K6" i="8"/>
  <c r="J20" i="8"/>
  <c r="K20" i="8" s="1"/>
  <c r="C9" i="12" s="1"/>
  <c r="J17" i="10"/>
  <c r="K17" i="10" s="1"/>
  <c r="K27" i="10" s="1"/>
  <c r="C11" i="12" s="1"/>
  <c r="K6" i="4"/>
  <c r="J51" i="4"/>
  <c r="K51" i="4" s="1"/>
  <c r="C5" i="12" s="1"/>
  <c r="K8" i="3"/>
  <c r="K23" i="3" s="1"/>
  <c r="C4" i="12" s="1"/>
  <c r="J23" i="3"/>
  <c r="J20" i="6"/>
  <c r="K20" i="6" s="1"/>
  <c r="K36" i="6" s="1"/>
  <c r="C7" i="12" s="1"/>
  <c r="K13" i="6"/>
  <c r="J12" i="9"/>
  <c r="K12" i="9" s="1"/>
  <c r="K25" i="9" s="1"/>
  <c r="C10" i="12" s="1"/>
  <c r="K6" i="9"/>
  <c r="C15" i="12" l="1"/>
</calcChain>
</file>

<file path=xl/sharedStrings.xml><?xml version="1.0" encoding="utf-8"?>
<sst xmlns="http://schemas.openxmlformats.org/spreadsheetml/2006/main" count="693" uniqueCount="243">
  <si>
    <t>Name of the Structure</t>
  </si>
  <si>
    <t>Length</t>
  </si>
  <si>
    <t>Width</t>
  </si>
  <si>
    <t>M</t>
  </si>
  <si>
    <t>Total Area</t>
  </si>
  <si>
    <t>Sq.M</t>
  </si>
  <si>
    <t xml:space="preserve">No. of </t>
  </si>
  <si>
    <t>Floors</t>
  </si>
  <si>
    <t>Sr.</t>
  </si>
  <si>
    <t>No.</t>
  </si>
  <si>
    <t>Teeming Bay</t>
  </si>
  <si>
    <t>Furnace Bay</t>
  </si>
  <si>
    <t>Scrap Bay</t>
  </si>
  <si>
    <t>Canopy Shed - North Side</t>
  </si>
  <si>
    <t>Steel Melting Shop</t>
  </si>
  <si>
    <t>Lean to Shed - West Side</t>
  </si>
  <si>
    <t>Lean to Shed - South Side</t>
  </si>
  <si>
    <t>Toilet - SMS (South side)</t>
  </si>
  <si>
    <t>Sub - station no.1</t>
  </si>
  <si>
    <t>Sub - station no.2 (South side)</t>
  </si>
  <si>
    <t>G+1</t>
  </si>
  <si>
    <t>500 KVA DG Set (South side)</t>
  </si>
  <si>
    <t>Meter room - near oxygen tank</t>
  </si>
  <si>
    <t>Canopy Shed - South Side</t>
  </si>
  <si>
    <t>Lean to Shed - North Side</t>
  </si>
  <si>
    <t>LF+VD/VOD - SMS Connecting Shed</t>
  </si>
  <si>
    <t>Mould preparation shed</t>
  </si>
  <si>
    <t>Turn table shed - new</t>
  </si>
  <si>
    <t>Mould cleaning shed</t>
  </si>
  <si>
    <t>Concast - High bay</t>
  </si>
  <si>
    <t>Concast - Low bay</t>
  </si>
  <si>
    <t>Ferro alloy bay</t>
  </si>
  <si>
    <t>Lean to Shed - north Side</t>
  </si>
  <si>
    <t>Sub - station no. 3</t>
  </si>
  <si>
    <t>Boiler house - VD1</t>
  </si>
  <si>
    <t>Canopy - South side</t>
  </si>
  <si>
    <t>MCC Panel / Hyd. / Control desk</t>
  </si>
  <si>
    <t>Control room</t>
  </si>
  <si>
    <t>Parking shed - South side</t>
  </si>
  <si>
    <t>Lean to Shed -  South Side</t>
  </si>
  <si>
    <t>Aux. bldg.</t>
  </si>
  <si>
    <t>Lean to shed - chamber fce. - south side</t>
  </si>
  <si>
    <t>Lean to shed - chamber fce. - west side</t>
  </si>
  <si>
    <t>Motor bay - Cont. mill</t>
  </si>
  <si>
    <t>Panel room - RHF east side</t>
  </si>
  <si>
    <t>Main Shed - WBF - BM</t>
  </si>
  <si>
    <t>Panel room - WBF - BM</t>
  </si>
  <si>
    <t>Scale pit - Pump house - BM</t>
  </si>
  <si>
    <t>Under ground pump house - scale pit - BM</t>
  </si>
  <si>
    <t>Scale pit - BM (-11.5M)</t>
  </si>
  <si>
    <t>ECR room - Cont. mill</t>
  </si>
  <si>
    <t>Lean to shed - BM - East side</t>
  </si>
  <si>
    <t>Transformer room near finishing bay - East side</t>
  </si>
  <si>
    <t>G+2</t>
  </si>
  <si>
    <t>G</t>
  </si>
  <si>
    <t>G+3</t>
  </si>
  <si>
    <t>Capacitor Bank - BM (Near FS)</t>
  </si>
  <si>
    <t>Rolling Mill</t>
  </si>
  <si>
    <t>Main Shed</t>
  </si>
  <si>
    <t>Lean to Shed - North side</t>
  </si>
  <si>
    <t>Sub - station</t>
  </si>
  <si>
    <t>Lean to shed - north side after sub - station</t>
  </si>
  <si>
    <t>Compressor room</t>
  </si>
  <si>
    <t>Office - RM - north side</t>
  </si>
  <si>
    <t>Conditioning  shop - lean to shed - south shed</t>
  </si>
  <si>
    <t>Conditioning shop - Main shed</t>
  </si>
  <si>
    <t>Panel room</t>
  </si>
  <si>
    <t>Forge shop</t>
  </si>
  <si>
    <t>Main shed</t>
  </si>
  <si>
    <t>Lean to shed - North side</t>
  </si>
  <si>
    <t>Lean to shed - East side</t>
  </si>
  <si>
    <t>Lean to shed - South side</t>
  </si>
  <si>
    <t>Office - Cond. Shop</t>
  </si>
  <si>
    <t>Lean to shed - west side</t>
  </si>
  <si>
    <t>H.T. &amp; F.S.</t>
  </si>
  <si>
    <t>Elect.  Sub- station</t>
  </si>
  <si>
    <t>Transformer room</t>
  </si>
  <si>
    <t>HTFS office bldg.</t>
  </si>
  <si>
    <t>Control room - ECT machine</t>
  </si>
  <si>
    <t>Worker's toilet</t>
  </si>
  <si>
    <t>Panel room - VBM 120</t>
  </si>
  <si>
    <t>Panel room - S 80 machine</t>
  </si>
  <si>
    <t>Advance cooling tower</t>
  </si>
  <si>
    <t>Effluent tank</t>
  </si>
  <si>
    <t>Ring plant shed 'A'</t>
  </si>
  <si>
    <t>Ring plant shed 'B'</t>
  </si>
  <si>
    <t>Ring plant shed 'C'</t>
  </si>
  <si>
    <t>Lean to shed - west side of shed 'B'</t>
  </si>
  <si>
    <t>Lean to shed - south side - near shed 'A'</t>
  </si>
  <si>
    <t>LT Room</t>
  </si>
  <si>
    <t>HT Room</t>
  </si>
  <si>
    <t>CM Furnace</t>
  </si>
  <si>
    <t>Central stores</t>
  </si>
  <si>
    <t>Stores first floor</t>
  </si>
  <si>
    <t>40 Ton weigh bridge</t>
  </si>
  <si>
    <t>Cabin - new weigh bridge - 60 ton</t>
  </si>
  <si>
    <t xml:space="preserve">Cabin - 40 ton </t>
  </si>
  <si>
    <t>Weigh bridge - 60 ton</t>
  </si>
  <si>
    <t>Cabin - Old weigh bridge 7.5 ton</t>
  </si>
  <si>
    <t>Project dept.</t>
  </si>
  <si>
    <t xml:space="preserve">Passage - Main bldg. To project </t>
  </si>
  <si>
    <t>Chamber fce. Bay - chamber fce.</t>
  </si>
  <si>
    <t xml:space="preserve">Motor bay                                </t>
  </si>
  <si>
    <t xml:space="preserve">Finishing bay </t>
  </si>
  <si>
    <t>Finishing bay  - extn. - north side</t>
  </si>
  <si>
    <t xml:space="preserve">Mill bay </t>
  </si>
  <si>
    <t>Mill bay - extn. North side</t>
  </si>
  <si>
    <t>ECR room - Cont. mill - first floor</t>
  </si>
  <si>
    <t>Lean to Shed - north Side - WBF</t>
  </si>
  <si>
    <t>DC Drive Panel room no.1 - Cont. mill</t>
  </si>
  <si>
    <t>Aux. Panel room no.2 - Cont. mill</t>
  </si>
  <si>
    <t>3 floor</t>
  </si>
  <si>
    <t>Cooling tower + pump house</t>
  </si>
  <si>
    <t>Brick Shed (temporary) - SMS (South Side)</t>
  </si>
  <si>
    <t>Temporary shed</t>
  </si>
  <si>
    <t>Room  near Mould cleaning shed</t>
  </si>
  <si>
    <t>Temporary Shed - Near Mould cleaning shed</t>
  </si>
  <si>
    <t>Office + store</t>
  </si>
  <si>
    <t>Control panel - Chamber fce.</t>
  </si>
  <si>
    <t>Trafo room - north side</t>
  </si>
  <si>
    <t xml:space="preserve">Sub - station </t>
  </si>
  <si>
    <t>Pump House</t>
  </si>
  <si>
    <t>Control room - quenching fce.</t>
  </si>
  <si>
    <t>CM - Panel room</t>
  </si>
  <si>
    <t>Compressor room - east side</t>
  </si>
  <si>
    <t>Pump house - east side</t>
  </si>
  <si>
    <t>Transformer room - east side</t>
  </si>
  <si>
    <t>Conditioning shop - 'B' - Near RM</t>
  </si>
  <si>
    <t>Pump house &amp; elec. Room - MGM</t>
  </si>
  <si>
    <t>Cold well</t>
  </si>
  <si>
    <t>Cooling tower &amp; pump house - EBT</t>
  </si>
  <si>
    <t>Sewage treatment plant</t>
  </si>
  <si>
    <t>Lean to shed - central stoes</t>
  </si>
  <si>
    <t>Toilet - central stores</t>
  </si>
  <si>
    <t>Scooter shed - central stores</t>
  </si>
  <si>
    <t>Seating shed - central stores</t>
  </si>
  <si>
    <t>E</t>
  </si>
  <si>
    <t>K</t>
  </si>
  <si>
    <t>Garage near main office bldg.</t>
  </si>
  <si>
    <t>Over head tank - EBT (10 Mtr. Dia)</t>
  </si>
  <si>
    <t>RING PLANT</t>
  </si>
  <si>
    <t>TOTAL</t>
  </si>
  <si>
    <t xml:space="preserve">TOTAL </t>
  </si>
  <si>
    <t>Cooler shed</t>
  </si>
  <si>
    <t>Drivers shed</t>
  </si>
  <si>
    <t>Central stores - 1</t>
  </si>
  <si>
    <t>Central stores - 2</t>
  </si>
  <si>
    <t>Gas cylinder godown  (Stores - 3)</t>
  </si>
  <si>
    <t>Unloading platform - SMS (Stores - 4)</t>
  </si>
  <si>
    <t>Office Bldgs. - 1</t>
  </si>
  <si>
    <t>HDFC - ATM room - Main gate (Office - 2)</t>
  </si>
  <si>
    <t>Ganapati Mandir - Main gate (Office - 3)</t>
  </si>
  <si>
    <t>Height</t>
  </si>
  <si>
    <t>Panel room - Secondary FES</t>
  </si>
  <si>
    <t>SMS store in furnace bay</t>
  </si>
  <si>
    <t>Type of construction</t>
  </si>
  <si>
    <t>MS Structure / RCC</t>
  </si>
  <si>
    <t>RCC</t>
  </si>
  <si>
    <t>A</t>
  </si>
  <si>
    <t>Open</t>
  </si>
  <si>
    <t>B</t>
  </si>
  <si>
    <t xml:space="preserve">C </t>
  </si>
  <si>
    <t xml:space="preserve">D </t>
  </si>
  <si>
    <t xml:space="preserve">F </t>
  </si>
  <si>
    <t xml:space="preserve">G </t>
  </si>
  <si>
    <t xml:space="preserve">H </t>
  </si>
  <si>
    <t>I</t>
  </si>
  <si>
    <t>Date - 27.07.2020</t>
  </si>
  <si>
    <t>Compressor house - Primary FES</t>
  </si>
  <si>
    <t>Electrical room - Primary FES</t>
  </si>
  <si>
    <t>Total</t>
  </si>
  <si>
    <t>Panel room - RHF west side</t>
  </si>
  <si>
    <t>Conditioning shop A - (Forge shop)</t>
  </si>
  <si>
    <t>MS Structure</t>
  </si>
  <si>
    <t>Main shed - 1st Bay</t>
  </si>
  <si>
    <t>Main shed - 2nd, 3rd &amp; 4th Bay</t>
  </si>
  <si>
    <t>Ring plant - Main shed (old)</t>
  </si>
  <si>
    <t>DWM office</t>
  </si>
  <si>
    <t>Storage - lean to shed (HTFS side)</t>
  </si>
  <si>
    <t>J</t>
  </si>
  <si>
    <t>Sub Station - BM</t>
  </si>
  <si>
    <t>Lean to shed - east side (Elect. repair / Automobile)</t>
  </si>
  <si>
    <t>Panel / control room - 20T WHF</t>
  </si>
  <si>
    <t>Panel room - S-300 m/c</t>
  </si>
  <si>
    <t>Shipping shop</t>
  </si>
  <si>
    <t>L</t>
  </si>
  <si>
    <t>Mess</t>
  </si>
  <si>
    <t>Canteen</t>
  </si>
  <si>
    <t>Ring office</t>
  </si>
  <si>
    <t>Quality lab</t>
  </si>
  <si>
    <t>a</t>
  </si>
  <si>
    <t>b</t>
  </si>
  <si>
    <t>e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</si>
  <si>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</si>
  <si>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</si>
  <si>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</si>
  <si>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</si>
  <si>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</si>
  <si>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</si>
  <si>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</si>
  <si>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</si>
  <si>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</si>
  <si>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</si>
  <si>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</si>
  <si>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</si>
  <si>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Rate of Construction</t>
  </si>
  <si>
    <t>Total Cost</t>
  </si>
  <si>
    <t xml:space="preserve">Total Cost </t>
  </si>
  <si>
    <t>Rs per Sq. Mtr</t>
  </si>
  <si>
    <t>in Rs</t>
  </si>
  <si>
    <t>In Rs Mio</t>
  </si>
  <si>
    <t>Area Statement</t>
  </si>
  <si>
    <t>LF+VD/VOD &amp; CC Bay</t>
  </si>
  <si>
    <t>Blooming Mill &amp; Cont. Mill</t>
  </si>
  <si>
    <t>d</t>
  </si>
  <si>
    <t>f</t>
  </si>
  <si>
    <t>g</t>
  </si>
  <si>
    <t>Electrical main sub station</t>
  </si>
  <si>
    <t>100/22 KV main station (outdoor)</t>
  </si>
  <si>
    <t>Safety excellance centre</t>
  </si>
  <si>
    <t>Utility</t>
  </si>
  <si>
    <t>MS / Pipe Structure</t>
  </si>
  <si>
    <t>Main office bldg.</t>
  </si>
  <si>
    <t>Sr No</t>
  </si>
  <si>
    <t>Area</t>
  </si>
  <si>
    <t>Steel Melt Shop (SMS)</t>
  </si>
  <si>
    <t>LF and CC Bay</t>
  </si>
  <si>
    <t>Cost Rs in Mio</t>
  </si>
  <si>
    <t>Blooling Mill and Cont Mill</t>
  </si>
  <si>
    <t>Bar Mill</t>
  </si>
  <si>
    <t>Forge Shop and Conditioning</t>
  </si>
  <si>
    <t>HTFS</t>
  </si>
  <si>
    <t>Ring Division</t>
  </si>
  <si>
    <t>Central Stores</t>
  </si>
  <si>
    <t>Office Buildings</t>
  </si>
  <si>
    <t>Grand Total</t>
  </si>
  <si>
    <t>Summary</t>
  </si>
  <si>
    <t>RCC / Fence, Open Area</t>
  </si>
  <si>
    <t>Rate of Construction/Repair</t>
  </si>
  <si>
    <t>Repair only</t>
  </si>
  <si>
    <t>Date - 05.11.2020</t>
  </si>
  <si>
    <t>Controlled cooling furnace  - near turn table no.2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</si>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</sst>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Border="1"/>
    <xf numFmtId="1" fontId="3" fillId="0" borderId="1" xfId="0" applyNumberFormat="1" applyFont="1" applyFill="1" applyBorder="1" applyAlignment="1">
      <alignment vertical="top"/>
    </xf>
    <xf numFmtId="165" fontId="0" fillId="0" borderId="1" xfId="0" applyNumberFormat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right" vertical="top" wrapText="1"/>
    </xf>
    <xf numFmtId="165" fontId="0" fillId="0" borderId="0" xfId="0" applyNumberFormat="1"/>
    <xf numFmtId="0" fontId="7" fillId="0" borderId="1" xfId="0" applyFont="1" applyBorder="1"/>
    <xf numFmtId="165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/>
    </xf>
    <xf numFmtId="1" fontId="0" fillId="0" borderId="0" xfId="0" applyNumberFormat="1"/>
    <xf numFmtId="1" fontId="4" fillId="0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5" fontId="0" fillId="0" borderId="1" xfId="0" applyNumberForma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"/>
    </sheetView>
  </sheetViews>
  <sheetFormatPr defaultRowHeight="12.75" x14ac:dyDescent="0.2"/>
  <cols>
    <col min="2" max="2" width="40.42578125" customWidth="1"/>
    <col min="3" max="3" width="23.85546875" customWidth="1"/>
    <col min="4" max="4" width="26.7109375" customWidth="1"/>
  </cols>
  <sheetData>
    <row r="1" spans="1:4" ht="29.45" customHeight="1" x14ac:dyDescent="0.2">
      <c r="A1" s="62" t="s">
        <v>236</v>
      </c>
      <c r="B1" s="62"/>
      <c r="C1" s="62"/>
      <c r="D1" s="62"/>
    </row>
    <row r="2" spans="1:4" ht="19.149999999999999" customHeight="1" x14ac:dyDescent="0.2">
      <c r="A2" s="49" t="s">
        <v>223</v>
      </c>
      <c r="B2" s="49" t="s">
        <v>224</v>
      </c>
      <c r="C2" s="49" t="s">
        <v>227</v>
      </c>
      <c r="D2" s="49" t="s">
        <v>242</v>
      </c>
    </row>
    <row r="3" spans="1:4" ht="19.149999999999999" customHeight="1" x14ac:dyDescent="0.2">
      <c r="A3" s="48">
        <v>1</v>
      </c>
      <c r="B3" s="46" t="s">
        <v>225</v>
      </c>
      <c r="C3" s="51">
        <f>SUM(SMS!K41)</f>
        <v>257.42429099999998</v>
      </c>
      <c r="D3" s="46"/>
    </row>
    <row r="4" spans="1:4" ht="19.149999999999999" customHeight="1" x14ac:dyDescent="0.2">
      <c r="A4" s="48">
        <v>2</v>
      </c>
      <c r="B4" s="46" t="s">
        <v>226</v>
      </c>
      <c r="C4" s="47">
        <f>SUM('LF CC Bay'!K23)</f>
        <v>121.22290499999998</v>
      </c>
      <c r="D4" s="46"/>
    </row>
    <row r="5" spans="1:4" ht="19.149999999999999" customHeight="1" x14ac:dyDescent="0.2">
      <c r="A5" s="48">
        <v>3</v>
      </c>
      <c r="B5" s="46" t="s">
        <v>228</v>
      </c>
      <c r="C5" s="47">
        <f>SUM('BM &amp; CM'!K51)</f>
        <v>353.73864125</v>
      </c>
      <c r="D5" s="46"/>
    </row>
    <row r="6" spans="1:4" ht="19.149999999999999" customHeight="1" x14ac:dyDescent="0.2">
      <c r="A6" s="48">
        <v>4</v>
      </c>
      <c r="B6" s="46" t="s">
        <v>229</v>
      </c>
      <c r="C6" s="47">
        <f>SUM(RM!K22)</f>
        <v>159.55706000000001</v>
      </c>
      <c r="D6" s="46"/>
    </row>
    <row r="7" spans="1:4" ht="19.149999999999999" customHeight="1" x14ac:dyDescent="0.2">
      <c r="A7" s="48">
        <v>5</v>
      </c>
      <c r="B7" s="46" t="s">
        <v>230</v>
      </c>
      <c r="C7" s="47">
        <f>SUM('FS &amp; Cond.'!K36)</f>
        <v>193.75476500000002</v>
      </c>
      <c r="D7" s="46"/>
    </row>
    <row r="8" spans="1:4" ht="19.149999999999999" customHeight="1" x14ac:dyDescent="0.2">
      <c r="A8" s="48">
        <v>6</v>
      </c>
      <c r="B8" s="46" t="s">
        <v>231</v>
      </c>
      <c r="C8" s="47">
        <f>SUM(HTFS!K23)</f>
        <v>214.1028675</v>
      </c>
      <c r="D8" s="46"/>
    </row>
    <row r="9" spans="1:4" ht="19.149999999999999" customHeight="1" x14ac:dyDescent="0.2">
      <c r="A9" s="48">
        <v>7</v>
      </c>
      <c r="B9" s="46" t="s">
        <v>232</v>
      </c>
      <c r="C9" s="47">
        <f>SUM(Ring!K20)</f>
        <v>127.10812340000001</v>
      </c>
      <c r="D9" s="46"/>
    </row>
    <row r="10" spans="1:4" ht="19.149999999999999" customHeight="1" x14ac:dyDescent="0.2">
      <c r="A10" s="48">
        <v>8</v>
      </c>
      <c r="B10" s="46" t="s">
        <v>233</v>
      </c>
      <c r="C10" s="47">
        <f>SUM('C. Stores'!K25)</f>
        <v>53.675309999999996</v>
      </c>
      <c r="D10" s="46"/>
    </row>
    <row r="11" spans="1:4" ht="19.149999999999999" customHeight="1" x14ac:dyDescent="0.2">
      <c r="A11" s="48">
        <v>9</v>
      </c>
      <c r="B11" s="46" t="s">
        <v>234</v>
      </c>
      <c r="C11" s="47">
        <f>SUM('Office Bldg.'!K27)</f>
        <v>42.346596000000005</v>
      </c>
      <c r="D11" s="46"/>
    </row>
    <row r="12" spans="1:4" ht="19.149999999999999" customHeight="1" x14ac:dyDescent="0.2">
      <c r="A12" s="48">
        <v>10</v>
      </c>
      <c r="B12" s="46" t="s">
        <v>220</v>
      </c>
      <c r="C12" s="47">
        <f>SUM(Utility!K18)</f>
        <v>53.546087499999999</v>
      </c>
      <c r="D12" s="46"/>
    </row>
    <row r="13" spans="1:4" ht="19.149999999999999" customHeight="1" x14ac:dyDescent="0.2">
      <c r="A13" s="46"/>
      <c r="B13" s="46"/>
      <c r="C13" s="46"/>
      <c r="D13" s="46"/>
    </row>
    <row r="14" spans="1:4" ht="19.149999999999999" customHeight="1" x14ac:dyDescent="0.2">
      <c r="A14" s="46"/>
      <c r="B14" s="46"/>
      <c r="C14" s="46"/>
      <c r="D14" s="46"/>
    </row>
    <row r="15" spans="1:4" ht="19.149999999999999" customHeight="1" x14ac:dyDescent="0.2">
      <c r="A15" s="49"/>
      <c r="B15" s="49" t="s">
        <v>235</v>
      </c>
      <c r="C15" s="50">
        <f>SUM(C3:C14)</f>
        <v>1576.47664665</v>
      </c>
      <c r="D15" s="4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92" zoomScaleNormal="92" workbookViewId="0">
      <selection activeCell="J41" sqref="J41"/>
    </sheetView>
  </sheetViews>
  <sheetFormatPr defaultColWidth="8.85546875" defaultRowHeight="12.75" x14ac:dyDescent="0.2"/>
  <cols>
    <col min="1" max="1" width="5.7109375" customWidth="1"/>
    <col min="2" max="2" width="44.28515625" customWidth="1"/>
    <col min="3" max="3" width="21.42578125" customWidth="1"/>
    <col min="4" max="4" width="10.140625" customWidth="1"/>
    <col min="5" max="5" width="8" bestFit="1" customWidth="1"/>
    <col min="6" max="7" width="7.5703125" customWidth="1"/>
    <col min="8" max="8" width="12.85546875" style="54" customWidth="1"/>
    <col min="9" max="9" width="14.85546875" customWidth="1"/>
    <col min="10" max="10" width="12.7109375" customWidth="1"/>
    <col min="11" max="11" width="10" customWidth="1"/>
  </cols>
  <sheetData>
    <row r="1" spans="1:11" ht="20.100000000000001" customHeight="1" x14ac:dyDescent="0.2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5.5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53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53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158</v>
      </c>
      <c r="B5" s="24" t="s">
        <v>14</v>
      </c>
      <c r="C5" s="9"/>
      <c r="D5" s="4"/>
      <c r="E5" s="9"/>
      <c r="F5" s="9"/>
      <c r="G5" s="14"/>
      <c r="H5" s="28"/>
      <c r="I5" s="9"/>
      <c r="J5" s="4"/>
      <c r="K5" s="27"/>
    </row>
    <row r="6" spans="1:11" ht="20.100000000000001" customHeight="1" x14ac:dyDescent="0.2">
      <c r="A6" s="4">
        <v>1</v>
      </c>
      <c r="B6" s="5" t="s">
        <v>10</v>
      </c>
      <c r="C6" s="6" t="s">
        <v>156</v>
      </c>
      <c r="D6" s="4">
        <v>1</v>
      </c>
      <c r="E6" s="6">
        <v>197.6</v>
      </c>
      <c r="F6" s="6">
        <v>18.3</v>
      </c>
      <c r="G6" s="14">
        <v>22</v>
      </c>
      <c r="H6" s="28">
        <f>E6*F6</f>
        <v>3616.08</v>
      </c>
      <c r="I6" s="28">
        <v>20000</v>
      </c>
      <c r="J6" s="9">
        <f>H6*I6</f>
        <v>72321600</v>
      </c>
      <c r="K6" s="29">
        <f>J6/1000000</f>
        <v>72.321600000000004</v>
      </c>
    </row>
    <row r="7" spans="1:11" ht="20.100000000000001" customHeight="1" x14ac:dyDescent="0.2">
      <c r="A7" s="4">
        <v>2</v>
      </c>
      <c r="B7" s="5" t="s">
        <v>11</v>
      </c>
      <c r="C7" s="6" t="s">
        <v>156</v>
      </c>
      <c r="D7" s="4">
        <v>1</v>
      </c>
      <c r="E7" s="6">
        <v>197.6</v>
      </c>
      <c r="F7" s="6">
        <v>18</v>
      </c>
      <c r="G7" s="14">
        <v>22</v>
      </c>
      <c r="H7" s="28">
        <f t="shared" ref="H7:H40" si="0">E7*F7</f>
        <v>3556.7999999999997</v>
      </c>
      <c r="I7" s="28">
        <v>20000</v>
      </c>
      <c r="J7" s="9">
        <f t="shared" ref="J7:J40" si="1">H7*I7</f>
        <v>71136000</v>
      </c>
      <c r="K7" s="29">
        <f t="shared" ref="K7:K41" si="2">J7/1000000</f>
        <v>71.135999999999996</v>
      </c>
    </row>
    <row r="8" spans="1:11" ht="20.100000000000001" customHeight="1" x14ac:dyDescent="0.2">
      <c r="A8" s="4">
        <v>3</v>
      </c>
      <c r="B8" s="5" t="s">
        <v>12</v>
      </c>
      <c r="C8" s="6" t="s">
        <v>156</v>
      </c>
      <c r="D8" s="4">
        <v>1</v>
      </c>
      <c r="E8" s="6">
        <v>197.6</v>
      </c>
      <c r="F8" s="6">
        <v>25.3</v>
      </c>
      <c r="G8" s="14">
        <v>15</v>
      </c>
      <c r="H8" s="28">
        <f t="shared" si="0"/>
        <v>4999.28</v>
      </c>
      <c r="I8" s="28">
        <v>15000</v>
      </c>
      <c r="J8" s="9">
        <f t="shared" si="1"/>
        <v>74989200</v>
      </c>
      <c r="K8" s="29">
        <f t="shared" si="2"/>
        <v>74.989199999999997</v>
      </c>
    </row>
    <row r="9" spans="1:11" ht="20.100000000000001" customHeight="1" x14ac:dyDescent="0.2">
      <c r="A9" s="4">
        <v>4</v>
      </c>
      <c r="B9" s="5" t="s">
        <v>13</v>
      </c>
      <c r="C9" s="6" t="s">
        <v>156</v>
      </c>
      <c r="D9" s="4">
        <v>1</v>
      </c>
      <c r="E9" s="6">
        <v>30</v>
      </c>
      <c r="F9" s="6">
        <v>5</v>
      </c>
      <c r="G9" s="14">
        <v>5</v>
      </c>
      <c r="H9" s="28">
        <f t="shared" si="0"/>
        <v>150</v>
      </c>
      <c r="I9" s="28">
        <v>8000</v>
      </c>
      <c r="J9" s="9">
        <f t="shared" si="1"/>
        <v>1200000</v>
      </c>
      <c r="K9" s="29">
        <f t="shared" si="2"/>
        <v>1.2</v>
      </c>
    </row>
    <row r="10" spans="1:11" ht="20.100000000000001" customHeight="1" x14ac:dyDescent="0.2">
      <c r="A10" s="4">
        <v>5</v>
      </c>
      <c r="B10" s="5" t="s">
        <v>15</v>
      </c>
      <c r="C10" s="6" t="s">
        <v>156</v>
      </c>
      <c r="D10" s="4">
        <v>1</v>
      </c>
      <c r="E10" s="6">
        <v>61</v>
      </c>
      <c r="F10" s="6">
        <v>5</v>
      </c>
      <c r="G10" s="14">
        <v>5</v>
      </c>
      <c r="H10" s="28">
        <f t="shared" si="0"/>
        <v>305</v>
      </c>
      <c r="I10" s="28">
        <v>8000</v>
      </c>
      <c r="J10" s="9">
        <f t="shared" si="1"/>
        <v>2440000</v>
      </c>
      <c r="K10" s="29">
        <f t="shared" si="2"/>
        <v>2.44</v>
      </c>
    </row>
    <row r="11" spans="1:11" ht="20.100000000000001" customHeight="1" x14ac:dyDescent="0.2">
      <c r="A11" s="4">
        <v>6</v>
      </c>
      <c r="B11" s="5" t="s">
        <v>16</v>
      </c>
      <c r="C11" s="6" t="s">
        <v>156</v>
      </c>
      <c r="D11" s="4">
        <v>1</v>
      </c>
      <c r="E11" s="6">
        <v>35</v>
      </c>
      <c r="F11" s="6">
        <v>5</v>
      </c>
      <c r="G11" s="14">
        <v>5</v>
      </c>
      <c r="H11" s="28">
        <f t="shared" si="0"/>
        <v>175</v>
      </c>
      <c r="I11" s="28">
        <v>8000</v>
      </c>
      <c r="J11" s="9">
        <f t="shared" si="1"/>
        <v>1400000</v>
      </c>
      <c r="K11" s="29">
        <f t="shared" si="2"/>
        <v>1.4</v>
      </c>
    </row>
    <row r="12" spans="1:11" ht="20.100000000000001" customHeight="1" x14ac:dyDescent="0.2">
      <c r="A12" s="4">
        <v>7</v>
      </c>
      <c r="B12" s="5" t="s">
        <v>113</v>
      </c>
      <c r="C12" s="6" t="s">
        <v>156</v>
      </c>
      <c r="D12" s="4">
        <v>1</v>
      </c>
      <c r="E12" s="6">
        <v>20</v>
      </c>
      <c r="F12" s="6">
        <v>10.199999999999999</v>
      </c>
      <c r="G12" s="14">
        <v>3</v>
      </c>
      <c r="H12" s="28">
        <f t="shared" si="0"/>
        <v>204</v>
      </c>
      <c r="I12" s="28">
        <v>8000</v>
      </c>
      <c r="J12" s="9">
        <f t="shared" si="1"/>
        <v>1632000</v>
      </c>
      <c r="K12" s="29">
        <f t="shared" si="2"/>
        <v>1.6319999999999999</v>
      </c>
    </row>
    <row r="13" spans="1:11" ht="20.100000000000001" customHeight="1" x14ac:dyDescent="0.2">
      <c r="A13" s="4">
        <v>8</v>
      </c>
      <c r="B13" s="5" t="s">
        <v>16</v>
      </c>
      <c r="C13" s="6" t="s">
        <v>156</v>
      </c>
      <c r="D13" s="4">
        <v>1</v>
      </c>
      <c r="E13" s="6">
        <v>30</v>
      </c>
      <c r="F13" s="6">
        <v>5</v>
      </c>
      <c r="G13" s="14">
        <v>5</v>
      </c>
      <c r="H13" s="28">
        <f t="shared" si="0"/>
        <v>150</v>
      </c>
      <c r="I13" s="28">
        <v>8000</v>
      </c>
      <c r="J13" s="9">
        <f t="shared" si="1"/>
        <v>1200000</v>
      </c>
      <c r="K13" s="29">
        <f t="shared" si="2"/>
        <v>1.2</v>
      </c>
    </row>
    <row r="14" spans="1:11" ht="20.100000000000001" customHeight="1" x14ac:dyDescent="0.2">
      <c r="A14" s="4">
        <v>9</v>
      </c>
      <c r="B14" s="5" t="s">
        <v>169</v>
      </c>
      <c r="C14" s="6" t="s">
        <v>157</v>
      </c>
      <c r="D14" s="4">
        <v>1</v>
      </c>
      <c r="E14" s="6">
        <v>7</v>
      </c>
      <c r="F14" s="6">
        <v>3</v>
      </c>
      <c r="G14" s="14">
        <v>5</v>
      </c>
      <c r="H14" s="28">
        <f t="shared" si="0"/>
        <v>21</v>
      </c>
      <c r="I14" s="30">
        <v>11500</v>
      </c>
      <c r="J14" s="9">
        <f t="shared" si="1"/>
        <v>241500</v>
      </c>
      <c r="K14" s="29">
        <f t="shared" si="2"/>
        <v>0.24149999999999999</v>
      </c>
    </row>
    <row r="15" spans="1:11" ht="20.100000000000001" customHeight="1" x14ac:dyDescent="0.2">
      <c r="A15" s="4">
        <v>10</v>
      </c>
      <c r="B15" s="5" t="s">
        <v>168</v>
      </c>
      <c r="C15" s="6" t="s">
        <v>157</v>
      </c>
      <c r="D15" s="4">
        <v>1</v>
      </c>
      <c r="E15" s="6">
        <v>10</v>
      </c>
      <c r="F15" s="6">
        <v>6</v>
      </c>
      <c r="G15" s="14">
        <v>4</v>
      </c>
      <c r="H15" s="28">
        <f>E15*F15</f>
        <v>60</v>
      </c>
      <c r="I15" s="30">
        <v>11500</v>
      </c>
      <c r="J15" s="9">
        <f t="shared" si="1"/>
        <v>690000</v>
      </c>
      <c r="K15" s="29">
        <f t="shared" si="2"/>
        <v>0.69</v>
      </c>
    </row>
    <row r="16" spans="1:11" ht="20.100000000000001" customHeight="1" x14ac:dyDescent="0.2">
      <c r="A16" s="4">
        <v>11</v>
      </c>
      <c r="B16" s="5" t="s">
        <v>153</v>
      </c>
      <c r="C16" s="6" t="s">
        <v>157</v>
      </c>
      <c r="D16" s="4">
        <v>1</v>
      </c>
      <c r="E16" s="6">
        <v>12</v>
      </c>
      <c r="F16" s="6">
        <v>6.1</v>
      </c>
      <c r="G16" s="14">
        <v>4.0999999999999996</v>
      </c>
      <c r="H16" s="28">
        <f t="shared" si="0"/>
        <v>73.199999999999989</v>
      </c>
      <c r="I16" s="28">
        <v>11500</v>
      </c>
      <c r="J16" s="9">
        <f t="shared" si="1"/>
        <v>841799.99999999988</v>
      </c>
      <c r="K16" s="29">
        <f t="shared" si="2"/>
        <v>0.84179999999999988</v>
      </c>
    </row>
    <row r="17" spans="1:11" ht="20.100000000000001" customHeight="1" x14ac:dyDescent="0.2">
      <c r="A17" s="4">
        <v>12</v>
      </c>
      <c r="B17" s="5" t="s">
        <v>18</v>
      </c>
      <c r="C17" s="6" t="s">
        <v>157</v>
      </c>
      <c r="D17" s="4">
        <v>1</v>
      </c>
      <c r="E17" s="6">
        <v>7</v>
      </c>
      <c r="F17" s="6">
        <v>12.3</v>
      </c>
      <c r="G17" s="14">
        <v>6</v>
      </c>
      <c r="H17" s="28">
        <f t="shared" si="0"/>
        <v>86.100000000000009</v>
      </c>
      <c r="I17" s="28">
        <v>11500</v>
      </c>
      <c r="J17" s="9">
        <f t="shared" si="1"/>
        <v>990150.00000000012</v>
      </c>
      <c r="K17" s="29">
        <f t="shared" si="2"/>
        <v>0.99015000000000009</v>
      </c>
    </row>
    <row r="18" spans="1:11" ht="20.100000000000001" customHeight="1" x14ac:dyDescent="0.2">
      <c r="A18" s="4">
        <v>13</v>
      </c>
      <c r="B18" s="5" t="s">
        <v>17</v>
      </c>
      <c r="C18" s="6" t="s">
        <v>157</v>
      </c>
      <c r="D18" s="4">
        <v>1</v>
      </c>
      <c r="E18" s="6">
        <v>7.4</v>
      </c>
      <c r="F18" s="6">
        <v>4.7</v>
      </c>
      <c r="G18" s="14">
        <v>3</v>
      </c>
      <c r="H18" s="28">
        <f t="shared" si="0"/>
        <v>34.78</v>
      </c>
      <c r="I18" s="28">
        <v>7000</v>
      </c>
      <c r="J18" s="9">
        <f t="shared" si="1"/>
        <v>243460</v>
      </c>
      <c r="K18" s="29">
        <f t="shared" si="2"/>
        <v>0.24346000000000001</v>
      </c>
    </row>
    <row r="19" spans="1:11" ht="20.100000000000001" customHeight="1" x14ac:dyDescent="0.2">
      <c r="A19" s="4">
        <v>14</v>
      </c>
      <c r="B19" s="5" t="s">
        <v>16</v>
      </c>
      <c r="C19" s="6" t="s">
        <v>156</v>
      </c>
      <c r="D19" s="4">
        <v>1</v>
      </c>
      <c r="E19" s="6">
        <v>5</v>
      </c>
      <c r="F19" s="6">
        <v>30</v>
      </c>
      <c r="G19" s="14">
        <v>5</v>
      </c>
      <c r="H19" s="28">
        <f t="shared" si="0"/>
        <v>150</v>
      </c>
      <c r="I19" s="28">
        <v>8000</v>
      </c>
      <c r="J19" s="9">
        <f t="shared" si="1"/>
        <v>1200000</v>
      </c>
      <c r="K19" s="29">
        <f t="shared" si="2"/>
        <v>1.2</v>
      </c>
    </row>
    <row r="20" spans="1:11" ht="20.100000000000001" customHeight="1" x14ac:dyDescent="0.2">
      <c r="A20" s="4">
        <v>15</v>
      </c>
      <c r="B20" s="5" t="s">
        <v>19</v>
      </c>
      <c r="C20" s="6" t="s">
        <v>157</v>
      </c>
      <c r="D20" s="4">
        <v>1</v>
      </c>
      <c r="E20" s="6">
        <v>6.5</v>
      </c>
      <c r="F20" s="6">
        <v>15.3</v>
      </c>
      <c r="G20" s="14">
        <v>8</v>
      </c>
      <c r="H20" s="28">
        <f t="shared" si="0"/>
        <v>99.45</v>
      </c>
      <c r="I20" s="28">
        <v>11500</v>
      </c>
      <c r="J20" s="9">
        <f t="shared" si="1"/>
        <v>1143675</v>
      </c>
      <c r="K20" s="29">
        <f t="shared" si="2"/>
        <v>1.143675</v>
      </c>
    </row>
    <row r="21" spans="1:11" ht="20.100000000000001" customHeight="1" x14ac:dyDescent="0.2">
      <c r="A21" s="4">
        <v>16</v>
      </c>
      <c r="B21" s="5"/>
      <c r="C21" s="6" t="s">
        <v>157</v>
      </c>
      <c r="D21" s="4">
        <v>1</v>
      </c>
      <c r="E21" s="6">
        <v>7.08</v>
      </c>
      <c r="F21" s="6">
        <v>19.3</v>
      </c>
      <c r="G21" s="14"/>
      <c r="H21" s="28">
        <f t="shared" si="0"/>
        <v>136.64400000000001</v>
      </c>
      <c r="I21" s="28">
        <v>11500</v>
      </c>
      <c r="J21" s="9">
        <f t="shared" si="1"/>
        <v>1571406</v>
      </c>
      <c r="K21" s="29">
        <f t="shared" si="2"/>
        <v>1.5714060000000001</v>
      </c>
    </row>
    <row r="22" spans="1:11" ht="20.100000000000001" customHeight="1" x14ac:dyDescent="0.2">
      <c r="A22" s="4" t="s">
        <v>191</v>
      </c>
      <c r="B22" s="5"/>
      <c r="C22" s="6" t="s">
        <v>157</v>
      </c>
      <c r="D22" s="4" t="s">
        <v>20</v>
      </c>
      <c r="E22" s="6">
        <v>23.5</v>
      </c>
      <c r="F22" s="6">
        <v>12.5</v>
      </c>
      <c r="G22" s="14"/>
      <c r="H22" s="28">
        <f t="shared" si="0"/>
        <v>293.75</v>
      </c>
      <c r="I22" s="28">
        <v>11500</v>
      </c>
      <c r="J22" s="9">
        <f t="shared" si="1"/>
        <v>3378125</v>
      </c>
      <c r="K22" s="29">
        <f t="shared" si="2"/>
        <v>3.3781249999999998</v>
      </c>
    </row>
    <row r="23" spans="1:11" ht="20.100000000000001" customHeight="1" x14ac:dyDescent="0.2">
      <c r="A23" s="4" t="s">
        <v>161</v>
      </c>
      <c r="B23" s="5"/>
      <c r="C23" s="6" t="s">
        <v>157</v>
      </c>
      <c r="D23" s="4"/>
      <c r="E23" s="6">
        <v>23.5</v>
      </c>
      <c r="F23" s="6">
        <v>12.5</v>
      </c>
      <c r="G23" s="14"/>
      <c r="H23" s="28">
        <f t="shared" si="0"/>
        <v>293.75</v>
      </c>
      <c r="I23" s="28">
        <v>11500</v>
      </c>
      <c r="J23" s="9">
        <f t="shared" si="1"/>
        <v>3378125</v>
      </c>
      <c r="K23" s="29">
        <f t="shared" si="2"/>
        <v>3.3781249999999998</v>
      </c>
    </row>
    <row r="24" spans="1:11" ht="20.100000000000001" customHeight="1" x14ac:dyDescent="0.2">
      <c r="A24" s="4">
        <v>17</v>
      </c>
      <c r="B24" s="5" t="s">
        <v>21</v>
      </c>
      <c r="C24" s="6" t="s">
        <v>156</v>
      </c>
      <c r="D24" s="4">
        <v>1</v>
      </c>
      <c r="E24" s="6">
        <v>12.3</v>
      </c>
      <c r="F24" s="6">
        <v>5</v>
      </c>
      <c r="G24" s="14">
        <v>8</v>
      </c>
      <c r="H24" s="28">
        <f t="shared" si="0"/>
        <v>61.5</v>
      </c>
      <c r="I24" s="28">
        <v>11500</v>
      </c>
      <c r="J24" s="9">
        <f t="shared" si="1"/>
        <v>707250</v>
      </c>
      <c r="K24" s="29">
        <f t="shared" si="2"/>
        <v>0.70725000000000005</v>
      </c>
    </row>
    <row r="25" spans="1:11" ht="20.100000000000001" customHeight="1" x14ac:dyDescent="0.2">
      <c r="A25" s="4">
        <v>18</v>
      </c>
      <c r="B25" s="5" t="s">
        <v>22</v>
      </c>
      <c r="C25" s="6" t="s">
        <v>156</v>
      </c>
      <c r="D25" s="4">
        <v>1</v>
      </c>
      <c r="E25" s="6">
        <v>6</v>
      </c>
      <c r="F25" s="6">
        <v>2</v>
      </c>
      <c r="G25" s="14">
        <v>3</v>
      </c>
      <c r="H25" s="28">
        <f t="shared" si="0"/>
        <v>12</v>
      </c>
      <c r="I25" s="28">
        <v>8000</v>
      </c>
      <c r="J25" s="9">
        <f t="shared" si="1"/>
        <v>96000</v>
      </c>
      <c r="K25" s="61">
        <f t="shared" si="2"/>
        <v>9.6000000000000002E-2</v>
      </c>
    </row>
    <row r="26" spans="1:11" ht="20.100000000000001" customHeight="1" x14ac:dyDescent="0.2">
      <c r="A26" s="4">
        <v>19</v>
      </c>
      <c r="B26" s="5" t="s">
        <v>23</v>
      </c>
      <c r="C26" s="6" t="s">
        <v>156</v>
      </c>
      <c r="D26" s="4">
        <v>1</v>
      </c>
      <c r="E26" s="6">
        <v>15</v>
      </c>
      <c r="F26" s="6">
        <v>5</v>
      </c>
      <c r="G26" s="14">
        <v>5</v>
      </c>
      <c r="H26" s="28">
        <f t="shared" si="0"/>
        <v>75</v>
      </c>
      <c r="I26" s="56">
        <v>6000</v>
      </c>
      <c r="J26" s="57">
        <f t="shared" si="1"/>
        <v>450000</v>
      </c>
      <c r="K26" s="29">
        <f t="shared" si="2"/>
        <v>0.45</v>
      </c>
    </row>
    <row r="27" spans="1:11" ht="20.100000000000001" customHeight="1" x14ac:dyDescent="0.2">
      <c r="A27" s="4">
        <v>20</v>
      </c>
      <c r="B27" s="5" t="s">
        <v>23</v>
      </c>
      <c r="C27" s="6" t="s">
        <v>156</v>
      </c>
      <c r="D27" s="4">
        <v>1</v>
      </c>
      <c r="E27" s="6">
        <v>61</v>
      </c>
      <c r="F27" s="6">
        <v>2.8</v>
      </c>
      <c r="G27" s="14">
        <v>5</v>
      </c>
      <c r="H27" s="28">
        <f t="shared" si="0"/>
        <v>170.79999999999998</v>
      </c>
      <c r="I27" s="56">
        <v>6000</v>
      </c>
      <c r="J27" s="57">
        <f t="shared" si="1"/>
        <v>1024799.9999999999</v>
      </c>
      <c r="K27" s="29">
        <f t="shared" si="2"/>
        <v>1.0247999999999999</v>
      </c>
    </row>
    <row r="28" spans="1:11" ht="20.100000000000001" customHeight="1" x14ac:dyDescent="0.2">
      <c r="A28" s="4">
        <v>21</v>
      </c>
      <c r="B28" s="5" t="s">
        <v>24</v>
      </c>
      <c r="C28" s="6" t="s">
        <v>156</v>
      </c>
      <c r="D28" s="4">
        <v>1</v>
      </c>
      <c r="E28" s="6">
        <v>7.57</v>
      </c>
      <c r="F28" s="6">
        <v>70</v>
      </c>
      <c r="G28" s="14">
        <v>5</v>
      </c>
      <c r="H28" s="28">
        <f t="shared" si="0"/>
        <v>529.9</v>
      </c>
      <c r="I28" s="28">
        <v>8000</v>
      </c>
      <c r="J28" s="9">
        <f t="shared" si="1"/>
        <v>4239200</v>
      </c>
      <c r="K28" s="29">
        <f t="shared" si="2"/>
        <v>4.2392000000000003</v>
      </c>
    </row>
    <row r="29" spans="1:11" ht="20.100000000000001" customHeight="1" x14ac:dyDescent="0.2">
      <c r="A29" s="4">
        <v>22</v>
      </c>
      <c r="B29" s="5" t="s">
        <v>114</v>
      </c>
      <c r="C29" s="6" t="s">
        <v>156</v>
      </c>
      <c r="D29" s="4">
        <v>1</v>
      </c>
      <c r="E29" s="6">
        <v>4</v>
      </c>
      <c r="F29" s="6">
        <v>15.5</v>
      </c>
      <c r="G29" s="14">
        <v>3</v>
      </c>
      <c r="H29" s="28">
        <f t="shared" si="0"/>
        <v>62</v>
      </c>
      <c r="I29" s="28">
        <v>8000</v>
      </c>
      <c r="J29" s="9">
        <f t="shared" si="1"/>
        <v>496000</v>
      </c>
      <c r="K29" s="29">
        <f t="shared" si="2"/>
        <v>0.496</v>
      </c>
    </row>
    <row r="30" spans="1:11" ht="20.100000000000001" customHeight="1" x14ac:dyDescent="0.2">
      <c r="A30" s="4">
        <v>23</v>
      </c>
      <c r="B30" s="5" t="s">
        <v>25</v>
      </c>
      <c r="C30" s="6" t="s">
        <v>156</v>
      </c>
      <c r="D30" s="4">
        <v>1</v>
      </c>
      <c r="E30" s="6">
        <v>19</v>
      </c>
      <c r="F30" s="6">
        <v>21.3</v>
      </c>
      <c r="G30" s="14">
        <v>8</v>
      </c>
      <c r="H30" s="28">
        <f t="shared" si="0"/>
        <v>404.7</v>
      </c>
      <c r="I30" s="28">
        <v>8000</v>
      </c>
      <c r="J30" s="9">
        <f t="shared" si="1"/>
        <v>3237600</v>
      </c>
      <c r="K30" s="29">
        <f t="shared" si="2"/>
        <v>3.2376</v>
      </c>
    </row>
    <row r="31" spans="1:11" ht="20.100000000000001" customHeight="1" x14ac:dyDescent="0.2">
      <c r="A31" s="4">
        <v>24</v>
      </c>
      <c r="B31" s="5" t="s">
        <v>26</v>
      </c>
      <c r="C31" s="6" t="s">
        <v>156</v>
      </c>
      <c r="D31" s="4">
        <v>1</v>
      </c>
      <c r="E31" s="6">
        <v>25.7</v>
      </c>
      <c r="F31" s="6">
        <v>8.1999999999999993</v>
      </c>
      <c r="G31" s="14">
        <v>4</v>
      </c>
      <c r="H31" s="28">
        <f t="shared" si="0"/>
        <v>210.73999999999998</v>
      </c>
      <c r="I31" s="28">
        <v>8000</v>
      </c>
      <c r="J31" s="9">
        <f t="shared" si="1"/>
        <v>1685919.9999999998</v>
      </c>
      <c r="K31" s="29">
        <f t="shared" si="2"/>
        <v>1.6859199999999999</v>
      </c>
    </row>
    <row r="32" spans="1:11" x14ac:dyDescent="0.2">
      <c r="A32" s="4">
        <v>25</v>
      </c>
      <c r="B32" s="5" t="s">
        <v>241</v>
      </c>
      <c r="C32" s="6" t="s">
        <v>156</v>
      </c>
      <c r="D32" s="4">
        <v>1</v>
      </c>
      <c r="E32" s="6">
        <v>9.5</v>
      </c>
      <c r="F32" s="6">
        <v>15</v>
      </c>
      <c r="G32" s="14">
        <v>8.5</v>
      </c>
      <c r="H32" s="28">
        <f t="shared" si="0"/>
        <v>142.5</v>
      </c>
      <c r="I32" s="28">
        <v>8000</v>
      </c>
      <c r="J32" s="9">
        <f t="shared" si="1"/>
        <v>1140000</v>
      </c>
      <c r="K32" s="29">
        <f t="shared" si="2"/>
        <v>1.1399999999999999</v>
      </c>
    </row>
    <row r="33" spans="1:11" ht="20.100000000000001" customHeight="1" x14ac:dyDescent="0.2">
      <c r="A33" s="4">
        <v>26</v>
      </c>
      <c r="B33" s="5" t="s">
        <v>26</v>
      </c>
      <c r="C33" s="6" t="s">
        <v>156</v>
      </c>
      <c r="D33" s="4">
        <v>1</v>
      </c>
      <c r="E33" s="6">
        <v>25.2</v>
      </c>
      <c r="F33" s="6">
        <v>4.8</v>
      </c>
      <c r="G33" s="14">
        <v>4</v>
      </c>
      <c r="H33" s="28">
        <f t="shared" si="0"/>
        <v>120.96</v>
      </c>
      <c r="I33" s="28">
        <v>8000</v>
      </c>
      <c r="J33" s="9">
        <f t="shared" si="1"/>
        <v>967680</v>
      </c>
      <c r="K33" s="29">
        <f t="shared" si="2"/>
        <v>0.96767999999999998</v>
      </c>
    </row>
    <row r="34" spans="1:11" ht="20.100000000000001" customHeight="1" x14ac:dyDescent="0.2">
      <c r="A34" s="4">
        <v>27</v>
      </c>
      <c r="B34" s="5" t="s">
        <v>27</v>
      </c>
      <c r="C34" s="6" t="s">
        <v>156</v>
      </c>
      <c r="D34" s="4">
        <v>1</v>
      </c>
      <c r="E34" s="6">
        <v>5.4</v>
      </c>
      <c r="F34" s="6">
        <v>14</v>
      </c>
      <c r="G34" s="14">
        <v>4</v>
      </c>
      <c r="H34" s="28">
        <f t="shared" si="0"/>
        <v>75.600000000000009</v>
      </c>
      <c r="I34" s="28">
        <v>8000</v>
      </c>
      <c r="J34" s="9">
        <f t="shared" si="1"/>
        <v>604800.00000000012</v>
      </c>
      <c r="K34" s="29">
        <f t="shared" si="2"/>
        <v>0.60480000000000012</v>
      </c>
    </row>
    <row r="35" spans="1:11" ht="20.100000000000001" customHeight="1" x14ac:dyDescent="0.2">
      <c r="A35" s="4">
        <v>28</v>
      </c>
      <c r="B35" s="5" t="s">
        <v>28</v>
      </c>
      <c r="C35" s="6" t="s">
        <v>156</v>
      </c>
      <c r="D35" s="4">
        <v>1</v>
      </c>
      <c r="E35" s="6">
        <v>4</v>
      </c>
      <c r="F35" s="6">
        <v>5</v>
      </c>
      <c r="G35" s="14">
        <v>4</v>
      </c>
      <c r="H35" s="28">
        <f t="shared" si="0"/>
        <v>20</v>
      </c>
      <c r="I35" s="28">
        <v>8000</v>
      </c>
      <c r="J35" s="9">
        <f t="shared" si="1"/>
        <v>160000</v>
      </c>
      <c r="K35" s="29">
        <f t="shared" si="2"/>
        <v>0.16</v>
      </c>
    </row>
    <row r="36" spans="1:11" ht="20.100000000000001" customHeight="1" x14ac:dyDescent="0.2">
      <c r="A36" s="4">
        <v>29</v>
      </c>
      <c r="B36" s="5" t="s">
        <v>28</v>
      </c>
      <c r="C36" s="6" t="s">
        <v>156</v>
      </c>
      <c r="D36" s="4">
        <v>1</v>
      </c>
      <c r="E36" s="6">
        <v>5</v>
      </c>
      <c r="F36" s="6">
        <v>12</v>
      </c>
      <c r="G36" s="14">
        <v>4</v>
      </c>
      <c r="H36" s="28">
        <f t="shared" si="0"/>
        <v>60</v>
      </c>
      <c r="I36" s="28">
        <v>8000</v>
      </c>
      <c r="J36" s="9">
        <f t="shared" si="1"/>
        <v>480000</v>
      </c>
      <c r="K36" s="29">
        <f t="shared" si="2"/>
        <v>0.48</v>
      </c>
    </row>
    <row r="37" spans="1:11" ht="20.100000000000001" customHeight="1" x14ac:dyDescent="0.2">
      <c r="A37" s="4">
        <v>30</v>
      </c>
      <c r="B37" s="5" t="s">
        <v>115</v>
      </c>
      <c r="C37" s="6" t="s">
        <v>157</v>
      </c>
      <c r="D37" s="4">
        <v>1</v>
      </c>
      <c r="E37" s="6">
        <v>3.5</v>
      </c>
      <c r="F37" s="6">
        <v>7</v>
      </c>
      <c r="G37" s="14">
        <v>3</v>
      </c>
      <c r="H37" s="28">
        <f t="shared" si="0"/>
        <v>24.5</v>
      </c>
      <c r="I37" s="28">
        <v>8000</v>
      </c>
      <c r="J37" s="9">
        <f t="shared" si="1"/>
        <v>196000</v>
      </c>
      <c r="K37" s="29">
        <f t="shared" si="2"/>
        <v>0.19600000000000001</v>
      </c>
    </row>
    <row r="38" spans="1:11" ht="20.100000000000001" customHeight="1" x14ac:dyDescent="0.2">
      <c r="A38" s="4">
        <v>31</v>
      </c>
      <c r="B38" s="5" t="s">
        <v>116</v>
      </c>
      <c r="C38" s="6" t="s">
        <v>156</v>
      </c>
      <c r="D38" s="4">
        <v>1</v>
      </c>
      <c r="E38" s="6">
        <v>3.5</v>
      </c>
      <c r="F38" s="6">
        <v>6.5</v>
      </c>
      <c r="G38" s="14">
        <v>3</v>
      </c>
      <c r="H38" s="28">
        <f t="shared" si="0"/>
        <v>22.75</v>
      </c>
      <c r="I38" s="28">
        <v>8000</v>
      </c>
      <c r="J38" s="9">
        <f t="shared" si="1"/>
        <v>182000</v>
      </c>
      <c r="K38" s="29">
        <f t="shared" si="2"/>
        <v>0.182</v>
      </c>
    </row>
    <row r="39" spans="1:11" ht="20.100000000000001" customHeight="1" x14ac:dyDescent="0.2">
      <c r="A39" s="4">
        <v>32</v>
      </c>
      <c r="B39" s="5" t="s">
        <v>154</v>
      </c>
      <c r="C39" s="6" t="s">
        <v>156</v>
      </c>
      <c r="D39" s="4" t="s">
        <v>54</v>
      </c>
      <c r="E39" s="6">
        <v>5.5</v>
      </c>
      <c r="F39" s="6">
        <v>20</v>
      </c>
      <c r="G39" s="14">
        <v>8</v>
      </c>
      <c r="H39" s="28">
        <f t="shared" si="0"/>
        <v>110</v>
      </c>
      <c r="I39" s="28">
        <v>8000</v>
      </c>
      <c r="J39" s="9">
        <f t="shared" si="1"/>
        <v>880000</v>
      </c>
      <c r="K39" s="29">
        <f t="shared" si="2"/>
        <v>0.88</v>
      </c>
    </row>
    <row r="40" spans="1:11" ht="20.100000000000001" customHeight="1" x14ac:dyDescent="0.2">
      <c r="A40" s="4" t="s">
        <v>190</v>
      </c>
      <c r="B40" s="5"/>
      <c r="C40" s="6" t="s">
        <v>156</v>
      </c>
      <c r="D40" s="4">
        <v>1</v>
      </c>
      <c r="E40" s="6">
        <v>5.5</v>
      </c>
      <c r="F40" s="6">
        <v>20</v>
      </c>
      <c r="G40" s="14">
        <v>8</v>
      </c>
      <c r="H40" s="28">
        <f t="shared" si="0"/>
        <v>110</v>
      </c>
      <c r="I40" s="28">
        <v>8000</v>
      </c>
      <c r="J40" s="9">
        <f t="shared" si="1"/>
        <v>880000</v>
      </c>
      <c r="K40" s="29">
        <f t="shared" si="2"/>
        <v>0.88</v>
      </c>
    </row>
    <row r="41" spans="1:11" ht="20.100000000000001" customHeight="1" x14ac:dyDescent="0.2">
      <c r="A41" s="4"/>
      <c r="B41" s="19" t="s">
        <v>142</v>
      </c>
      <c r="C41" s="8"/>
      <c r="D41" s="4"/>
      <c r="E41" s="8"/>
      <c r="F41" s="8"/>
      <c r="G41" s="20"/>
      <c r="H41" s="52">
        <f>SUM(H6:H40)</f>
        <v>16617.784</v>
      </c>
      <c r="I41" s="9"/>
      <c r="J41" s="38">
        <f>SUM(J6:J40)</f>
        <v>257424291</v>
      </c>
      <c r="K41" s="20">
        <f t="shared" si="2"/>
        <v>257.42429099999998</v>
      </c>
    </row>
    <row r="42" spans="1:11" ht="20.100000000000001" customHeight="1" x14ac:dyDescent="0.2"/>
    <row r="43" spans="1:11" ht="20.100000000000001" customHeight="1" x14ac:dyDescent="0.2"/>
    <row r="44" spans="1:11" ht="20.100000000000001" customHeight="1" x14ac:dyDescent="0.2"/>
    <row r="45" spans="1:11" ht="20.100000000000001" customHeight="1" x14ac:dyDescent="0.2"/>
    <row r="46" spans="1:11" ht="20.100000000000001" customHeight="1" x14ac:dyDescent="0.2"/>
    <row r="47" spans="1:11" ht="20.100000000000001" customHeight="1" x14ac:dyDescent="0.2"/>
    <row r="48" spans="1:11" ht="20.100000000000001" customHeight="1" x14ac:dyDescent="0.2"/>
    <row r="49" ht="20.100000000000001" customHeight="1" x14ac:dyDescent="0.2"/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9" workbookViewId="0">
      <selection activeCell="I20" sqref="I20"/>
    </sheetView>
  </sheetViews>
  <sheetFormatPr defaultRowHeight="12.75" x14ac:dyDescent="0.2"/>
  <cols>
    <col min="2" max="2" width="34" bestFit="1" customWidth="1"/>
    <col min="3" max="3" width="19.28515625" bestFit="1" customWidth="1"/>
    <col min="4" max="4" width="6.7109375" bestFit="1" customWidth="1"/>
    <col min="5" max="5" width="7.5703125" bestFit="1" customWidth="1"/>
    <col min="8" max="8" width="10.85546875" style="54" bestFit="1" customWidth="1"/>
    <col min="9" max="9" width="19.42578125" bestFit="1" customWidth="1"/>
    <col min="10" max="10" width="12.85546875" bestFit="1" customWidth="1"/>
    <col min="11" max="11" width="10.710937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53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53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160</v>
      </c>
      <c r="B5" s="24" t="s">
        <v>212</v>
      </c>
      <c r="C5" s="6"/>
      <c r="D5" s="4"/>
      <c r="E5" s="6"/>
      <c r="F5" s="6"/>
      <c r="G5" s="14"/>
      <c r="H5" s="28"/>
      <c r="I5" s="9"/>
      <c r="J5" s="4"/>
      <c r="K5" s="9"/>
    </row>
    <row r="6" spans="1:11" ht="20.100000000000001" customHeight="1" x14ac:dyDescent="0.2">
      <c r="A6" s="4">
        <v>1</v>
      </c>
      <c r="B6" s="5" t="s">
        <v>29</v>
      </c>
      <c r="C6" s="6" t="s">
        <v>156</v>
      </c>
      <c r="D6" s="4">
        <v>1</v>
      </c>
      <c r="E6" s="6">
        <v>100</v>
      </c>
      <c r="F6" s="6">
        <v>23.5</v>
      </c>
      <c r="G6" s="14">
        <v>29</v>
      </c>
      <c r="H6" s="28">
        <f>E6*F6</f>
        <v>2350</v>
      </c>
      <c r="I6" s="9">
        <v>22500</v>
      </c>
      <c r="J6" s="32">
        <f>H6*I6</f>
        <v>52875000</v>
      </c>
      <c r="K6" s="14">
        <f>J6/1000000</f>
        <v>52.875</v>
      </c>
    </row>
    <row r="7" spans="1:11" ht="20.100000000000001" customHeight="1" x14ac:dyDescent="0.2">
      <c r="A7" s="4">
        <v>2</v>
      </c>
      <c r="B7" s="5" t="s">
        <v>30</v>
      </c>
      <c r="C7" s="6" t="s">
        <v>156</v>
      </c>
      <c r="D7" s="4">
        <v>1</v>
      </c>
      <c r="E7" s="6">
        <v>82</v>
      </c>
      <c r="F7" s="6">
        <v>23</v>
      </c>
      <c r="G7" s="14">
        <v>23</v>
      </c>
      <c r="H7" s="28">
        <f t="shared" ref="H7:H22" si="0">E7*F7</f>
        <v>1886</v>
      </c>
      <c r="I7" s="9">
        <v>20000</v>
      </c>
      <c r="J7" s="32">
        <f t="shared" ref="J7:J22" si="1">H7*I7</f>
        <v>37720000</v>
      </c>
      <c r="K7" s="14">
        <f t="shared" ref="K7:K22" si="2">J7/1000000</f>
        <v>37.72</v>
      </c>
    </row>
    <row r="8" spans="1:11" ht="20.100000000000001" customHeight="1" x14ac:dyDescent="0.2">
      <c r="A8" s="4">
        <v>3</v>
      </c>
      <c r="B8" s="5" t="s">
        <v>31</v>
      </c>
      <c r="C8" s="6" t="s">
        <v>156</v>
      </c>
      <c r="D8" s="4">
        <v>1</v>
      </c>
      <c r="E8" s="6">
        <v>30</v>
      </c>
      <c r="F8" s="6">
        <v>14</v>
      </c>
      <c r="G8" s="14">
        <v>22</v>
      </c>
      <c r="H8" s="28">
        <f t="shared" si="0"/>
        <v>420</v>
      </c>
      <c r="I8" s="9">
        <v>20000</v>
      </c>
      <c r="J8" s="32">
        <f t="shared" si="1"/>
        <v>8400000</v>
      </c>
      <c r="K8" s="14">
        <f t="shared" si="2"/>
        <v>8.4</v>
      </c>
    </row>
    <row r="9" spans="1:11" ht="20.100000000000001" customHeight="1" x14ac:dyDescent="0.2">
      <c r="A9" s="4">
        <v>4</v>
      </c>
      <c r="B9" s="5" t="s">
        <v>32</v>
      </c>
      <c r="C9" s="6" t="s">
        <v>156</v>
      </c>
      <c r="D9" s="4">
        <v>1</v>
      </c>
      <c r="E9" s="6">
        <v>80</v>
      </c>
      <c r="F9" s="6">
        <v>6</v>
      </c>
      <c r="G9" s="14">
        <v>6</v>
      </c>
      <c r="H9" s="28">
        <f t="shared" si="0"/>
        <v>480</v>
      </c>
      <c r="I9" s="9">
        <v>8000</v>
      </c>
      <c r="J9" s="32">
        <f t="shared" si="1"/>
        <v>3840000</v>
      </c>
      <c r="K9" s="14">
        <f t="shared" si="2"/>
        <v>3.84</v>
      </c>
    </row>
    <row r="10" spans="1:11" ht="20.100000000000001" customHeight="1" x14ac:dyDescent="0.2">
      <c r="A10" s="4">
        <v>5</v>
      </c>
      <c r="B10" s="5" t="s">
        <v>33</v>
      </c>
      <c r="C10" s="6" t="s">
        <v>157</v>
      </c>
      <c r="D10" s="4">
        <v>1</v>
      </c>
      <c r="E10" s="6">
        <v>15</v>
      </c>
      <c r="F10" s="6">
        <v>12</v>
      </c>
      <c r="G10" s="14">
        <v>8</v>
      </c>
      <c r="H10" s="28">
        <f t="shared" si="0"/>
        <v>180</v>
      </c>
      <c r="I10" s="9">
        <v>11500</v>
      </c>
      <c r="J10" s="32">
        <f t="shared" si="1"/>
        <v>2070000</v>
      </c>
      <c r="K10" s="14">
        <f t="shared" si="2"/>
        <v>2.0699999999999998</v>
      </c>
    </row>
    <row r="11" spans="1:11" ht="20.100000000000001" customHeight="1" x14ac:dyDescent="0.2">
      <c r="A11" s="4">
        <v>6</v>
      </c>
      <c r="B11" s="5" t="s">
        <v>34</v>
      </c>
      <c r="C11" s="6" t="s">
        <v>156</v>
      </c>
      <c r="D11" s="4">
        <v>1</v>
      </c>
      <c r="E11" s="6">
        <v>16.5</v>
      </c>
      <c r="F11" s="6">
        <v>13.3</v>
      </c>
      <c r="G11" s="14">
        <v>11</v>
      </c>
      <c r="H11" s="28">
        <f t="shared" si="0"/>
        <v>219.45000000000002</v>
      </c>
      <c r="I11" s="9">
        <v>11500</v>
      </c>
      <c r="J11" s="32">
        <f t="shared" si="1"/>
        <v>2523675</v>
      </c>
      <c r="K11" s="14">
        <f t="shared" si="2"/>
        <v>2.5236749999999999</v>
      </c>
    </row>
    <row r="12" spans="1:11" ht="20.100000000000001" customHeight="1" x14ac:dyDescent="0.2">
      <c r="A12" s="4">
        <v>7</v>
      </c>
      <c r="B12" s="5" t="s">
        <v>35</v>
      </c>
      <c r="C12" s="6" t="s">
        <v>156</v>
      </c>
      <c r="D12" s="4">
        <v>1</v>
      </c>
      <c r="E12" s="6">
        <v>25</v>
      </c>
      <c r="F12" s="6">
        <v>2.8</v>
      </c>
      <c r="G12" s="14">
        <v>5</v>
      </c>
      <c r="H12" s="28">
        <f t="shared" si="0"/>
        <v>70</v>
      </c>
      <c r="I12" s="9">
        <v>7000</v>
      </c>
      <c r="J12" s="32">
        <f t="shared" si="1"/>
        <v>490000</v>
      </c>
      <c r="K12" s="14">
        <f t="shared" si="2"/>
        <v>0.49</v>
      </c>
    </row>
    <row r="13" spans="1:11" ht="20.100000000000001" customHeight="1" x14ac:dyDescent="0.2">
      <c r="A13" s="4">
        <v>8</v>
      </c>
      <c r="B13" s="5" t="s">
        <v>35</v>
      </c>
      <c r="C13" s="6" t="s">
        <v>156</v>
      </c>
      <c r="D13" s="4">
        <v>1</v>
      </c>
      <c r="E13" s="6">
        <v>45</v>
      </c>
      <c r="F13" s="6">
        <v>2.8</v>
      </c>
      <c r="G13" s="14">
        <v>5</v>
      </c>
      <c r="H13" s="28">
        <f t="shared" si="0"/>
        <v>125.99999999999999</v>
      </c>
      <c r="I13" s="9">
        <v>7000</v>
      </c>
      <c r="J13" s="32">
        <f t="shared" si="1"/>
        <v>881999.99999999988</v>
      </c>
      <c r="K13" s="14">
        <f t="shared" si="2"/>
        <v>0.8819999999999999</v>
      </c>
    </row>
    <row r="14" spans="1:11" ht="20.100000000000001" customHeight="1" x14ac:dyDescent="0.2">
      <c r="A14" s="4">
        <v>9</v>
      </c>
      <c r="B14" s="5" t="s">
        <v>36</v>
      </c>
      <c r="C14" s="6" t="s">
        <v>157</v>
      </c>
      <c r="D14" s="4" t="s">
        <v>20</v>
      </c>
      <c r="E14" s="6">
        <v>13.3</v>
      </c>
      <c r="F14" s="6">
        <v>11.4</v>
      </c>
      <c r="G14" s="14">
        <v>3</v>
      </c>
      <c r="H14" s="28">
        <f t="shared" si="0"/>
        <v>151.62</v>
      </c>
      <c r="I14" s="9">
        <v>11500</v>
      </c>
      <c r="J14" s="32">
        <f t="shared" si="1"/>
        <v>1743630</v>
      </c>
      <c r="K14" s="14">
        <f t="shared" si="2"/>
        <v>1.74363</v>
      </c>
    </row>
    <row r="15" spans="1:11" ht="20.100000000000001" customHeight="1" x14ac:dyDescent="0.2">
      <c r="A15" s="4">
        <v>10</v>
      </c>
      <c r="B15" s="5" t="s">
        <v>37</v>
      </c>
      <c r="C15" s="6" t="s">
        <v>157</v>
      </c>
      <c r="D15" s="4">
        <v>1</v>
      </c>
      <c r="E15" s="6">
        <v>4</v>
      </c>
      <c r="F15" s="6">
        <v>3</v>
      </c>
      <c r="G15" s="14">
        <v>3</v>
      </c>
      <c r="H15" s="28">
        <f t="shared" si="0"/>
        <v>12</v>
      </c>
      <c r="I15" s="9">
        <v>11500</v>
      </c>
      <c r="J15" s="32">
        <f t="shared" si="1"/>
        <v>138000</v>
      </c>
      <c r="K15" s="14">
        <f t="shared" si="2"/>
        <v>0.13800000000000001</v>
      </c>
    </row>
    <row r="16" spans="1:11" ht="20.100000000000001" customHeight="1" x14ac:dyDescent="0.2">
      <c r="A16" s="4">
        <v>11</v>
      </c>
      <c r="B16" s="5" t="s">
        <v>35</v>
      </c>
      <c r="C16" s="6" t="s">
        <v>156</v>
      </c>
      <c r="D16" s="4">
        <v>1</v>
      </c>
      <c r="E16" s="6">
        <v>25</v>
      </c>
      <c r="F16" s="6">
        <v>2.8</v>
      </c>
      <c r="G16" s="14">
        <v>5</v>
      </c>
      <c r="H16" s="28">
        <f t="shared" si="0"/>
        <v>70</v>
      </c>
      <c r="I16" s="9">
        <v>7000</v>
      </c>
      <c r="J16" s="32">
        <f t="shared" si="1"/>
        <v>490000</v>
      </c>
      <c r="K16" s="14">
        <f t="shared" si="2"/>
        <v>0.49</v>
      </c>
    </row>
    <row r="17" spans="1:11" ht="20.100000000000001" customHeight="1" x14ac:dyDescent="0.2">
      <c r="A17" s="4">
        <v>12</v>
      </c>
      <c r="B17" s="5" t="s">
        <v>38</v>
      </c>
      <c r="C17" s="6" t="s">
        <v>156</v>
      </c>
      <c r="D17" s="4">
        <v>1</v>
      </c>
      <c r="E17" s="6">
        <v>3.5</v>
      </c>
      <c r="F17" s="6">
        <v>4.8</v>
      </c>
      <c r="G17" s="14">
        <v>5</v>
      </c>
      <c r="H17" s="28">
        <f t="shared" si="0"/>
        <v>16.8</v>
      </c>
      <c r="I17" s="9">
        <v>7000</v>
      </c>
      <c r="J17" s="32">
        <f t="shared" si="1"/>
        <v>117600</v>
      </c>
      <c r="K17" s="14">
        <f t="shared" si="2"/>
        <v>0.1176</v>
      </c>
    </row>
    <row r="18" spans="1:11" ht="20.100000000000001" customHeight="1" x14ac:dyDescent="0.2">
      <c r="A18" s="4">
        <v>13</v>
      </c>
      <c r="B18" s="5" t="s">
        <v>39</v>
      </c>
      <c r="C18" s="6" t="s">
        <v>156</v>
      </c>
      <c r="D18" s="4">
        <v>1</v>
      </c>
      <c r="E18" s="6">
        <v>45</v>
      </c>
      <c r="F18" s="6">
        <v>5</v>
      </c>
      <c r="G18" s="14">
        <v>5</v>
      </c>
      <c r="H18" s="28">
        <f t="shared" si="0"/>
        <v>225</v>
      </c>
      <c r="I18" s="9">
        <v>8000</v>
      </c>
      <c r="J18" s="32">
        <f t="shared" si="1"/>
        <v>1800000</v>
      </c>
      <c r="K18" s="14">
        <f t="shared" si="2"/>
        <v>1.8</v>
      </c>
    </row>
    <row r="19" spans="1:11" ht="20.100000000000001" customHeight="1" x14ac:dyDescent="0.2">
      <c r="A19" s="4">
        <v>14</v>
      </c>
      <c r="B19" s="5" t="s">
        <v>40</v>
      </c>
      <c r="C19" s="6" t="s">
        <v>157</v>
      </c>
      <c r="D19" s="4" t="s">
        <v>20</v>
      </c>
      <c r="E19" s="6">
        <v>10</v>
      </c>
      <c r="F19" s="6">
        <v>45.7</v>
      </c>
      <c r="G19" s="14">
        <v>8</v>
      </c>
      <c r="H19" s="28">
        <f t="shared" si="0"/>
        <v>457</v>
      </c>
      <c r="I19" s="9">
        <v>11500</v>
      </c>
      <c r="J19" s="32">
        <f t="shared" si="1"/>
        <v>5255500</v>
      </c>
      <c r="K19" s="14">
        <f t="shared" si="2"/>
        <v>5.2554999999999996</v>
      </c>
    </row>
    <row r="20" spans="1:11" ht="20.100000000000001" customHeight="1" x14ac:dyDescent="0.2">
      <c r="A20" s="4">
        <v>15</v>
      </c>
      <c r="B20" s="5" t="s">
        <v>112</v>
      </c>
      <c r="C20" s="6" t="s">
        <v>157</v>
      </c>
      <c r="D20" s="4" t="s">
        <v>159</v>
      </c>
      <c r="E20" s="6">
        <v>11</v>
      </c>
      <c r="F20" s="6">
        <v>26.5</v>
      </c>
      <c r="G20" s="14">
        <v>5</v>
      </c>
      <c r="H20" s="28">
        <f t="shared" si="0"/>
        <v>291.5</v>
      </c>
      <c r="I20" s="57">
        <v>5000</v>
      </c>
      <c r="J20" s="58">
        <f t="shared" si="1"/>
        <v>1457500</v>
      </c>
      <c r="K20" s="59">
        <f t="shared" si="2"/>
        <v>1.4575</v>
      </c>
    </row>
    <row r="21" spans="1:11" ht="20.100000000000001" customHeight="1" x14ac:dyDescent="0.2">
      <c r="A21" s="4" t="s">
        <v>190</v>
      </c>
      <c r="B21" s="5"/>
      <c r="C21" s="6" t="s">
        <v>157</v>
      </c>
      <c r="D21" s="4" t="s">
        <v>159</v>
      </c>
      <c r="E21" s="6">
        <v>11</v>
      </c>
      <c r="F21" s="6">
        <v>20.5</v>
      </c>
      <c r="G21" s="14">
        <v>5</v>
      </c>
      <c r="H21" s="28">
        <f t="shared" si="0"/>
        <v>225.5</v>
      </c>
      <c r="I21" s="57">
        <v>5000</v>
      </c>
      <c r="J21" s="58">
        <f t="shared" si="1"/>
        <v>1127500</v>
      </c>
      <c r="K21" s="59">
        <f t="shared" si="2"/>
        <v>1.1274999999999999</v>
      </c>
    </row>
    <row r="22" spans="1:11" ht="20.100000000000001" customHeight="1" x14ac:dyDescent="0.2">
      <c r="A22" s="4" t="s">
        <v>191</v>
      </c>
      <c r="B22" s="5"/>
      <c r="C22" s="6" t="s">
        <v>157</v>
      </c>
      <c r="D22" s="4" t="s">
        <v>159</v>
      </c>
      <c r="E22" s="6">
        <v>13</v>
      </c>
      <c r="F22" s="6">
        <v>4.5</v>
      </c>
      <c r="G22" s="14">
        <v>5</v>
      </c>
      <c r="H22" s="28">
        <f t="shared" si="0"/>
        <v>58.5</v>
      </c>
      <c r="I22" s="57">
        <v>5000</v>
      </c>
      <c r="J22" s="58">
        <f t="shared" si="1"/>
        <v>292500</v>
      </c>
      <c r="K22" s="59">
        <f t="shared" si="2"/>
        <v>0.29249999999999998</v>
      </c>
    </row>
    <row r="23" spans="1:11" ht="20.100000000000001" customHeight="1" x14ac:dyDescent="0.2">
      <c r="A23" s="4"/>
      <c r="B23" s="19" t="s">
        <v>170</v>
      </c>
      <c r="C23" s="6"/>
      <c r="D23" s="4"/>
      <c r="E23" s="8"/>
      <c r="F23" s="8"/>
      <c r="G23" s="20"/>
      <c r="H23" s="52">
        <f>SUM(H6:H22)</f>
        <v>7239.37</v>
      </c>
      <c r="I23" s="9"/>
      <c r="J23" s="11">
        <f>SUM(J6:J22)</f>
        <v>121222905</v>
      </c>
      <c r="K23" s="20">
        <f>SUM(K6:K22)</f>
        <v>121.22290499999998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5" zoomScaleNormal="95" workbookViewId="0">
      <selection activeCell="K6" sqref="K6"/>
    </sheetView>
  </sheetViews>
  <sheetFormatPr defaultRowHeight="12.75" x14ac:dyDescent="0.2"/>
  <cols>
    <col min="1" max="1" width="4.140625" bestFit="1" customWidth="1"/>
    <col min="2" max="2" width="40.42578125" customWidth="1"/>
    <col min="3" max="3" width="19.28515625" bestFit="1" customWidth="1"/>
    <col min="8" max="8" width="11.85546875" style="54" bestFit="1" customWidth="1"/>
    <col min="9" max="9" width="19.42578125" bestFit="1" customWidth="1"/>
    <col min="10" max="10" width="15.28515625" bestFit="1" customWidth="1"/>
    <col min="11" max="11" width="10.7109375" bestFit="1" customWidth="1"/>
  </cols>
  <sheetData>
    <row r="1" spans="1:12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53" t="s">
        <v>4</v>
      </c>
      <c r="I3" s="26" t="s">
        <v>205</v>
      </c>
      <c r="J3" s="16" t="s">
        <v>206</v>
      </c>
      <c r="K3" s="16" t="s">
        <v>207</v>
      </c>
    </row>
    <row r="4" spans="1:12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53" t="s">
        <v>5</v>
      </c>
      <c r="I4" s="26" t="s">
        <v>208</v>
      </c>
      <c r="J4" s="16" t="s">
        <v>209</v>
      </c>
      <c r="K4" s="16" t="s">
        <v>210</v>
      </c>
    </row>
    <row r="5" spans="1:12" ht="20.100000000000001" customHeight="1" x14ac:dyDescent="0.2">
      <c r="A5" s="12" t="s">
        <v>161</v>
      </c>
      <c r="B5" s="24" t="s">
        <v>213</v>
      </c>
      <c r="C5" s="6"/>
      <c r="D5" s="4"/>
      <c r="E5" s="6"/>
      <c r="F5" s="6"/>
      <c r="G5" s="14"/>
      <c r="H5" s="28"/>
      <c r="I5" s="9"/>
      <c r="J5" s="4"/>
      <c r="K5" s="9"/>
      <c r="L5" s="15"/>
    </row>
    <row r="6" spans="1:12" ht="20.100000000000001" customHeight="1" x14ac:dyDescent="0.2">
      <c r="A6" s="4">
        <v>1</v>
      </c>
      <c r="B6" s="5" t="s">
        <v>41</v>
      </c>
      <c r="C6" s="6" t="s">
        <v>156</v>
      </c>
      <c r="D6" s="4">
        <v>1</v>
      </c>
      <c r="E6" s="6">
        <v>72.599999999999994</v>
      </c>
      <c r="F6" s="6">
        <v>12</v>
      </c>
      <c r="G6" s="14">
        <v>7.5</v>
      </c>
      <c r="H6" s="28">
        <f>E6*F6</f>
        <v>871.19999999999993</v>
      </c>
      <c r="I6" s="9">
        <v>8000</v>
      </c>
      <c r="J6" s="32">
        <f>H6*I6</f>
        <v>6969599.9999999991</v>
      </c>
      <c r="K6" s="14">
        <f>J6/1000000</f>
        <v>6.9695999999999989</v>
      </c>
      <c r="L6" s="15"/>
    </row>
    <row r="7" spans="1:12" ht="20.100000000000001" customHeight="1" x14ac:dyDescent="0.2">
      <c r="A7" s="4">
        <v>2</v>
      </c>
      <c r="B7" s="5" t="s">
        <v>101</v>
      </c>
      <c r="C7" s="6" t="s">
        <v>156</v>
      </c>
      <c r="D7" s="4">
        <v>1</v>
      </c>
      <c r="E7" s="6">
        <v>72.599999999999994</v>
      </c>
      <c r="F7" s="6">
        <v>26.3</v>
      </c>
      <c r="G7" s="14">
        <v>15.8</v>
      </c>
      <c r="H7" s="28">
        <f t="shared" ref="H7:H50" si="0">E7*F7</f>
        <v>1909.3799999999999</v>
      </c>
      <c r="I7" s="9">
        <v>15000</v>
      </c>
      <c r="J7" s="32">
        <f t="shared" ref="J7:J50" si="1">H7*I7</f>
        <v>28640700</v>
      </c>
      <c r="K7" s="14">
        <f t="shared" ref="K7:K51" si="2">J7/1000000</f>
        <v>28.640699999999999</v>
      </c>
      <c r="L7" s="15"/>
    </row>
    <row r="8" spans="1:12" ht="20.100000000000001" customHeight="1" x14ac:dyDescent="0.2">
      <c r="A8" s="4">
        <v>3</v>
      </c>
      <c r="B8" s="5" t="s">
        <v>41</v>
      </c>
      <c r="C8" s="6" t="s">
        <v>156</v>
      </c>
      <c r="D8" s="4">
        <v>1</v>
      </c>
      <c r="E8" s="6">
        <v>38.299999999999997</v>
      </c>
      <c r="F8" s="6">
        <v>5.5</v>
      </c>
      <c r="G8" s="14">
        <v>3</v>
      </c>
      <c r="H8" s="28">
        <f t="shared" si="0"/>
        <v>210.64999999999998</v>
      </c>
      <c r="I8" s="9">
        <v>8000</v>
      </c>
      <c r="J8" s="32">
        <f t="shared" si="1"/>
        <v>1685199.9999999998</v>
      </c>
      <c r="K8" s="14">
        <f t="shared" si="2"/>
        <v>1.6851999999999998</v>
      </c>
      <c r="L8" s="15"/>
    </row>
    <row r="9" spans="1:12" ht="20.100000000000001" customHeight="1" x14ac:dyDescent="0.2">
      <c r="A9" s="4">
        <v>4</v>
      </c>
      <c r="B9" s="5" t="s">
        <v>42</v>
      </c>
      <c r="C9" s="6" t="s">
        <v>156</v>
      </c>
      <c r="D9" s="4">
        <v>1</v>
      </c>
      <c r="E9" s="6">
        <v>38.299999999999997</v>
      </c>
      <c r="F9" s="6">
        <v>5.5</v>
      </c>
      <c r="G9" s="14">
        <v>3</v>
      </c>
      <c r="H9" s="28">
        <f t="shared" si="0"/>
        <v>210.64999999999998</v>
      </c>
      <c r="I9" s="9">
        <v>8000</v>
      </c>
      <c r="J9" s="32">
        <f t="shared" si="1"/>
        <v>1685199.9999999998</v>
      </c>
      <c r="K9" s="14">
        <f t="shared" si="2"/>
        <v>1.6851999999999998</v>
      </c>
      <c r="L9" s="15"/>
    </row>
    <row r="10" spans="1:12" ht="20.100000000000001" customHeight="1" x14ac:dyDescent="0.2">
      <c r="A10" s="4">
        <v>5</v>
      </c>
      <c r="B10" s="5" t="s">
        <v>44</v>
      </c>
      <c r="C10" s="6" t="s">
        <v>157</v>
      </c>
      <c r="D10" s="4">
        <v>1</v>
      </c>
      <c r="E10" s="6">
        <v>4.5</v>
      </c>
      <c r="F10" s="6">
        <v>17.5</v>
      </c>
      <c r="G10" s="14">
        <v>3</v>
      </c>
      <c r="H10" s="28">
        <f t="shared" si="0"/>
        <v>78.75</v>
      </c>
      <c r="I10" s="9">
        <v>11500</v>
      </c>
      <c r="J10" s="32">
        <f t="shared" si="1"/>
        <v>905625</v>
      </c>
      <c r="K10" s="14">
        <f t="shared" si="2"/>
        <v>0.90562500000000001</v>
      </c>
      <c r="L10" s="15"/>
    </row>
    <row r="11" spans="1:12" ht="20.100000000000001" customHeight="1" x14ac:dyDescent="0.2">
      <c r="A11" s="4">
        <v>6</v>
      </c>
      <c r="B11" s="5" t="s">
        <v>171</v>
      </c>
      <c r="C11" s="6" t="s">
        <v>157</v>
      </c>
      <c r="D11" s="4">
        <v>1</v>
      </c>
      <c r="E11" s="6">
        <v>4.5</v>
      </c>
      <c r="F11" s="6">
        <v>17.5</v>
      </c>
      <c r="G11" s="14">
        <v>3</v>
      </c>
      <c r="H11" s="28">
        <f t="shared" si="0"/>
        <v>78.75</v>
      </c>
      <c r="I11" s="9">
        <v>11500</v>
      </c>
      <c r="J11" s="32">
        <f t="shared" si="1"/>
        <v>905625</v>
      </c>
      <c r="K11" s="14">
        <f t="shared" si="2"/>
        <v>0.90562500000000001</v>
      </c>
      <c r="L11" s="15"/>
    </row>
    <row r="12" spans="1:12" ht="20.100000000000001" customHeight="1" x14ac:dyDescent="0.2">
      <c r="A12" s="4">
        <v>7</v>
      </c>
      <c r="B12" s="5" t="s">
        <v>103</v>
      </c>
      <c r="C12" s="6" t="s">
        <v>156</v>
      </c>
      <c r="D12" s="4">
        <v>1</v>
      </c>
      <c r="E12" s="6">
        <v>27.5</v>
      </c>
      <c r="F12" s="6">
        <v>63</v>
      </c>
      <c r="G12" s="14">
        <v>15.8</v>
      </c>
      <c r="H12" s="28">
        <f t="shared" si="0"/>
        <v>1732.5</v>
      </c>
      <c r="I12" s="9">
        <v>15000</v>
      </c>
      <c r="J12" s="32">
        <f t="shared" si="1"/>
        <v>25987500</v>
      </c>
      <c r="K12" s="14">
        <f t="shared" si="2"/>
        <v>25.987500000000001</v>
      </c>
      <c r="L12" s="15"/>
    </row>
    <row r="13" spans="1:12" ht="20.100000000000001" customHeight="1" x14ac:dyDescent="0.2">
      <c r="A13" s="4">
        <v>8</v>
      </c>
      <c r="B13" s="5" t="s">
        <v>104</v>
      </c>
      <c r="C13" s="6" t="s">
        <v>156</v>
      </c>
      <c r="D13" s="4">
        <v>1</v>
      </c>
      <c r="E13" s="6">
        <v>27.5</v>
      </c>
      <c r="F13" s="6">
        <v>36</v>
      </c>
      <c r="G13" s="14">
        <v>15.8</v>
      </c>
      <c r="H13" s="28">
        <f t="shared" si="0"/>
        <v>990</v>
      </c>
      <c r="I13" s="9">
        <v>15000</v>
      </c>
      <c r="J13" s="32">
        <f t="shared" si="1"/>
        <v>14850000</v>
      </c>
      <c r="K13" s="14">
        <f t="shared" si="2"/>
        <v>14.85</v>
      </c>
      <c r="L13" s="15"/>
    </row>
    <row r="14" spans="1:12" ht="20.100000000000001" customHeight="1" x14ac:dyDescent="0.2">
      <c r="A14" s="4">
        <v>9</v>
      </c>
      <c r="B14" s="5" t="s">
        <v>102</v>
      </c>
      <c r="C14" s="6" t="s">
        <v>156</v>
      </c>
      <c r="D14" s="4">
        <v>1</v>
      </c>
      <c r="E14" s="6">
        <v>90</v>
      </c>
      <c r="F14" s="6">
        <v>15</v>
      </c>
      <c r="G14" s="14">
        <v>15.8</v>
      </c>
      <c r="H14" s="28">
        <f t="shared" si="0"/>
        <v>1350</v>
      </c>
      <c r="I14" s="9">
        <v>17000</v>
      </c>
      <c r="J14" s="32">
        <f t="shared" si="1"/>
        <v>22950000</v>
      </c>
      <c r="K14" s="14">
        <f t="shared" si="2"/>
        <v>22.95</v>
      </c>
      <c r="L14" s="15"/>
    </row>
    <row r="15" spans="1:12" ht="20.100000000000001" customHeight="1" x14ac:dyDescent="0.2">
      <c r="A15" s="4">
        <v>10</v>
      </c>
      <c r="B15" s="5" t="s">
        <v>105</v>
      </c>
      <c r="C15" s="6" t="s">
        <v>156</v>
      </c>
      <c r="D15" s="4">
        <v>1</v>
      </c>
      <c r="E15" s="6">
        <v>194.2</v>
      </c>
      <c r="F15" s="6">
        <v>27.5</v>
      </c>
      <c r="G15" s="14">
        <v>15.8</v>
      </c>
      <c r="H15" s="28">
        <f>E15*F15</f>
        <v>5340.5</v>
      </c>
      <c r="I15" s="9">
        <v>20000</v>
      </c>
      <c r="J15" s="32">
        <f t="shared" si="1"/>
        <v>106810000</v>
      </c>
      <c r="K15" s="14">
        <f t="shared" si="2"/>
        <v>106.81</v>
      </c>
      <c r="L15" s="15"/>
    </row>
    <row r="16" spans="1:12" ht="20.100000000000001" customHeight="1" x14ac:dyDescent="0.2">
      <c r="A16" s="4">
        <v>11</v>
      </c>
      <c r="B16" s="5" t="s">
        <v>106</v>
      </c>
      <c r="C16" s="6" t="s">
        <v>156</v>
      </c>
      <c r="D16" s="4">
        <v>1</v>
      </c>
      <c r="E16" s="6">
        <v>12</v>
      </c>
      <c r="F16" s="6">
        <v>27.5</v>
      </c>
      <c r="G16" s="14">
        <v>15.8</v>
      </c>
      <c r="H16" s="28">
        <f t="shared" si="0"/>
        <v>330</v>
      </c>
      <c r="I16" s="9">
        <v>20000</v>
      </c>
      <c r="J16" s="32">
        <f t="shared" si="1"/>
        <v>6600000</v>
      </c>
      <c r="K16" s="14">
        <f t="shared" si="2"/>
        <v>6.6</v>
      </c>
      <c r="L16" s="15"/>
    </row>
    <row r="17" spans="1:12" ht="20.100000000000001" customHeight="1" x14ac:dyDescent="0.2">
      <c r="A17" s="4">
        <v>12</v>
      </c>
      <c r="B17" s="5" t="s">
        <v>43</v>
      </c>
      <c r="C17" s="6" t="s">
        <v>156</v>
      </c>
      <c r="D17" s="4">
        <v>1</v>
      </c>
      <c r="E17" s="6">
        <v>117</v>
      </c>
      <c r="F17" s="6">
        <v>20.2</v>
      </c>
      <c r="G17" s="14">
        <v>15.8</v>
      </c>
      <c r="H17" s="28">
        <f t="shared" si="0"/>
        <v>2363.4</v>
      </c>
      <c r="I17" s="9">
        <v>17000</v>
      </c>
      <c r="J17" s="32">
        <f t="shared" si="1"/>
        <v>40177800</v>
      </c>
      <c r="K17" s="14">
        <f t="shared" si="2"/>
        <v>40.177799999999998</v>
      </c>
      <c r="L17" s="15"/>
    </row>
    <row r="18" spans="1:12" ht="20.100000000000001" customHeight="1" x14ac:dyDescent="0.2">
      <c r="A18" s="4">
        <v>13</v>
      </c>
      <c r="B18" s="5" t="s">
        <v>50</v>
      </c>
      <c r="C18" s="6" t="s">
        <v>157</v>
      </c>
      <c r="D18" s="4">
        <v>1</v>
      </c>
      <c r="E18" s="6">
        <v>93</v>
      </c>
      <c r="F18" s="6">
        <v>7.76</v>
      </c>
      <c r="G18" s="14">
        <v>10</v>
      </c>
      <c r="H18" s="28">
        <f t="shared" si="0"/>
        <v>721.68</v>
      </c>
      <c r="I18" s="9">
        <v>11500</v>
      </c>
      <c r="J18" s="32">
        <f t="shared" si="1"/>
        <v>8299319.9999999991</v>
      </c>
      <c r="K18" s="14">
        <f t="shared" si="2"/>
        <v>8.2993199999999998</v>
      </c>
      <c r="L18" s="15"/>
    </row>
    <row r="19" spans="1:12" ht="20.100000000000001" customHeight="1" x14ac:dyDescent="0.2">
      <c r="A19" s="4">
        <v>14</v>
      </c>
      <c r="B19" s="5" t="s">
        <v>107</v>
      </c>
      <c r="C19" s="6" t="s">
        <v>157</v>
      </c>
      <c r="D19" s="4" t="s">
        <v>20</v>
      </c>
      <c r="E19" s="6">
        <v>52.8</v>
      </c>
      <c r="F19" s="6">
        <v>7.76</v>
      </c>
      <c r="G19" s="14">
        <v>10</v>
      </c>
      <c r="H19" s="28">
        <f t="shared" si="0"/>
        <v>409.72799999999995</v>
      </c>
      <c r="I19" s="9">
        <v>11500</v>
      </c>
      <c r="J19" s="32">
        <f t="shared" si="1"/>
        <v>4711871.9999999991</v>
      </c>
      <c r="K19" s="14">
        <f t="shared" si="2"/>
        <v>4.7118719999999987</v>
      </c>
      <c r="L19" s="15"/>
    </row>
    <row r="20" spans="1:12" ht="20.100000000000001" customHeight="1" x14ac:dyDescent="0.2">
      <c r="A20" s="4">
        <v>15</v>
      </c>
      <c r="B20" s="5" t="s">
        <v>45</v>
      </c>
      <c r="C20" s="6" t="s">
        <v>156</v>
      </c>
      <c r="D20" s="4">
        <v>1</v>
      </c>
      <c r="E20" s="6">
        <v>25.5</v>
      </c>
      <c r="F20" s="6">
        <v>42</v>
      </c>
      <c r="G20" s="14">
        <v>4</v>
      </c>
      <c r="H20" s="28">
        <f t="shared" si="0"/>
        <v>1071</v>
      </c>
      <c r="I20" s="9">
        <v>15000</v>
      </c>
      <c r="J20" s="32">
        <f t="shared" si="1"/>
        <v>16065000</v>
      </c>
      <c r="K20" s="14">
        <f t="shared" si="2"/>
        <v>16.065000000000001</v>
      </c>
      <c r="L20" s="15"/>
    </row>
    <row r="21" spans="1:12" ht="20.100000000000001" customHeight="1" x14ac:dyDescent="0.2">
      <c r="A21" s="4">
        <v>16</v>
      </c>
      <c r="B21" s="5" t="s">
        <v>46</v>
      </c>
      <c r="C21" s="6" t="s">
        <v>157</v>
      </c>
      <c r="D21" s="4" t="s">
        <v>20</v>
      </c>
      <c r="E21" s="6">
        <v>6.5</v>
      </c>
      <c r="F21" s="6">
        <v>4.5</v>
      </c>
      <c r="G21" s="14">
        <v>4</v>
      </c>
      <c r="H21" s="28">
        <f t="shared" si="0"/>
        <v>29.25</v>
      </c>
      <c r="I21" s="9">
        <v>11500</v>
      </c>
      <c r="J21" s="32">
        <f t="shared" si="1"/>
        <v>336375</v>
      </c>
      <c r="K21" s="14">
        <f t="shared" si="2"/>
        <v>0.33637499999999998</v>
      </c>
      <c r="L21" s="15"/>
    </row>
    <row r="22" spans="1:12" ht="20.100000000000001" customHeight="1" x14ac:dyDescent="0.2">
      <c r="A22" s="4">
        <v>17</v>
      </c>
      <c r="B22" s="5" t="s">
        <v>108</v>
      </c>
      <c r="C22" s="6" t="s">
        <v>156</v>
      </c>
      <c r="D22" s="4">
        <v>1</v>
      </c>
      <c r="E22" s="6">
        <v>5.85</v>
      </c>
      <c r="F22" s="6">
        <v>42</v>
      </c>
      <c r="G22" s="14">
        <v>5</v>
      </c>
      <c r="H22" s="28">
        <f t="shared" si="0"/>
        <v>245.7</v>
      </c>
      <c r="I22" s="9">
        <v>8000</v>
      </c>
      <c r="J22" s="32">
        <f t="shared" si="1"/>
        <v>1965600</v>
      </c>
      <c r="K22" s="14">
        <f t="shared" si="2"/>
        <v>1.9656</v>
      </c>
      <c r="L22" s="15"/>
    </row>
    <row r="23" spans="1:12" ht="20.100000000000001" customHeight="1" x14ac:dyDescent="0.2">
      <c r="A23" s="4">
        <v>18</v>
      </c>
      <c r="B23" s="5" t="s">
        <v>49</v>
      </c>
      <c r="C23" s="6" t="s">
        <v>157</v>
      </c>
      <c r="D23" s="4" t="s">
        <v>159</v>
      </c>
      <c r="E23" s="6">
        <v>16.8</v>
      </c>
      <c r="F23" s="6">
        <v>10.5</v>
      </c>
      <c r="G23" s="14">
        <v>-11.5</v>
      </c>
      <c r="H23" s="28">
        <f t="shared" si="0"/>
        <v>176.4</v>
      </c>
      <c r="I23" s="9">
        <v>11500</v>
      </c>
      <c r="J23" s="32">
        <f t="shared" si="1"/>
        <v>2028600</v>
      </c>
      <c r="K23" s="14">
        <f t="shared" si="2"/>
        <v>2.0286</v>
      </c>
      <c r="L23" s="15"/>
    </row>
    <row r="24" spans="1:12" ht="20.100000000000001" customHeight="1" x14ac:dyDescent="0.2">
      <c r="A24" s="4">
        <v>19</v>
      </c>
      <c r="B24" s="5" t="s">
        <v>47</v>
      </c>
      <c r="C24" s="6" t="s">
        <v>157</v>
      </c>
      <c r="D24" s="4">
        <v>1</v>
      </c>
      <c r="E24" s="6">
        <v>3.25</v>
      </c>
      <c r="F24" s="6">
        <v>4.3</v>
      </c>
      <c r="G24" s="14">
        <v>-11.5</v>
      </c>
      <c r="H24" s="28">
        <f t="shared" si="0"/>
        <v>13.975</v>
      </c>
      <c r="I24" s="9">
        <v>11500</v>
      </c>
      <c r="J24" s="32">
        <f t="shared" si="1"/>
        <v>160712.5</v>
      </c>
      <c r="K24" s="14">
        <f t="shared" si="2"/>
        <v>0.16071250000000001</v>
      </c>
      <c r="L24" s="15"/>
    </row>
    <row r="25" spans="1:12" ht="20.100000000000001" customHeight="1" x14ac:dyDescent="0.2">
      <c r="A25" s="4">
        <v>20</v>
      </c>
      <c r="B25" s="5" t="s">
        <v>48</v>
      </c>
      <c r="C25" s="6" t="s">
        <v>157</v>
      </c>
      <c r="D25" s="4">
        <v>1</v>
      </c>
      <c r="E25" s="6">
        <v>6.3</v>
      </c>
      <c r="F25" s="6">
        <v>6.3</v>
      </c>
      <c r="G25" s="14">
        <v>-11.5</v>
      </c>
      <c r="H25" s="28">
        <f t="shared" si="0"/>
        <v>39.69</v>
      </c>
      <c r="I25" s="9">
        <v>11500</v>
      </c>
      <c r="J25" s="32">
        <f t="shared" si="1"/>
        <v>456435</v>
      </c>
      <c r="K25" s="14">
        <f t="shared" si="2"/>
        <v>0.45643499999999998</v>
      </c>
      <c r="L25" s="15"/>
    </row>
    <row r="26" spans="1:12" ht="20.100000000000001" customHeight="1" x14ac:dyDescent="0.2">
      <c r="A26" s="4">
        <v>21</v>
      </c>
      <c r="B26" s="5" t="s">
        <v>109</v>
      </c>
      <c r="C26" s="6" t="s">
        <v>157</v>
      </c>
      <c r="D26" s="4">
        <v>1</v>
      </c>
      <c r="E26" s="6">
        <v>12.25</v>
      </c>
      <c r="F26" s="6">
        <v>13.8</v>
      </c>
      <c r="G26" s="14">
        <v>6</v>
      </c>
      <c r="H26" s="28">
        <f t="shared" si="0"/>
        <v>169.05</v>
      </c>
      <c r="I26" s="9">
        <v>11500</v>
      </c>
      <c r="J26" s="32">
        <f t="shared" si="1"/>
        <v>1944075.0000000002</v>
      </c>
      <c r="K26" s="14">
        <f t="shared" si="2"/>
        <v>1.9440750000000002</v>
      </c>
      <c r="L26" s="15"/>
    </row>
    <row r="27" spans="1:12" ht="20.100000000000001" customHeight="1" x14ac:dyDescent="0.2">
      <c r="A27" s="4">
        <v>22</v>
      </c>
      <c r="B27" s="5" t="s">
        <v>110</v>
      </c>
      <c r="C27" s="6" t="s">
        <v>157</v>
      </c>
      <c r="D27" s="1" t="s">
        <v>54</v>
      </c>
      <c r="E27" s="6">
        <v>31.2</v>
      </c>
      <c r="F27" s="6">
        <v>7</v>
      </c>
      <c r="G27" s="14">
        <v>6</v>
      </c>
      <c r="H27" s="28">
        <f t="shared" si="0"/>
        <v>218.4</v>
      </c>
      <c r="I27" s="9">
        <v>11500</v>
      </c>
      <c r="J27" s="32">
        <f t="shared" si="1"/>
        <v>2511600</v>
      </c>
      <c r="K27" s="14">
        <f t="shared" si="2"/>
        <v>2.5116000000000001</v>
      </c>
      <c r="L27" s="15"/>
    </row>
    <row r="28" spans="1:12" ht="20.100000000000001" customHeight="1" x14ac:dyDescent="0.2">
      <c r="A28" s="4">
        <v>23</v>
      </c>
      <c r="B28" s="5" t="s">
        <v>51</v>
      </c>
      <c r="C28" s="6" t="s">
        <v>156</v>
      </c>
      <c r="D28" s="4">
        <v>1</v>
      </c>
      <c r="E28" s="6">
        <v>75</v>
      </c>
      <c r="F28" s="6">
        <v>6.5</v>
      </c>
      <c r="G28" s="14">
        <v>5</v>
      </c>
      <c r="H28" s="28">
        <f t="shared" si="0"/>
        <v>487.5</v>
      </c>
      <c r="I28" s="9">
        <v>11500</v>
      </c>
      <c r="J28" s="32">
        <f t="shared" si="1"/>
        <v>5606250</v>
      </c>
      <c r="K28" s="14">
        <f t="shared" si="2"/>
        <v>5.6062500000000002</v>
      </c>
      <c r="L28" s="15"/>
    </row>
    <row r="29" spans="1:12" ht="25.5" x14ac:dyDescent="0.2">
      <c r="A29" s="4">
        <v>24</v>
      </c>
      <c r="B29" s="5" t="s">
        <v>52</v>
      </c>
      <c r="C29" s="6" t="s">
        <v>157</v>
      </c>
      <c r="D29" s="4">
        <v>1</v>
      </c>
      <c r="E29" s="6">
        <v>7.2</v>
      </c>
      <c r="F29" s="6">
        <v>7.3</v>
      </c>
      <c r="G29" s="14">
        <v>3</v>
      </c>
      <c r="H29" s="28">
        <f t="shared" si="0"/>
        <v>52.56</v>
      </c>
      <c r="I29" s="9">
        <v>11500</v>
      </c>
      <c r="J29" s="32">
        <f t="shared" si="1"/>
        <v>604440</v>
      </c>
      <c r="K29" s="14">
        <f t="shared" si="2"/>
        <v>0.60443999999999998</v>
      </c>
      <c r="L29" s="15"/>
    </row>
    <row r="30" spans="1:12" ht="20.100000000000001" customHeight="1" x14ac:dyDescent="0.2">
      <c r="A30" s="4">
        <v>25</v>
      </c>
      <c r="B30" s="5" t="s">
        <v>180</v>
      </c>
      <c r="C30" s="6" t="s">
        <v>157</v>
      </c>
      <c r="D30" s="4">
        <v>1</v>
      </c>
      <c r="E30" s="6">
        <v>33.5</v>
      </c>
      <c r="F30" s="6">
        <v>11.5</v>
      </c>
      <c r="G30" s="14">
        <v>12</v>
      </c>
      <c r="H30" s="28">
        <f t="shared" si="0"/>
        <v>385.25</v>
      </c>
      <c r="I30" s="9">
        <v>11500</v>
      </c>
      <c r="J30" s="32">
        <f t="shared" si="1"/>
        <v>4430375</v>
      </c>
      <c r="K30" s="14">
        <f t="shared" si="2"/>
        <v>4.4303749999999997</v>
      </c>
      <c r="L30" s="15"/>
    </row>
    <row r="31" spans="1:12" ht="20.100000000000001" customHeight="1" x14ac:dyDescent="0.2">
      <c r="A31" s="4">
        <v>26</v>
      </c>
      <c r="B31" s="5"/>
      <c r="C31" s="6"/>
      <c r="D31" s="1" t="s">
        <v>111</v>
      </c>
      <c r="E31" s="6">
        <v>11.574999999999999</v>
      </c>
      <c r="F31" s="6">
        <v>33.700000000000003</v>
      </c>
      <c r="G31" s="14"/>
      <c r="H31" s="28">
        <f t="shared" si="0"/>
        <v>390.07749999999999</v>
      </c>
      <c r="I31" s="9">
        <v>11500</v>
      </c>
      <c r="J31" s="30">
        <f t="shared" si="1"/>
        <v>4485891.25</v>
      </c>
      <c r="K31" s="14">
        <f t="shared" si="2"/>
        <v>4.4858912499999999</v>
      </c>
      <c r="L31" s="15"/>
    </row>
    <row r="32" spans="1:12" ht="20.100000000000001" customHeight="1" x14ac:dyDescent="0.2">
      <c r="A32" s="4" t="s">
        <v>191</v>
      </c>
      <c r="B32" s="5"/>
      <c r="C32" s="6"/>
      <c r="D32" s="1"/>
      <c r="E32" s="6">
        <v>11.574999999999999</v>
      </c>
      <c r="F32" s="6">
        <v>33.700000000000003</v>
      </c>
      <c r="G32" s="14"/>
      <c r="H32" s="28">
        <f t="shared" si="0"/>
        <v>390.07749999999999</v>
      </c>
      <c r="I32" s="9">
        <v>11500</v>
      </c>
      <c r="J32" s="30">
        <f t="shared" si="1"/>
        <v>4485891.25</v>
      </c>
      <c r="K32" s="14">
        <f t="shared" si="2"/>
        <v>4.4858912499999999</v>
      </c>
      <c r="L32" s="15"/>
    </row>
    <row r="33" spans="1:12" ht="20.100000000000001" customHeight="1" x14ac:dyDescent="0.2">
      <c r="A33" s="31" t="s">
        <v>161</v>
      </c>
      <c r="B33" s="5"/>
      <c r="C33" s="6"/>
      <c r="D33" s="1"/>
      <c r="E33" s="6">
        <v>11.574999999999999</v>
      </c>
      <c r="F33" s="6">
        <v>33.700000000000003</v>
      </c>
      <c r="G33" s="14"/>
      <c r="H33" s="28">
        <f t="shared" si="0"/>
        <v>390.07749999999999</v>
      </c>
      <c r="I33" s="9">
        <v>11500</v>
      </c>
      <c r="J33" s="30">
        <f t="shared" si="1"/>
        <v>4485891.25</v>
      </c>
      <c r="K33" s="14">
        <f t="shared" si="2"/>
        <v>4.4858912499999999</v>
      </c>
      <c r="L33" s="15"/>
    </row>
    <row r="34" spans="1:12" ht="20.100000000000001" customHeight="1" x14ac:dyDescent="0.2">
      <c r="A34" s="4" t="s">
        <v>214</v>
      </c>
      <c r="B34" s="5"/>
      <c r="C34" s="6"/>
      <c r="D34" s="4" t="s">
        <v>53</v>
      </c>
      <c r="E34" s="6">
        <v>11.574999999999999</v>
      </c>
      <c r="F34" s="6">
        <v>53.5</v>
      </c>
      <c r="G34" s="14"/>
      <c r="H34" s="28">
        <f t="shared" si="0"/>
        <v>619.26249999999993</v>
      </c>
      <c r="I34" s="9">
        <v>11500</v>
      </c>
      <c r="J34" s="30">
        <f t="shared" si="1"/>
        <v>7121518.7499999991</v>
      </c>
      <c r="K34" s="14">
        <f t="shared" si="2"/>
        <v>7.121518749999999</v>
      </c>
      <c r="L34" s="15"/>
    </row>
    <row r="35" spans="1:12" ht="20.100000000000001" customHeight="1" x14ac:dyDescent="0.2">
      <c r="A35" s="4" t="s">
        <v>192</v>
      </c>
      <c r="B35" s="5"/>
      <c r="C35" s="6"/>
      <c r="D35" s="4"/>
      <c r="E35" s="6">
        <v>11.574999999999999</v>
      </c>
      <c r="F35" s="6">
        <v>53.5</v>
      </c>
      <c r="G35" s="14"/>
      <c r="H35" s="28">
        <f t="shared" si="0"/>
        <v>619.26249999999993</v>
      </c>
      <c r="I35" s="9">
        <v>11500</v>
      </c>
      <c r="J35" s="30">
        <f t="shared" si="1"/>
        <v>7121518.7499999991</v>
      </c>
      <c r="K35" s="14">
        <f t="shared" si="2"/>
        <v>7.121518749999999</v>
      </c>
      <c r="L35" s="15"/>
    </row>
    <row r="36" spans="1:12" ht="20.100000000000001" customHeight="1" x14ac:dyDescent="0.2">
      <c r="A36" s="4" t="s">
        <v>215</v>
      </c>
      <c r="B36" s="5"/>
      <c r="C36" s="6"/>
      <c r="D36" s="4"/>
      <c r="E36" s="6">
        <v>11.574999999999999</v>
      </c>
      <c r="F36" s="6">
        <v>53.5</v>
      </c>
      <c r="G36" s="14"/>
      <c r="H36" s="28">
        <f t="shared" si="0"/>
        <v>619.26249999999993</v>
      </c>
      <c r="I36" s="9">
        <v>11500</v>
      </c>
      <c r="J36" s="30">
        <f t="shared" si="1"/>
        <v>7121518.7499999991</v>
      </c>
      <c r="K36" s="14">
        <f t="shared" si="2"/>
        <v>7.121518749999999</v>
      </c>
      <c r="L36" s="15"/>
    </row>
    <row r="37" spans="1:12" ht="20.100000000000001" customHeight="1" x14ac:dyDescent="0.2">
      <c r="A37" s="4" t="s">
        <v>216</v>
      </c>
      <c r="B37" s="5"/>
      <c r="C37" s="6"/>
      <c r="D37" s="4">
        <v>1</v>
      </c>
      <c r="E37" s="6">
        <v>6.4</v>
      </c>
      <c r="F37" s="6">
        <v>11.8</v>
      </c>
      <c r="G37" s="14"/>
      <c r="H37" s="28">
        <f t="shared" si="0"/>
        <v>75.52000000000001</v>
      </c>
      <c r="I37" s="9">
        <v>11500</v>
      </c>
      <c r="J37" s="30">
        <f t="shared" si="1"/>
        <v>868480.00000000012</v>
      </c>
      <c r="K37" s="14">
        <f t="shared" si="2"/>
        <v>0.86848000000000014</v>
      </c>
      <c r="L37" s="15"/>
    </row>
    <row r="38" spans="1:12" ht="20.100000000000001" customHeight="1" x14ac:dyDescent="0.2">
      <c r="A38" s="4" t="s">
        <v>193</v>
      </c>
      <c r="B38" s="5"/>
      <c r="C38" s="6"/>
      <c r="D38" s="4" t="s">
        <v>53</v>
      </c>
      <c r="E38" s="6">
        <v>11.8</v>
      </c>
      <c r="F38" s="6">
        <v>9.48</v>
      </c>
      <c r="G38" s="14"/>
      <c r="H38" s="28">
        <f t="shared" si="0"/>
        <v>111.86400000000002</v>
      </c>
      <c r="I38" s="9">
        <v>11500</v>
      </c>
      <c r="J38" s="30">
        <f t="shared" si="1"/>
        <v>1286436.0000000002</v>
      </c>
      <c r="K38" s="14">
        <f t="shared" si="2"/>
        <v>1.2864360000000001</v>
      </c>
      <c r="L38" s="15"/>
    </row>
    <row r="39" spans="1:12" ht="20.100000000000001" customHeight="1" x14ac:dyDescent="0.2">
      <c r="A39" s="4" t="s">
        <v>194</v>
      </c>
      <c r="B39" s="5"/>
      <c r="C39" s="6"/>
      <c r="D39" s="4"/>
      <c r="E39" s="6">
        <v>11.8</v>
      </c>
      <c r="F39" s="6">
        <v>9.48</v>
      </c>
      <c r="G39" s="14"/>
      <c r="H39" s="28">
        <f t="shared" si="0"/>
        <v>111.86400000000002</v>
      </c>
      <c r="I39" s="9">
        <v>11500</v>
      </c>
      <c r="J39" s="30">
        <f t="shared" si="1"/>
        <v>1286436.0000000002</v>
      </c>
      <c r="K39" s="14">
        <f t="shared" si="2"/>
        <v>1.2864360000000001</v>
      </c>
      <c r="L39" s="15"/>
    </row>
    <row r="40" spans="1:12" ht="20.100000000000001" customHeight="1" x14ac:dyDescent="0.2">
      <c r="A40" s="4" t="s">
        <v>195</v>
      </c>
      <c r="B40" s="5"/>
      <c r="C40" s="6"/>
      <c r="D40" s="4"/>
      <c r="E40" s="6">
        <v>11.8</v>
      </c>
      <c r="F40" s="6">
        <v>9.48</v>
      </c>
      <c r="G40" s="14"/>
      <c r="H40" s="28">
        <f t="shared" si="0"/>
        <v>111.86400000000002</v>
      </c>
      <c r="I40" s="9">
        <v>11500</v>
      </c>
      <c r="J40" s="30">
        <f t="shared" si="1"/>
        <v>1286436.0000000002</v>
      </c>
      <c r="K40" s="14">
        <f t="shared" si="2"/>
        <v>1.2864360000000001</v>
      </c>
      <c r="L40" s="15"/>
    </row>
    <row r="41" spans="1:12" ht="20.100000000000001" customHeight="1" x14ac:dyDescent="0.2">
      <c r="A41" s="4" t="s">
        <v>196</v>
      </c>
      <c r="B41" s="5"/>
      <c r="C41" s="6"/>
      <c r="D41" s="4" t="s">
        <v>54</v>
      </c>
      <c r="E41" s="6">
        <v>15.35</v>
      </c>
      <c r="F41" s="6">
        <v>6.35</v>
      </c>
      <c r="G41" s="14"/>
      <c r="H41" s="28">
        <f t="shared" si="0"/>
        <v>97.472499999999997</v>
      </c>
      <c r="I41" s="9">
        <v>11500</v>
      </c>
      <c r="J41" s="30">
        <f t="shared" si="1"/>
        <v>1120933.75</v>
      </c>
      <c r="K41" s="14">
        <f t="shared" si="2"/>
        <v>1.1209337500000001</v>
      </c>
      <c r="L41" s="15"/>
    </row>
    <row r="42" spans="1:12" ht="20.100000000000001" customHeight="1" x14ac:dyDescent="0.2">
      <c r="A42" s="4" t="s">
        <v>197</v>
      </c>
      <c r="B42" s="5"/>
      <c r="C42" s="6"/>
      <c r="D42" s="4" t="s">
        <v>55</v>
      </c>
      <c r="E42" s="6">
        <v>6.5</v>
      </c>
      <c r="F42" s="6">
        <v>4.45</v>
      </c>
      <c r="G42" s="14"/>
      <c r="H42" s="28">
        <f t="shared" si="0"/>
        <v>28.925000000000001</v>
      </c>
      <c r="I42" s="9">
        <v>11500</v>
      </c>
      <c r="J42" s="30">
        <f t="shared" si="1"/>
        <v>332637.5</v>
      </c>
      <c r="K42" s="14">
        <f t="shared" si="2"/>
        <v>0.33263749999999997</v>
      </c>
      <c r="L42" s="15"/>
    </row>
    <row r="43" spans="1:12" ht="20.100000000000001" customHeight="1" x14ac:dyDescent="0.2">
      <c r="A43" s="4" t="s">
        <v>198</v>
      </c>
      <c r="B43" s="5"/>
      <c r="C43" s="6"/>
      <c r="D43" s="4"/>
      <c r="E43" s="6">
        <v>6.5</v>
      </c>
      <c r="F43" s="6">
        <v>4.45</v>
      </c>
      <c r="G43" s="14"/>
      <c r="H43" s="28">
        <f t="shared" si="0"/>
        <v>28.925000000000001</v>
      </c>
      <c r="I43" s="9">
        <v>11500</v>
      </c>
      <c r="J43" s="30">
        <f t="shared" si="1"/>
        <v>332637.5</v>
      </c>
      <c r="K43" s="14">
        <f t="shared" si="2"/>
        <v>0.33263749999999997</v>
      </c>
      <c r="L43" s="15"/>
    </row>
    <row r="44" spans="1:12" ht="20.100000000000001" customHeight="1" x14ac:dyDescent="0.2">
      <c r="A44" s="4" t="s">
        <v>199</v>
      </c>
      <c r="B44" s="5"/>
      <c r="C44" s="6"/>
      <c r="D44" s="4"/>
      <c r="E44" s="6">
        <v>6.5</v>
      </c>
      <c r="F44" s="6">
        <v>4.45</v>
      </c>
      <c r="G44" s="14"/>
      <c r="H44" s="28">
        <f t="shared" si="0"/>
        <v>28.925000000000001</v>
      </c>
      <c r="I44" s="9">
        <v>11500</v>
      </c>
      <c r="J44" s="30">
        <f t="shared" si="1"/>
        <v>332637.5</v>
      </c>
      <c r="K44" s="14">
        <f t="shared" si="2"/>
        <v>0.33263749999999997</v>
      </c>
      <c r="L44" s="15"/>
    </row>
    <row r="45" spans="1:12" ht="20.100000000000001" customHeight="1" x14ac:dyDescent="0.2">
      <c r="A45" s="4" t="s">
        <v>200</v>
      </c>
      <c r="B45" s="5"/>
      <c r="C45" s="6"/>
      <c r="D45" s="4"/>
      <c r="E45" s="6">
        <v>6.5</v>
      </c>
      <c r="F45" s="6">
        <v>4.45</v>
      </c>
      <c r="G45" s="14"/>
      <c r="H45" s="28">
        <f t="shared" si="0"/>
        <v>28.925000000000001</v>
      </c>
      <c r="I45" s="9">
        <v>11500</v>
      </c>
      <c r="J45" s="30">
        <f t="shared" si="1"/>
        <v>332637.5</v>
      </c>
      <c r="K45" s="14">
        <f t="shared" si="2"/>
        <v>0.33263749999999997</v>
      </c>
      <c r="L45" s="15"/>
    </row>
    <row r="46" spans="1:12" ht="20.100000000000001" customHeight="1" x14ac:dyDescent="0.2">
      <c r="A46" s="4" t="s">
        <v>201</v>
      </c>
      <c r="B46" s="5"/>
      <c r="C46" s="6"/>
      <c r="D46" s="4" t="s">
        <v>55</v>
      </c>
      <c r="E46" s="6">
        <v>6.7249999999999996</v>
      </c>
      <c r="F46" s="6">
        <v>6.5</v>
      </c>
      <c r="G46" s="14"/>
      <c r="H46" s="28">
        <f t="shared" si="0"/>
        <v>43.712499999999999</v>
      </c>
      <c r="I46" s="9">
        <v>11500</v>
      </c>
      <c r="J46" s="30">
        <f t="shared" si="1"/>
        <v>502693.75</v>
      </c>
      <c r="K46" s="14">
        <f t="shared" si="2"/>
        <v>0.50269375000000005</v>
      </c>
      <c r="L46" s="15"/>
    </row>
    <row r="47" spans="1:12" ht="20.100000000000001" customHeight="1" x14ac:dyDescent="0.2">
      <c r="A47" s="4" t="s">
        <v>202</v>
      </c>
      <c r="B47" s="5"/>
      <c r="C47" s="6"/>
      <c r="D47" s="4"/>
      <c r="E47" s="6">
        <v>6.7249999999999996</v>
      </c>
      <c r="F47" s="6">
        <v>6.5</v>
      </c>
      <c r="G47" s="14"/>
      <c r="H47" s="28">
        <f t="shared" si="0"/>
        <v>43.712499999999999</v>
      </c>
      <c r="I47" s="9">
        <v>11500</v>
      </c>
      <c r="J47" s="30">
        <f t="shared" si="1"/>
        <v>502693.75</v>
      </c>
      <c r="K47" s="14">
        <f t="shared" si="2"/>
        <v>0.50269375000000005</v>
      </c>
      <c r="L47" s="15"/>
    </row>
    <row r="48" spans="1:12" ht="20.100000000000001" customHeight="1" x14ac:dyDescent="0.2">
      <c r="A48" s="4" t="s">
        <v>203</v>
      </c>
      <c r="B48" s="5"/>
      <c r="C48" s="6"/>
      <c r="D48" s="4"/>
      <c r="E48" s="6">
        <v>6.7249999999999996</v>
      </c>
      <c r="F48" s="6">
        <v>6.5</v>
      </c>
      <c r="G48" s="14"/>
      <c r="H48" s="28">
        <f t="shared" si="0"/>
        <v>43.712499999999999</v>
      </c>
      <c r="I48" s="9">
        <v>11500</v>
      </c>
      <c r="J48" s="30">
        <f t="shared" si="1"/>
        <v>502693.75</v>
      </c>
      <c r="K48" s="14">
        <f t="shared" si="2"/>
        <v>0.50269375000000005</v>
      </c>
      <c r="L48" s="15"/>
    </row>
    <row r="49" spans="1:12" ht="20.100000000000001" customHeight="1" x14ac:dyDescent="0.2">
      <c r="A49" s="4" t="s">
        <v>204</v>
      </c>
      <c r="B49" s="5"/>
      <c r="C49" s="6"/>
      <c r="D49" s="4"/>
      <c r="E49" s="6">
        <v>6.7249999999999996</v>
      </c>
      <c r="F49" s="6">
        <v>6.5</v>
      </c>
      <c r="G49" s="14"/>
      <c r="H49" s="28">
        <f t="shared" si="0"/>
        <v>43.712499999999999</v>
      </c>
      <c r="I49" s="9">
        <v>11500</v>
      </c>
      <c r="J49" s="30">
        <f t="shared" si="1"/>
        <v>502693.75</v>
      </c>
      <c r="K49" s="14">
        <f t="shared" si="2"/>
        <v>0.50269375000000005</v>
      </c>
      <c r="L49" s="15"/>
    </row>
    <row r="50" spans="1:12" ht="20.100000000000001" customHeight="1" x14ac:dyDescent="0.2">
      <c r="A50" s="4">
        <v>28</v>
      </c>
      <c r="B50" s="5" t="s">
        <v>56</v>
      </c>
      <c r="C50" s="6" t="s">
        <v>157</v>
      </c>
      <c r="D50" s="4" t="s">
        <v>54</v>
      </c>
      <c r="E50" s="6">
        <v>15.2</v>
      </c>
      <c r="F50" s="6">
        <v>13.95</v>
      </c>
      <c r="G50" s="14">
        <v>9</v>
      </c>
      <c r="H50" s="28">
        <f t="shared" si="0"/>
        <v>212.04</v>
      </c>
      <c r="I50" s="9">
        <v>11500</v>
      </c>
      <c r="J50" s="32">
        <f t="shared" si="1"/>
        <v>2438460</v>
      </c>
      <c r="K50" s="14">
        <f t="shared" si="2"/>
        <v>2.4384600000000001</v>
      </c>
      <c r="L50" s="15"/>
    </row>
    <row r="51" spans="1:12" ht="20.100000000000001" customHeight="1" x14ac:dyDescent="0.2">
      <c r="A51" s="4"/>
      <c r="B51" s="21" t="s">
        <v>141</v>
      </c>
      <c r="C51" s="8"/>
      <c r="D51" s="4"/>
      <c r="E51" s="6"/>
      <c r="F51" s="6"/>
      <c r="G51" s="14"/>
      <c r="H51" s="52">
        <f>SUM(H6:H50)</f>
        <v>23525.157500000012</v>
      </c>
      <c r="I51" s="9"/>
      <c r="J51" s="38">
        <f>SUM(J6:J50)</f>
        <v>353738641.25</v>
      </c>
      <c r="K51" s="20">
        <f t="shared" si="2"/>
        <v>353.73864125</v>
      </c>
      <c r="L51" s="15"/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0" sqref="D20"/>
    </sheetView>
  </sheetViews>
  <sheetFormatPr defaultRowHeight="12.75" x14ac:dyDescent="0.2"/>
  <cols>
    <col min="1" max="1" width="4" bestFit="1" customWidth="1"/>
    <col min="2" max="2" width="35.85546875" customWidth="1"/>
    <col min="3" max="3" width="19.28515625" bestFit="1" customWidth="1"/>
    <col min="8" max="8" width="10.28515625" style="54" bestFit="1" customWidth="1"/>
    <col min="9" max="9" width="19.42578125" bestFit="1" customWidth="1"/>
    <col min="10" max="10" width="12" bestFit="1" customWidth="1"/>
    <col min="11" max="11" width="10.710937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53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53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162</v>
      </c>
      <c r="B5" s="24" t="s">
        <v>57</v>
      </c>
      <c r="C5" s="6"/>
      <c r="D5" s="4"/>
      <c r="E5" s="6"/>
      <c r="F5" s="6"/>
      <c r="G5" s="14"/>
      <c r="H5" s="28"/>
      <c r="I5" s="9"/>
      <c r="J5" s="4"/>
      <c r="K5" s="9"/>
    </row>
    <row r="6" spans="1:11" ht="20.100000000000001" customHeight="1" x14ac:dyDescent="0.2">
      <c r="A6" s="4">
        <v>1</v>
      </c>
      <c r="B6" s="5" t="s">
        <v>58</v>
      </c>
      <c r="C6" s="6" t="s">
        <v>156</v>
      </c>
      <c r="D6" s="4">
        <v>1</v>
      </c>
      <c r="E6" s="6">
        <v>25.7</v>
      </c>
      <c r="F6" s="6">
        <v>250</v>
      </c>
      <c r="G6" s="14">
        <v>12</v>
      </c>
      <c r="H6" s="28">
        <f>E6*F6</f>
        <v>6425</v>
      </c>
      <c r="I6" s="9">
        <v>15000</v>
      </c>
      <c r="J6" s="32">
        <f>H6*I6</f>
        <v>96375000</v>
      </c>
      <c r="K6" s="14">
        <f>J6/1000000</f>
        <v>96.375</v>
      </c>
    </row>
    <row r="7" spans="1:11" ht="20.100000000000001" customHeight="1" x14ac:dyDescent="0.2">
      <c r="A7" s="4">
        <v>2</v>
      </c>
      <c r="B7" s="5" t="s">
        <v>59</v>
      </c>
      <c r="C7" s="6" t="s">
        <v>156</v>
      </c>
      <c r="D7" s="4">
        <v>1</v>
      </c>
      <c r="E7" s="6">
        <v>70</v>
      </c>
      <c r="F7" s="6">
        <v>6.1</v>
      </c>
      <c r="G7" s="14">
        <v>5</v>
      </c>
      <c r="H7" s="28">
        <f t="shared" ref="H7:H16" si="0">E7*F7</f>
        <v>427</v>
      </c>
      <c r="I7" s="9">
        <v>8000</v>
      </c>
      <c r="J7" s="32">
        <f t="shared" ref="J7:J16" si="1">H7*I7</f>
        <v>3416000</v>
      </c>
      <c r="K7" s="14">
        <f t="shared" ref="K7:K19" si="2">J7/1000000</f>
        <v>3.4159999999999999</v>
      </c>
    </row>
    <row r="8" spans="1:11" ht="20.100000000000001" customHeight="1" x14ac:dyDescent="0.2">
      <c r="A8" s="4" t="s">
        <v>190</v>
      </c>
      <c r="B8" s="5"/>
      <c r="C8" s="6" t="s">
        <v>156</v>
      </c>
      <c r="D8" s="4">
        <v>1</v>
      </c>
      <c r="E8" s="6">
        <v>9</v>
      </c>
      <c r="F8" s="6">
        <v>4</v>
      </c>
      <c r="G8" s="14"/>
      <c r="H8" s="28">
        <f t="shared" si="0"/>
        <v>36</v>
      </c>
      <c r="I8" s="9">
        <v>8000</v>
      </c>
      <c r="J8" s="32">
        <f t="shared" si="1"/>
        <v>288000</v>
      </c>
      <c r="K8" s="14">
        <f t="shared" si="2"/>
        <v>0.28799999999999998</v>
      </c>
    </row>
    <row r="9" spans="1:11" ht="20.100000000000001" customHeight="1" x14ac:dyDescent="0.2">
      <c r="A9" s="4">
        <v>3</v>
      </c>
      <c r="B9" s="5" t="s">
        <v>60</v>
      </c>
      <c r="C9" s="6" t="s">
        <v>157</v>
      </c>
      <c r="D9" s="4" t="s">
        <v>20</v>
      </c>
      <c r="E9" s="6">
        <v>13.25</v>
      </c>
      <c r="F9" s="6">
        <v>45</v>
      </c>
      <c r="G9" s="14">
        <v>9</v>
      </c>
      <c r="H9" s="28">
        <f t="shared" si="0"/>
        <v>596.25</v>
      </c>
      <c r="I9" s="9">
        <v>11500</v>
      </c>
      <c r="J9" s="32">
        <f t="shared" si="1"/>
        <v>6856875</v>
      </c>
      <c r="K9" s="14">
        <f t="shared" si="2"/>
        <v>6.8568749999999996</v>
      </c>
    </row>
    <row r="10" spans="1:11" ht="20.100000000000001" customHeight="1" x14ac:dyDescent="0.2">
      <c r="A10" s="4" t="s">
        <v>190</v>
      </c>
      <c r="B10" s="5"/>
      <c r="C10" s="6" t="s">
        <v>157</v>
      </c>
      <c r="D10" s="4">
        <v>1</v>
      </c>
      <c r="E10" s="6">
        <v>13.25</v>
      </c>
      <c r="F10" s="6">
        <v>45</v>
      </c>
      <c r="G10" s="14"/>
      <c r="H10" s="28">
        <f t="shared" si="0"/>
        <v>596.25</v>
      </c>
      <c r="I10" s="9">
        <v>11500</v>
      </c>
      <c r="J10" s="32">
        <f t="shared" si="1"/>
        <v>6856875</v>
      </c>
      <c r="K10" s="14">
        <f t="shared" si="2"/>
        <v>6.8568749999999996</v>
      </c>
    </row>
    <row r="11" spans="1:11" ht="20.100000000000001" customHeight="1" x14ac:dyDescent="0.2">
      <c r="A11" s="4">
        <v>4</v>
      </c>
      <c r="B11" s="5" t="s">
        <v>182</v>
      </c>
      <c r="C11" s="6" t="s">
        <v>156</v>
      </c>
      <c r="D11" s="4">
        <v>1</v>
      </c>
      <c r="E11" s="6">
        <v>18</v>
      </c>
      <c r="F11" s="6">
        <v>8.5</v>
      </c>
      <c r="G11" s="14">
        <v>4</v>
      </c>
      <c r="H11" s="28">
        <f t="shared" si="0"/>
        <v>153</v>
      </c>
      <c r="I11" s="57">
        <v>8000</v>
      </c>
      <c r="J11" s="58">
        <f t="shared" si="1"/>
        <v>1224000</v>
      </c>
      <c r="K11" s="59">
        <f t="shared" si="2"/>
        <v>1.224</v>
      </c>
    </row>
    <row r="12" spans="1:11" ht="20.100000000000001" customHeight="1" x14ac:dyDescent="0.2">
      <c r="A12" s="4">
        <v>5</v>
      </c>
      <c r="B12" s="5" t="s">
        <v>61</v>
      </c>
      <c r="C12" s="6" t="s">
        <v>156</v>
      </c>
      <c r="D12" s="4">
        <v>1</v>
      </c>
      <c r="E12" s="6">
        <v>45</v>
      </c>
      <c r="F12" s="6">
        <v>5.3250000000000002</v>
      </c>
      <c r="G12" s="14">
        <v>5</v>
      </c>
      <c r="H12" s="28">
        <f t="shared" si="0"/>
        <v>239.625</v>
      </c>
      <c r="I12" s="9">
        <v>8000</v>
      </c>
      <c r="J12" s="32">
        <f t="shared" si="1"/>
        <v>1917000</v>
      </c>
      <c r="K12" s="14">
        <f t="shared" si="2"/>
        <v>1.917</v>
      </c>
    </row>
    <row r="13" spans="1:11" ht="20.100000000000001" customHeight="1" x14ac:dyDescent="0.2">
      <c r="A13" s="4">
        <v>6</v>
      </c>
      <c r="B13" s="5" t="s">
        <v>124</v>
      </c>
      <c r="C13" s="6" t="s">
        <v>157</v>
      </c>
      <c r="D13" s="4">
        <v>1</v>
      </c>
      <c r="E13" s="6">
        <v>6</v>
      </c>
      <c r="F13" s="6">
        <v>29.5</v>
      </c>
      <c r="G13" s="14">
        <v>4</v>
      </c>
      <c r="H13" s="28">
        <f t="shared" si="0"/>
        <v>177</v>
      </c>
      <c r="I13" s="9">
        <v>11500</v>
      </c>
      <c r="J13" s="32">
        <f t="shared" si="1"/>
        <v>2035500</v>
      </c>
      <c r="K13" s="14">
        <f t="shared" si="2"/>
        <v>2.0354999999999999</v>
      </c>
    </row>
    <row r="14" spans="1:11" ht="20.100000000000001" customHeight="1" x14ac:dyDescent="0.2">
      <c r="A14" s="4">
        <v>7</v>
      </c>
      <c r="B14" s="5" t="s">
        <v>125</v>
      </c>
      <c r="C14" s="6" t="s">
        <v>157</v>
      </c>
      <c r="D14" s="4">
        <v>1</v>
      </c>
      <c r="E14" s="6">
        <v>19.3</v>
      </c>
      <c r="F14" s="6">
        <v>7.8</v>
      </c>
      <c r="G14" s="14">
        <v>4</v>
      </c>
      <c r="H14" s="28">
        <f t="shared" si="0"/>
        <v>150.54</v>
      </c>
      <c r="I14" s="9">
        <v>11500</v>
      </c>
      <c r="J14" s="32">
        <f t="shared" si="1"/>
        <v>1731210</v>
      </c>
      <c r="K14" s="14">
        <f t="shared" si="2"/>
        <v>1.7312099999999999</v>
      </c>
    </row>
    <row r="15" spans="1:11" ht="20.100000000000001" customHeight="1" x14ac:dyDescent="0.2">
      <c r="A15" s="4">
        <v>8</v>
      </c>
      <c r="B15" s="5" t="s">
        <v>126</v>
      </c>
      <c r="C15" s="6" t="s">
        <v>157</v>
      </c>
      <c r="D15" s="4">
        <v>1</v>
      </c>
      <c r="E15" s="6">
        <v>19</v>
      </c>
      <c r="F15" s="6">
        <v>7</v>
      </c>
      <c r="G15" s="14">
        <v>6</v>
      </c>
      <c r="H15" s="28">
        <f t="shared" si="0"/>
        <v>133</v>
      </c>
      <c r="I15" s="9">
        <v>11500</v>
      </c>
      <c r="J15" s="32">
        <f t="shared" si="1"/>
        <v>1529500</v>
      </c>
      <c r="K15" s="14">
        <f t="shared" si="2"/>
        <v>1.5295000000000001</v>
      </c>
    </row>
    <row r="16" spans="1:11" ht="20.100000000000001" customHeight="1" x14ac:dyDescent="0.2">
      <c r="A16" s="4">
        <v>9</v>
      </c>
      <c r="B16" s="5" t="s">
        <v>63</v>
      </c>
      <c r="C16" s="6" t="s">
        <v>157</v>
      </c>
      <c r="D16" s="4" t="s">
        <v>20</v>
      </c>
      <c r="E16" s="6">
        <v>4.7</v>
      </c>
      <c r="F16" s="6">
        <v>4.3</v>
      </c>
      <c r="G16" s="14">
        <v>3</v>
      </c>
      <c r="H16" s="28">
        <f t="shared" si="0"/>
        <v>20.21</v>
      </c>
      <c r="I16" s="9">
        <v>10000</v>
      </c>
      <c r="J16" s="32">
        <f t="shared" si="1"/>
        <v>202100</v>
      </c>
      <c r="K16" s="14">
        <f t="shared" si="2"/>
        <v>0.2021</v>
      </c>
    </row>
    <row r="17" spans="1:11" ht="20.100000000000001" customHeight="1" x14ac:dyDescent="0.2">
      <c r="A17" s="4"/>
      <c r="B17" s="19" t="s">
        <v>141</v>
      </c>
      <c r="C17" s="8"/>
      <c r="D17" s="4"/>
      <c r="E17" s="6"/>
      <c r="F17" s="6"/>
      <c r="G17" s="14"/>
      <c r="H17" s="52">
        <f>SUM(H6:H16)</f>
        <v>8953.875</v>
      </c>
      <c r="I17" s="9"/>
      <c r="J17" s="11">
        <f>SUM(J6:J16)</f>
        <v>122432060</v>
      </c>
      <c r="K17" s="20">
        <f t="shared" si="2"/>
        <v>122.43206000000001</v>
      </c>
    </row>
    <row r="18" spans="1:11" ht="20.100000000000001" customHeight="1" x14ac:dyDescent="0.2">
      <c r="A18" s="12" t="s">
        <v>136</v>
      </c>
      <c r="B18" s="19" t="s">
        <v>184</v>
      </c>
      <c r="C18" s="9"/>
      <c r="D18" s="4"/>
      <c r="E18" s="9"/>
      <c r="F18" s="9"/>
      <c r="G18" s="9"/>
      <c r="H18" s="28"/>
      <c r="I18" s="9"/>
      <c r="J18" s="32"/>
      <c r="K18" s="14"/>
    </row>
    <row r="19" spans="1:11" ht="20.100000000000001" customHeight="1" x14ac:dyDescent="0.2">
      <c r="A19" s="4">
        <v>1</v>
      </c>
      <c r="B19" s="5" t="s">
        <v>68</v>
      </c>
      <c r="C19" s="6" t="s">
        <v>221</v>
      </c>
      <c r="D19" s="4">
        <v>1</v>
      </c>
      <c r="E19" s="6">
        <v>75</v>
      </c>
      <c r="F19" s="6">
        <v>22</v>
      </c>
      <c r="G19" s="14">
        <v>7.2</v>
      </c>
      <c r="H19" s="55">
        <f>E19*F19</f>
        <v>1650</v>
      </c>
      <c r="I19" s="9">
        <v>22500</v>
      </c>
      <c r="J19" s="33">
        <f>H19*I19</f>
        <v>37125000</v>
      </c>
      <c r="K19" s="34">
        <f t="shared" si="2"/>
        <v>37.125</v>
      </c>
    </row>
    <row r="22" spans="1:11" x14ac:dyDescent="0.2">
      <c r="K22" s="45">
        <f>SUM(K17:K19)</f>
        <v>159.55706000000001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workbookViewId="0">
      <selection activeCell="I11" sqref="I11"/>
    </sheetView>
  </sheetViews>
  <sheetFormatPr defaultRowHeight="20.100000000000001" customHeight="1" x14ac:dyDescent="0.2"/>
  <cols>
    <col min="1" max="1" width="4" bestFit="1" customWidth="1"/>
    <col min="2" max="2" width="43.7109375" bestFit="1" customWidth="1"/>
    <col min="3" max="3" width="19.28515625" bestFit="1" customWidth="1"/>
    <col min="4" max="4" width="6.7109375" bestFit="1" customWidth="1"/>
    <col min="5" max="5" width="7.140625" bestFit="1" customWidth="1"/>
    <col min="6" max="6" width="7.5703125" bestFit="1" customWidth="1"/>
    <col min="7" max="7" width="6.7109375" bestFit="1" customWidth="1"/>
    <col min="8" max="8" width="10.85546875" style="54" bestFit="1" customWidth="1"/>
    <col min="9" max="9" width="19.42578125" bestFit="1" customWidth="1"/>
    <col min="10" max="10" width="16.85546875" customWidth="1"/>
    <col min="11" max="11" width="12.710937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53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53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163</v>
      </c>
      <c r="B5" s="19" t="s">
        <v>127</v>
      </c>
      <c r="C5" s="6"/>
      <c r="D5" s="4"/>
      <c r="E5" s="6"/>
      <c r="F5" s="6"/>
      <c r="G5" s="14"/>
      <c r="H5" s="28"/>
      <c r="I5" s="9"/>
      <c r="J5" s="4"/>
      <c r="K5" s="9"/>
    </row>
    <row r="6" spans="1:11" ht="20.100000000000001" customHeight="1" x14ac:dyDescent="0.2">
      <c r="A6" s="4">
        <v>1</v>
      </c>
      <c r="B6" s="5" t="s">
        <v>65</v>
      </c>
      <c r="C6" s="6" t="s">
        <v>156</v>
      </c>
      <c r="D6" s="4">
        <v>1</v>
      </c>
      <c r="E6" s="6">
        <v>27.5</v>
      </c>
      <c r="F6" s="6">
        <v>250</v>
      </c>
      <c r="G6" s="14">
        <v>12</v>
      </c>
      <c r="H6" s="28">
        <f t="shared" ref="H6:H10" si="0">E6*F6</f>
        <v>6875</v>
      </c>
      <c r="I6" s="9">
        <v>15000</v>
      </c>
      <c r="J6" s="32">
        <f t="shared" ref="J6:J10" si="1">H6*I6</f>
        <v>103125000</v>
      </c>
      <c r="K6" s="35">
        <f>J6/1000000</f>
        <v>103.125</v>
      </c>
    </row>
    <row r="7" spans="1:11" ht="20.100000000000001" customHeight="1" x14ac:dyDescent="0.2">
      <c r="A7" s="4">
        <v>2</v>
      </c>
      <c r="B7" s="5" t="s">
        <v>64</v>
      </c>
      <c r="C7" s="6" t="s">
        <v>156</v>
      </c>
      <c r="D7" s="4">
        <v>1</v>
      </c>
      <c r="E7" s="6">
        <v>37</v>
      </c>
      <c r="F7" s="6">
        <v>4</v>
      </c>
      <c r="G7" s="14"/>
      <c r="H7" s="28">
        <f t="shared" si="0"/>
        <v>148</v>
      </c>
      <c r="I7" s="9">
        <v>8000</v>
      </c>
      <c r="J7" s="32">
        <f t="shared" si="1"/>
        <v>1184000</v>
      </c>
      <c r="K7" s="35">
        <f t="shared" ref="K7:K11" si="2">J7/1000000</f>
        <v>1.1839999999999999</v>
      </c>
    </row>
    <row r="8" spans="1:11" ht="20.100000000000001" customHeight="1" x14ac:dyDescent="0.2">
      <c r="A8" s="4">
        <v>3</v>
      </c>
      <c r="B8" s="5" t="s">
        <v>181</v>
      </c>
      <c r="C8" s="6"/>
      <c r="D8" s="4">
        <v>1</v>
      </c>
      <c r="E8" s="6">
        <v>27.7</v>
      </c>
      <c r="F8" s="6">
        <v>11.7</v>
      </c>
      <c r="G8" s="14">
        <v>5</v>
      </c>
      <c r="H8" s="28">
        <f t="shared" si="0"/>
        <v>324.08999999999997</v>
      </c>
      <c r="I8" s="9">
        <v>8000</v>
      </c>
      <c r="J8" s="32">
        <f t="shared" si="1"/>
        <v>2592720</v>
      </c>
      <c r="K8" s="35">
        <f t="shared" si="2"/>
        <v>2.5927199999999999</v>
      </c>
    </row>
    <row r="9" spans="1:11" ht="20.100000000000001" customHeight="1" x14ac:dyDescent="0.2">
      <c r="A9" s="4">
        <v>4</v>
      </c>
      <c r="B9" s="5" t="s">
        <v>183</v>
      </c>
      <c r="C9" s="6" t="s">
        <v>157</v>
      </c>
      <c r="D9" s="4">
        <v>1</v>
      </c>
      <c r="E9" s="6">
        <v>10.5</v>
      </c>
      <c r="F9" s="6">
        <v>3.85</v>
      </c>
      <c r="G9" s="14">
        <v>3</v>
      </c>
      <c r="H9" s="28">
        <f t="shared" si="0"/>
        <v>40.425000000000004</v>
      </c>
      <c r="I9" s="9">
        <v>8000</v>
      </c>
      <c r="J9" s="32">
        <f t="shared" si="1"/>
        <v>323400.00000000006</v>
      </c>
      <c r="K9" s="35">
        <f t="shared" si="2"/>
        <v>0.32340000000000008</v>
      </c>
    </row>
    <row r="10" spans="1:11" ht="20.100000000000001" customHeight="1" x14ac:dyDescent="0.2">
      <c r="A10" s="4">
        <v>5</v>
      </c>
      <c r="B10" s="5" t="s">
        <v>91</v>
      </c>
      <c r="C10" s="6" t="s">
        <v>156</v>
      </c>
      <c r="D10" s="4"/>
      <c r="E10" s="6">
        <v>4.2</v>
      </c>
      <c r="F10" s="6">
        <v>11</v>
      </c>
      <c r="G10" s="14">
        <v>3</v>
      </c>
      <c r="H10" s="28">
        <f t="shared" si="0"/>
        <v>46.2</v>
      </c>
      <c r="I10" s="9">
        <v>15000</v>
      </c>
      <c r="J10" s="32">
        <f t="shared" si="1"/>
        <v>693000</v>
      </c>
      <c r="K10" s="35">
        <f t="shared" si="2"/>
        <v>0.69299999999999995</v>
      </c>
    </row>
    <row r="11" spans="1:11" ht="20.100000000000001" customHeight="1" x14ac:dyDescent="0.2">
      <c r="A11" s="4"/>
      <c r="B11" s="21" t="s">
        <v>141</v>
      </c>
      <c r="C11" s="8"/>
      <c r="D11" s="4"/>
      <c r="E11" s="6"/>
      <c r="F11" s="6"/>
      <c r="G11" s="14"/>
      <c r="H11" s="52">
        <f>SUM(H6:H10)</f>
        <v>7433.7150000000001</v>
      </c>
      <c r="I11" s="9"/>
      <c r="J11" s="44">
        <f>SUM(J6:J10)</f>
        <v>107918120</v>
      </c>
      <c r="K11" s="36">
        <f t="shared" si="2"/>
        <v>107.91812</v>
      </c>
    </row>
    <row r="12" spans="1:11" ht="20.100000000000001" customHeight="1" x14ac:dyDescent="0.2">
      <c r="A12" s="12" t="s">
        <v>164</v>
      </c>
      <c r="B12" s="24" t="s">
        <v>67</v>
      </c>
      <c r="C12" s="6"/>
      <c r="D12" s="4"/>
      <c r="E12" s="6"/>
      <c r="F12" s="6"/>
      <c r="G12" s="14"/>
      <c r="H12" s="28"/>
      <c r="I12" s="9"/>
      <c r="J12" s="4"/>
      <c r="K12" s="9"/>
    </row>
    <row r="13" spans="1:11" ht="20.100000000000001" customHeight="1" x14ac:dyDescent="0.2">
      <c r="A13" s="4">
        <v>1</v>
      </c>
      <c r="B13" s="5" t="s">
        <v>68</v>
      </c>
      <c r="C13" s="6" t="s">
        <v>156</v>
      </c>
      <c r="D13" s="4">
        <v>1</v>
      </c>
      <c r="E13" s="6">
        <v>22</v>
      </c>
      <c r="F13" s="6">
        <v>120</v>
      </c>
      <c r="G13" s="14">
        <v>14</v>
      </c>
      <c r="H13" s="28">
        <f t="shared" ref="H13:H19" si="3">E13*F13</f>
        <v>2640</v>
      </c>
      <c r="I13" s="9">
        <v>15000</v>
      </c>
      <c r="J13" s="32">
        <f t="shared" ref="J13:J19" si="4">H13*I13</f>
        <v>39600000</v>
      </c>
      <c r="K13" s="9">
        <f t="shared" ref="K13:K20" si="5">J13/1000000</f>
        <v>39.6</v>
      </c>
    </row>
    <row r="14" spans="1:11" ht="20.100000000000001" customHeight="1" x14ac:dyDescent="0.2">
      <c r="A14" s="4">
        <v>2</v>
      </c>
      <c r="B14" s="5" t="s">
        <v>69</v>
      </c>
      <c r="C14" s="6" t="s">
        <v>156</v>
      </c>
      <c r="D14" s="4">
        <v>1</v>
      </c>
      <c r="E14" s="6">
        <v>8</v>
      </c>
      <c r="F14" s="6">
        <v>120</v>
      </c>
      <c r="G14" s="14">
        <v>7.6</v>
      </c>
      <c r="H14" s="28">
        <f t="shared" si="3"/>
        <v>960</v>
      </c>
      <c r="I14" s="9">
        <v>8000</v>
      </c>
      <c r="J14" s="32">
        <f t="shared" si="4"/>
        <v>7680000</v>
      </c>
      <c r="K14" s="9">
        <f t="shared" si="5"/>
        <v>7.68</v>
      </c>
    </row>
    <row r="15" spans="1:11" ht="20.100000000000001" customHeight="1" x14ac:dyDescent="0.2">
      <c r="A15" s="4">
        <v>3</v>
      </c>
      <c r="B15" s="5" t="s">
        <v>70</v>
      </c>
      <c r="C15" s="6" t="s">
        <v>156</v>
      </c>
      <c r="D15" s="4">
        <v>1</v>
      </c>
      <c r="E15" s="6">
        <v>5.6</v>
      </c>
      <c r="F15" s="6">
        <v>36</v>
      </c>
      <c r="G15" s="14">
        <v>5</v>
      </c>
      <c r="H15" s="28">
        <f t="shared" si="3"/>
        <v>201.6</v>
      </c>
      <c r="I15" s="9">
        <v>8000</v>
      </c>
      <c r="J15" s="32">
        <f t="shared" si="4"/>
        <v>1612800</v>
      </c>
      <c r="K15" s="14">
        <f t="shared" si="5"/>
        <v>1.6128</v>
      </c>
    </row>
    <row r="16" spans="1:11" ht="20.100000000000001" customHeight="1" x14ac:dyDescent="0.2">
      <c r="A16" s="4">
        <v>4</v>
      </c>
      <c r="B16" s="5" t="s">
        <v>71</v>
      </c>
      <c r="C16" s="6" t="s">
        <v>156</v>
      </c>
      <c r="D16" s="4">
        <v>1</v>
      </c>
      <c r="E16" s="6">
        <v>5.7249999999999996</v>
      </c>
      <c r="F16" s="6">
        <v>120</v>
      </c>
      <c r="G16" s="14">
        <v>5</v>
      </c>
      <c r="H16" s="28">
        <f t="shared" si="3"/>
        <v>687</v>
      </c>
      <c r="I16" s="9">
        <v>8000</v>
      </c>
      <c r="J16" s="32">
        <f t="shared" si="4"/>
        <v>5496000</v>
      </c>
      <c r="K16" s="14">
        <f t="shared" si="5"/>
        <v>5.4960000000000004</v>
      </c>
    </row>
    <row r="17" spans="1:11" ht="20.100000000000001" customHeight="1" x14ac:dyDescent="0.2">
      <c r="A17" s="4">
        <v>5</v>
      </c>
      <c r="B17" s="5" t="s">
        <v>117</v>
      </c>
      <c r="C17" s="6" t="s">
        <v>157</v>
      </c>
      <c r="D17" s="4" t="s">
        <v>20</v>
      </c>
      <c r="E17" s="6">
        <v>11</v>
      </c>
      <c r="F17" s="6">
        <v>6.5</v>
      </c>
      <c r="G17" s="14">
        <v>3</v>
      </c>
      <c r="H17" s="28">
        <f t="shared" si="3"/>
        <v>71.5</v>
      </c>
      <c r="I17" s="9">
        <v>11500</v>
      </c>
      <c r="J17" s="32">
        <f t="shared" si="4"/>
        <v>822250</v>
      </c>
      <c r="K17" s="14">
        <f t="shared" si="5"/>
        <v>0.82225000000000004</v>
      </c>
    </row>
    <row r="18" spans="1:11" ht="20.100000000000001" customHeight="1" x14ac:dyDescent="0.2">
      <c r="A18" s="4" t="s">
        <v>190</v>
      </c>
      <c r="B18" s="5"/>
      <c r="C18" s="6"/>
      <c r="D18" s="4"/>
      <c r="E18" s="6">
        <v>11</v>
      </c>
      <c r="F18" s="6">
        <v>6.5</v>
      </c>
      <c r="G18" s="14"/>
      <c r="H18" s="28">
        <f t="shared" si="3"/>
        <v>71.5</v>
      </c>
      <c r="I18" s="9">
        <v>11500</v>
      </c>
      <c r="J18" s="32">
        <f t="shared" si="4"/>
        <v>822250</v>
      </c>
      <c r="K18" s="14">
        <f t="shared" si="5"/>
        <v>0.82225000000000004</v>
      </c>
    </row>
    <row r="19" spans="1:11" ht="20.100000000000001" customHeight="1" x14ac:dyDescent="0.2">
      <c r="A19" s="4">
        <v>6</v>
      </c>
      <c r="B19" s="5" t="s">
        <v>118</v>
      </c>
      <c r="C19" s="6" t="s">
        <v>157</v>
      </c>
      <c r="D19" s="4">
        <v>1</v>
      </c>
      <c r="E19" s="6">
        <v>9</v>
      </c>
      <c r="F19" s="6">
        <v>5.2</v>
      </c>
      <c r="G19" s="14"/>
      <c r="H19" s="28">
        <f t="shared" si="3"/>
        <v>46.800000000000004</v>
      </c>
      <c r="I19" s="9">
        <v>8000</v>
      </c>
      <c r="J19" s="32">
        <f t="shared" si="4"/>
        <v>374400.00000000006</v>
      </c>
      <c r="K19" s="14">
        <f t="shared" si="5"/>
        <v>0.37440000000000007</v>
      </c>
    </row>
    <row r="20" spans="1:11" ht="20.100000000000001" customHeight="1" x14ac:dyDescent="0.2">
      <c r="A20" s="4"/>
      <c r="B20" s="21" t="s">
        <v>170</v>
      </c>
      <c r="C20" s="6"/>
      <c r="D20" s="4"/>
      <c r="E20" s="6"/>
      <c r="F20" s="6"/>
      <c r="G20" s="14"/>
      <c r="H20" s="52">
        <f>SUM(H13:H19)</f>
        <v>4678.4000000000005</v>
      </c>
      <c r="I20" s="9"/>
      <c r="J20" s="11">
        <f>SUM(J13:J19)</f>
        <v>56407700</v>
      </c>
      <c r="K20" s="20">
        <f t="shared" si="5"/>
        <v>56.407699999999998</v>
      </c>
    </row>
    <row r="21" spans="1:11" ht="20.100000000000001" customHeight="1" x14ac:dyDescent="0.2">
      <c r="A21" s="12" t="s">
        <v>165</v>
      </c>
      <c r="B21" s="24" t="s">
        <v>172</v>
      </c>
      <c r="C21" s="6"/>
      <c r="D21" s="4"/>
      <c r="E21" s="6"/>
      <c r="F21" s="6"/>
      <c r="G21" s="14"/>
      <c r="H21" s="28"/>
      <c r="I21" s="9"/>
      <c r="J21" s="4"/>
      <c r="K21" s="9"/>
    </row>
    <row r="22" spans="1:11" ht="20.100000000000001" customHeight="1" x14ac:dyDescent="0.2">
      <c r="A22" s="4">
        <v>1</v>
      </c>
      <c r="B22" s="5" t="s">
        <v>58</v>
      </c>
      <c r="C22" s="6" t="s">
        <v>156</v>
      </c>
      <c r="D22" s="4">
        <v>1</v>
      </c>
      <c r="E22" s="6">
        <v>60</v>
      </c>
      <c r="F22" s="6">
        <v>22</v>
      </c>
      <c r="G22" s="14">
        <v>14</v>
      </c>
      <c r="H22" s="28">
        <f t="shared" ref="H22:H32" si="6">E22*F22</f>
        <v>1320</v>
      </c>
      <c r="I22" s="9">
        <v>15000</v>
      </c>
      <c r="J22" s="32">
        <f t="shared" ref="J22:J32" si="7">H22*I22</f>
        <v>19800000</v>
      </c>
      <c r="K22" s="9">
        <f t="shared" ref="K22:K33" si="8">J22/1000000</f>
        <v>19.8</v>
      </c>
    </row>
    <row r="23" spans="1:11" ht="20.100000000000001" customHeight="1" x14ac:dyDescent="0.2">
      <c r="A23" s="4">
        <v>2</v>
      </c>
      <c r="B23" s="5" t="s">
        <v>69</v>
      </c>
      <c r="C23" s="6" t="s">
        <v>156</v>
      </c>
      <c r="D23" s="4">
        <v>1</v>
      </c>
      <c r="E23" s="6">
        <v>60</v>
      </c>
      <c r="F23" s="6">
        <v>5.75</v>
      </c>
      <c r="G23" s="14">
        <v>5</v>
      </c>
      <c r="H23" s="28">
        <f t="shared" si="6"/>
        <v>345</v>
      </c>
      <c r="I23" s="9">
        <v>8000</v>
      </c>
      <c r="J23" s="32">
        <f t="shared" si="7"/>
        <v>2760000</v>
      </c>
      <c r="K23" s="14">
        <f t="shared" si="8"/>
        <v>2.76</v>
      </c>
    </row>
    <row r="24" spans="1:11" ht="20.100000000000001" customHeight="1" x14ac:dyDescent="0.2">
      <c r="A24" s="4">
        <v>3</v>
      </c>
      <c r="B24" s="5" t="s">
        <v>72</v>
      </c>
      <c r="C24" s="6" t="s">
        <v>157</v>
      </c>
      <c r="D24" s="4" t="s">
        <v>20</v>
      </c>
      <c r="E24" s="6">
        <v>11</v>
      </c>
      <c r="F24" s="6">
        <v>6.5</v>
      </c>
      <c r="G24" s="14">
        <v>6</v>
      </c>
      <c r="H24" s="28">
        <f t="shared" si="6"/>
        <v>71.5</v>
      </c>
      <c r="I24" s="9">
        <v>8000</v>
      </c>
      <c r="J24" s="32">
        <f t="shared" si="7"/>
        <v>572000</v>
      </c>
      <c r="K24" s="14">
        <f t="shared" si="8"/>
        <v>0.57199999999999995</v>
      </c>
    </row>
    <row r="25" spans="1:11" ht="20.100000000000001" customHeight="1" x14ac:dyDescent="0.2">
      <c r="A25" s="4" t="s">
        <v>190</v>
      </c>
      <c r="B25" s="5"/>
      <c r="C25" s="6"/>
      <c r="D25" s="4"/>
      <c r="E25" s="6">
        <v>11</v>
      </c>
      <c r="F25" s="6">
        <v>6.5</v>
      </c>
      <c r="G25" s="14"/>
      <c r="H25" s="28">
        <f t="shared" si="6"/>
        <v>71.5</v>
      </c>
      <c r="I25" s="9">
        <v>8000</v>
      </c>
      <c r="J25" s="32">
        <f t="shared" si="7"/>
        <v>572000</v>
      </c>
      <c r="K25" s="14">
        <f t="shared" si="8"/>
        <v>0.57199999999999995</v>
      </c>
    </row>
    <row r="26" spans="1:11" ht="20.100000000000001" customHeight="1" x14ac:dyDescent="0.2">
      <c r="A26" s="4">
        <v>4</v>
      </c>
      <c r="B26" s="5" t="s">
        <v>73</v>
      </c>
      <c r="C26" s="6" t="s">
        <v>156</v>
      </c>
      <c r="D26" s="4">
        <v>1</v>
      </c>
      <c r="E26" s="6">
        <v>36.5</v>
      </c>
      <c r="F26" s="6">
        <v>5.6</v>
      </c>
      <c r="G26" s="14">
        <v>6</v>
      </c>
      <c r="H26" s="28">
        <f t="shared" si="6"/>
        <v>204.39999999999998</v>
      </c>
      <c r="I26" s="9">
        <v>8000</v>
      </c>
      <c r="J26" s="32">
        <f t="shared" si="7"/>
        <v>1635199.9999999998</v>
      </c>
      <c r="K26" s="14">
        <f t="shared" si="8"/>
        <v>1.6351999999999998</v>
      </c>
    </row>
    <row r="27" spans="1:11" ht="20.100000000000001" customHeight="1" x14ac:dyDescent="0.2">
      <c r="A27" s="4">
        <v>5</v>
      </c>
      <c r="B27" s="5" t="s">
        <v>119</v>
      </c>
      <c r="C27" s="6"/>
      <c r="D27" s="4">
        <v>1</v>
      </c>
      <c r="E27" s="6">
        <v>10</v>
      </c>
      <c r="F27" s="6">
        <v>6</v>
      </c>
      <c r="G27" s="14">
        <v>5</v>
      </c>
      <c r="H27" s="28">
        <f t="shared" si="6"/>
        <v>60</v>
      </c>
      <c r="I27" s="9">
        <v>11500</v>
      </c>
      <c r="J27" s="32">
        <f t="shared" si="7"/>
        <v>690000</v>
      </c>
      <c r="K27" s="14">
        <f t="shared" si="8"/>
        <v>0.69</v>
      </c>
    </row>
    <row r="28" spans="1:11" ht="20.100000000000001" customHeight="1" x14ac:dyDescent="0.2">
      <c r="A28" s="4">
        <v>6</v>
      </c>
      <c r="B28" s="5" t="s">
        <v>120</v>
      </c>
      <c r="C28" s="6" t="s">
        <v>157</v>
      </c>
      <c r="D28" s="4">
        <v>1</v>
      </c>
      <c r="E28" s="6">
        <v>15</v>
      </c>
      <c r="F28" s="6">
        <v>7</v>
      </c>
      <c r="G28" s="14">
        <v>4</v>
      </c>
      <c r="H28" s="28">
        <f t="shared" si="6"/>
        <v>105</v>
      </c>
      <c r="I28" s="9">
        <v>11500</v>
      </c>
      <c r="J28" s="32">
        <f t="shared" si="7"/>
        <v>1207500</v>
      </c>
      <c r="K28" s="14">
        <f t="shared" si="8"/>
        <v>1.2075</v>
      </c>
    </row>
    <row r="29" spans="1:11" ht="20.100000000000001" customHeight="1" x14ac:dyDescent="0.2">
      <c r="A29" s="4">
        <v>7</v>
      </c>
      <c r="B29" s="5" t="s">
        <v>121</v>
      </c>
      <c r="C29" s="6" t="s">
        <v>157</v>
      </c>
      <c r="D29" s="4">
        <v>1</v>
      </c>
      <c r="E29" s="6">
        <v>18</v>
      </c>
      <c r="F29" s="6">
        <v>7</v>
      </c>
      <c r="G29" s="14">
        <v>4.5</v>
      </c>
      <c r="H29" s="28">
        <f t="shared" si="6"/>
        <v>126</v>
      </c>
      <c r="I29" s="9">
        <v>11500</v>
      </c>
      <c r="J29" s="32">
        <f t="shared" si="7"/>
        <v>1449000</v>
      </c>
      <c r="K29" s="14">
        <f t="shared" si="8"/>
        <v>1.4490000000000001</v>
      </c>
    </row>
    <row r="30" spans="1:11" ht="20.100000000000001" customHeight="1" x14ac:dyDescent="0.2">
      <c r="A30" s="4">
        <v>8</v>
      </c>
      <c r="B30" s="5" t="s">
        <v>122</v>
      </c>
      <c r="C30" s="6" t="s">
        <v>173</v>
      </c>
      <c r="D30" s="4">
        <v>1</v>
      </c>
      <c r="E30" s="6">
        <v>7.8</v>
      </c>
      <c r="F30" s="6">
        <v>3.5</v>
      </c>
      <c r="G30" s="14">
        <v>3</v>
      </c>
      <c r="H30" s="28">
        <f t="shared" si="6"/>
        <v>27.3</v>
      </c>
      <c r="I30" s="9">
        <v>11500</v>
      </c>
      <c r="J30" s="32">
        <f t="shared" si="7"/>
        <v>313950</v>
      </c>
      <c r="K30" s="14">
        <f t="shared" si="8"/>
        <v>0.31395000000000001</v>
      </c>
    </row>
    <row r="31" spans="1:11" ht="20.100000000000001" customHeight="1" x14ac:dyDescent="0.2">
      <c r="A31" s="4">
        <v>9</v>
      </c>
      <c r="B31" s="5" t="s">
        <v>66</v>
      </c>
      <c r="C31" s="6" t="s">
        <v>157</v>
      </c>
      <c r="D31" s="4">
        <v>1</v>
      </c>
      <c r="E31" s="6">
        <v>2.8</v>
      </c>
      <c r="F31" s="6">
        <v>6.1</v>
      </c>
      <c r="G31" s="14">
        <v>3</v>
      </c>
      <c r="H31" s="28">
        <f t="shared" si="6"/>
        <v>17.079999999999998</v>
      </c>
      <c r="I31" s="9">
        <v>11500</v>
      </c>
      <c r="J31" s="32">
        <f t="shared" si="7"/>
        <v>196419.99999999997</v>
      </c>
      <c r="K31" s="14">
        <f t="shared" si="8"/>
        <v>0.19641999999999998</v>
      </c>
    </row>
    <row r="32" spans="1:11" ht="20.100000000000001" customHeight="1" x14ac:dyDescent="0.2">
      <c r="A32" s="4">
        <v>10</v>
      </c>
      <c r="B32" s="5" t="s">
        <v>123</v>
      </c>
      <c r="C32" s="6" t="s">
        <v>157</v>
      </c>
      <c r="D32" s="4">
        <v>1</v>
      </c>
      <c r="E32" s="6">
        <v>4.5</v>
      </c>
      <c r="F32" s="6">
        <v>4.5</v>
      </c>
      <c r="G32" s="14">
        <v>3</v>
      </c>
      <c r="H32" s="28">
        <f t="shared" si="6"/>
        <v>20.25</v>
      </c>
      <c r="I32" s="9">
        <v>11500</v>
      </c>
      <c r="J32" s="32">
        <f t="shared" si="7"/>
        <v>232875</v>
      </c>
      <c r="K32" s="14">
        <f t="shared" si="8"/>
        <v>0.232875</v>
      </c>
    </row>
    <row r="33" spans="1:11" ht="20.100000000000001" customHeight="1" x14ac:dyDescent="0.2">
      <c r="A33" s="9"/>
      <c r="B33" s="21" t="s">
        <v>142</v>
      </c>
      <c r="C33" s="8"/>
      <c r="D33" s="4"/>
      <c r="E33" s="6"/>
      <c r="F33" s="6"/>
      <c r="G33" s="14"/>
      <c r="H33" s="52">
        <f>SUM(H22:H32)</f>
        <v>2368.0300000000002</v>
      </c>
      <c r="I33" s="9"/>
      <c r="J33" s="11">
        <f>SUM(J22:J32)</f>
        <v>29428945</v>
      </c>
      <c r="K33" s="39">
        <f t="shared" si="8"/>
        <v>29.428944999999999</v>
      </c>
    </row>
    <row r="36" spans="1:11" ht="20.100000000000001" customHeight="1" x14ac:dyDescent="0.2">
      <c r="K36" s="45">
        <f>K33+K20+K11</f>
        <v>193.75476500000002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I23" sqref="I23"/>
    </sheetView>
  </sheetViews>
  <sheetFormatPr defaultRowHeight="20.100000000000001" customHeight="1" x14ac:dyDescent="0.2"/>
  <cols>
    <col min="1" max="1" width="4" bestFit="1" customWidth="1"/>
    <col min="2" max="2" width="26.85546875" bestFit="1" customWidth="1"/>
    <col min="3" max="3" width="19.28515625" bestFit="1" customWidth="1"/>
    <col min="4" max="4" width="6.7109375" bestFit="1" customWidth="1"/>
    <col min="5" max="5" width="7.5703125" bestFit="1" customWidth="1"/>
    <col min="6" max="6" width="6.5703125" bestFit="1" customWidth="1"/>
    <col min="7" max="7" width="6.7109375" bestFit="1" customWidth="1"/>
    <col min="8" max="8" width="12.140625" bestFit="1" customWidth="1"/>
    <col min="9" max="9" width="19.42578125" bestFit="1" customWidth="1"/>
    <col min="10" max="10" width="14.5703125" bestFit="1" customWidth="1"/>
    <col min="11" max="11" width="10.710937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16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16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166</v>
      </c>
      <c r="B5" s="24" t="s">
        <v>74</v>
      </c>
      <c r="C5" s="2"/>
      <c r="D5" s="3"/>
      <c r="E5" s="2"/>
      <c r="F5" s="2"/>
      <c r="G5" s="13"/>
      <c r="H5" s="2"/>
      <c r="I5" s="9"/>
      <c r="J5" s="4"/>
      <c r="K5" s="9"/>
    </row>
    <row r="6" spans="1:11" ht="20.100000000000001" customHeight="1" x14ac:dyDescent="0.2">
      <c r="A6" s="4">
        <v>1</v>
      </c>
      <c r="B6" s="5" t="s">
        <v>62</v>
      </c>
      <c r="C6" s="6" t="s">
        <v>157</v>
      </c>
      <c r="D6" s="4" t="s">
        <v>54</v>
      </c>
      <c r="E6" s="6">
        <v>10.95</v>
      </c>
      <c r="F6" s="6">
        <v>7</v>
      </c>
      <c r="G6" s="14">
        <v>3</v>
      </c>
      <c r="H6" s="28">
        <f>E6*F6</f>
        <v>76.649999999999991</v>
      </c>
      <c r="I6" s="32">
        <v>11500</v>
      </c>
      <c r="J6" s="32">
        <f>H6*I6</f>
        <v>881474.99999999988</v>
      </c>
      <c r="K6" s="35">
        <f>J6/1000000</f>
        <v>0.8814749999999999</v>
      </c>
    </row>
    <row r="7" spans="1:11" ht="20.100000000000001" customHeight="1" x14ac:dyDescent="0.2">
      <c r="A7" s="4">
        <v>2</v>
      </c>
      <c r="B7" s="5" t="s">
        <v>75</v>
      </c>
      <c r="C7" s="6" t="s">
        <v>157</v>
      </c>
      <c r="D7" s="4" t="s">
        <v>54</v>
      </c>
      <c r="E7" s="6">
        <v>42.7</v>
      </c>
      <c r="F7" s="6">
        <v>7.45</v>
      </c>
      <c r="G7" s="14">
        <v>5</v>
      </c>
      <c r="H7" s="28">
        <f t="shared" ref="H7:H22" si="0">E7*F7</f>
        <v>318.11500000000001</v>
      </c>
      <c r="I7" s="32">
        <v>11500</v>
      </c>
      <c r="J7" s="32">
        <f t="shared" ref="J7:J22" si="1">H7*I7</f>
        <v>3658322.5</v>
      </c>
      <c r="K7" s="35">
        <f t="shared" ref="K7:K23" si="2">J7/1000000</f>
        <v>3.6583225000000001</v>
      </c>
    </row>
    <row r="8" spans="1:11" ht="20.100000000000001" customHeight="1" x14ac:dyDescent="0.2">
      <c r="A8" s="4">
        <v>3</v>
      </c>
      <c r="B8" s="5" t="s">
        <v>75</v>
      </c>
      <c r="C8" s="6" t="s">
        <v>157</v>
      </c>
      <c r="D8" s="4" t="s">
        <v>54</v>
      </c>
      <c r="E8" s="6">
        <v>7</v>
      </c>
      <c r="F8" s="6">
        <v>12.5</v>
      </c>
      <c r="G8" s="14">
        <v>4</v>
      </c>
      <c r="H8" s="28">
        <f t="shared" si="0"/>
        <v>87.5</v>
      </c>
      <c r="I8" s="32">
        <v>11500</v>
      </c>
      <c r="J8" s="32">
        <f t="shared" si="1"/>
        <v>1006250</v>
      </c>
      <c r="K8" s="35">
        <f t="shared" si="2"/>
        <v>1.0062500000000001</v>
      </c>
    </row>
    <row r="9" spans="1:11" ht="20.100000000000001" customHeight="1" x14ac:dyDescent="0.2">
      <c r="A9" s="4">
        <v>4</v>
      </c>
      <c r="B9" s="5" t="s">
        <v>76</v>
      </c>
      <c r="C9" s="6" t="s">
        <v>157</v>
      </c>
      <c r="D9" s="4" t="s">
        <v>54</v>
      </c>
      <c r="E9" s="6">
        <v>5.5</v>
      </c>
      <c r="F9" s="6">
        <v>10</v>
      </c>
      <c r="G9" s="14">
        <v>4</v>
      </c>
      <c r="H9" s="28">
        <f t="shared" si="0"/>
        <v>55</v>
      </c>
      <c r="I9" s="32">
        <v>11500</v>
      </c>
      <c r="J9" s="32">
        <f t="shared" si="1"/>
        <v>632500</v>
      </c>
      <c r="K9" s="35">
        <f t="shared" si="2"/>
        <v>0.63249999999999995</v>
      </c>
    </row>
    <row r="10" spans="1:11" ht="20.100000000000001" customHeight="1" x14ac:dyDescent="0.2">
      <c r="A10" s="4">
        <v>5</v>
      </c>
      <c r="B10" s="5" t="s">
        <v>77</v>
      </c>
      <c r="C10" s="6" t="s">
        <v>157</v>
      </c>
      <c r="D10" s="4" t="s">
        <v>20</v>
      </c>
      <c r="E10" s="6">
        <v>11.185</v>
      </c>
      <c r="F10" s="6">
        <v>5</v>
      </c>
      <c r="G10" s="14">
        <v>2.5</v>
      </c>
      <c r="H10" s="28">
        <f t="shared" si="0"/>
        <v>55.925000000000004</v>
      </c>
      <c r="I10" s="9">
        <v>8000</v>
      </c>
      <c r="J10" s="32">
        <f t="shared" si="1"/>
        <v>447400.00000000006</v>
      </c>
      <c r="K10" s="35">
        <f t="shared" si="2"/>
        <v>0.44740000000000008</v>
      </c>
    </row>
    <row r="11" spans="1:11" ht="20.100000000000001" customHeight="1" x14ac:dyDescent="0.2">
      <c r="A11" s="4" t="s">
        <v>190</v>
      </c>
      <c r="B11" s="5"/>
      <c r="C11" s="6"/>
      <c r="D11" s="4"/>
      <c r="E11" s="6">
        <v>11.185</v>
      </c>
      <c r="F11" s="6">
        <v>5</v>
      </c>
      <c r="G11" s="14">
        <v>3</v>
      </c>
      <c r="H11" s="28">
        <f>E11*F11</f>
        <v>55.925000000000004</v>
      </c>
      <c r="I11" s="9">
        <v>8000</v>
      </c>
      <c r="J11" s="32">
        <f t="shared" si="1"/>
        <v>447400.00000000006</v>
      </c>
      <c r="K11" s="35">
        <f t="shared" si="2"/>
        <v>0.44740000000000008</v>
      </c>
    </row>
    <row r="12" spans="1:11" ht="20.100000000000001" customHeight="1" x14ac:dyDescent="0.2">
      <c r="A12" s="4">
        <v>6</v>
      </c>
      <c r="B12" s="5" t="s">
        <v>78</v>
      </c>
      <c r="C12" s="6" t="s">
        <v>157</v>
      </c>
      <c r="D12" s="4" t="s">
        <v>54</v>
      </c>
      <c r="E12" s="6">
        <v>4.5</v>
      </c>
      <c r="F12" s="6">
        <v>4.5</v>
      </c>
      <c r="G12" s="14">
        <v>4</v>
      </c>
      <c r="H12" s="28">
        <f t="shared" si="0"/>
        <v>20.25</v>
      </c>
      <c r="I12" s="9">
        <v>11500</v>
      </c>
      <c r="J12" s="32">
        <f t="shared" si="1"/>
        <v>232875</v>
      </c>
      <c r="K12" s="35">
        <f t="shared" si="2"/>
        <v>0.232875</v>
      </c>
    </row>
    <row r="13" spans="1:11" ht="20.100000000000001" customHeight="1" x14ac:dyDescent="0.2">
      <c r="A13" s="4">
        <v>7</v>
      </c>
      <c r="B13" s="5" t="s">
        <v>79</v>
      </c>
      <c r="C13" s="6" t="s">
        <v>157</v>
      </c>
      <c r="D13" s="4" t="s">
        <v>54</v>
      </c>
      <c r="E13" s="6">
        <v>8.4</v>
      </c>
      <c r="F13" s="6">
        <v>4.0999999999999996</v>
      </c>
      <c r="G13" s="14">
        <v>3</v>
      </c>
      <c r="H13" s="28">
        <f t="shared" si="0"/>
        <v>34.44</v>
      </c>
      <c r="I13" s="9">
        <v>8000</v>
      </c>
      <c r="J13" s="32">
        <f t="shared" si="1"/>
        <v>275520</v>
      </c>
      <c r="K13" s="35">
        <f t="shared" si="2"/>
        <v>0.27551999999999999</v>
      </c>
    </row>
    <row r="14" spans="1:11" ht="20.100000000000001" customHeight="1" x14ac:dyDescent="0.2">
      <c r="A14" s="4">
        <v>8</v>
      </c>
      <c r="B14" s="5" t="s">
        <v>80</v>
      </c>
      <c r="C14" s="6" t="s">
        <v>157</v>
      </c>
      <c r="D14" s="4" t="s">
        <v>54</v>
      </c>
      <c r="E14" s="6">
        <v>6.25</v>
      </c>
      <c r="F14" s="6">
        <v>3.5</v>
      </c>
      <c r="G14" s="14">
        <v>3</v>
      </c>
      <c r="H14" s="28">
        <f t="shared" si="0"/>
        <v>21.875</v>
      </c>
      <c r="I14" s="9">
        <v>11500</v>
      </c>
      <c r="J14" s="32">
        <f t="shared" si="1"/>
        <v>251562.5</v>
      </c>
      <c r="K14" s="35">
        <f t="shared" si="2"/>
        <v>0.25156250000000002</v>
      </c>
    </row>
    <row r="15" spans="1:11" ht="20.100000000000001" customHeight="1" x14ac:dyDescent="0.2">
      <c r="A15" s="4">
        <v>9</v>
      </c>
      <c r="B15" s="5" t="s">
        <v>114</v>
      </c>
      <c r="C15" s="6" t="s">
        <v>156</v>
      </c>
      <c r="D15" s="4"/>
      <c r="E15" s="6">
        <v>7</v>
      </c>
      <c r="F15" s="6">
        <v>3</v>
      </c>
      <c r="G15" s="14">
        <v>5</v>
      </c>
      <c r="H15" s="28">
        <f t="shared" si="0"/>
        <v>21</v>
      </c>
      <c r="I15" s="9">
        <v>8000</v>
      </c>
      <c r="J15" s="32">
        <f t="shared" si="1"/>
        <v>168000</v>
      </c>
      <c r="K15" s="35">
        <f t="shared" si="2"/>
        <v>0.16800000000000001</v>
      </c>
    </row>
    <row r="16" spans="1:11" ht="20.100000000000001" customHeight="1" x14ac:dyDescent="0.2">
      <c r="A16" s="4">
        <v>10</v>
      </c>
      <c r="B16" s="5" t="s">
        <v>81</v>
      </c>
      <c r="C16" s="6" t="s">
        <v>157</v>
      </c>
      <c r="D16" s="4" t="s">
        <v>54</v>
      </c>
      <c r="E16" s="6">
        <v>6.25</v>
      </c>
      <c r="F16" s="6">
        <v>3.5</v>
      </c>
      <c r="G16" s="14">
        <v>4</v>
      </c>
      <c r="H16" s="28">
        <f t="shared" si="0"/>
        <v>21.875</v>
      </c>
      <c r="I16" s="9">
        <v>11500</v>
      </c>
      <c r="J16" s="32">
        <f t="shared" si="1"/>
        <v>251562.5</v>
      </c>
      <c r="K16" s="35">
        <f t="shared" si="2"/>
        <v>0.25156250000000002</v>
      </c>
    </row>
    <row r="17" spans="1:11" ht="20.100000000000001" customHeight="1" x14ac:dyDescent="0.2">
      <c r="A17" s="4">
        <v>11</v>
      </c>
      <c r="B17" s="5" t="s">
        <v>70</v>
      </c>
      <c r="C17" s="6" t="s">
        <v>156</v>
      </c>
      <c r="D17" s="4">
        <v>1</v>
      </c>
      <c r="E17" s="6">
        <v>10</v>
      </c>
      <c r="F17" s="6">
        <v>45</v>
      </c>
      <c r="G17" s="14">
        <v>5</v>
      </c>
      <c r="H17" s="28">
        <f t="shared" si="0"/>
        <v>450</v>
      </c>
      <c r="I17" s="9">
        <v>8000</v>
      </c>
      <c r="J17" s="32">
        <f t="shared" si="1"/>
        <v>3600000</v>
      </c>
      <c r="K17" s="35">
        <f t="shared" si="2"/>
        <v>3.6</v>
      </c>
    </row>
    <row r="18" spans="1:11" ht="20.100000000000001" customHeight="1" x14ac:dyDescent="0.2">
      <c r="A18" s="4" t="s">
        <v>190</v>
      </c>
      <c r="B18" s="5"/>
      <c r="C18" s="6"/>
      <c r="D18" s="4">
        <v>1</v>
      </c>
      <c r="E18" s="6">
        <v>11</v>
      </c>
      <c r="F18" s="6">
        <v>75</v>
      </c>
      <c r="G18" s="14">
        <v>5</v>
      </c>
      <c r="H18" s="28">
        <f t="shared" si="0"/>
        <v>825</v>
      </c>
      <c r="I18" s="9">
        <v>11500</v>
      </c>
      <c r="J18" s="32">
        <f t="shared" si="1"/>
        <v>9487500</v>
      </c>
      <c r="K18" s="35">
        <f t="shared" si="2"/>
        <v>9.4875000000000007</v>
      </c>
    </row>
    <row r="19" spans="1:11" ht="20.100000000000001" customHeight="1" x14ac:dyDescent="0.2">
      <c r="A19" s="4">
        <v>12</v>
      </c>
      <c r="B19" s="5" t="s">
        <v>174</v>
      </c>
      <c r="C19" s="6" t="s">
        <v>156</v>
      </c>
      <c r="D19" s="4">
        <v>1</v>
      </c>
      <c r="E19" s="6">
        <v>120</v>
      </c>
      <c r="F19" s="6">
        <v>21.7</v>
      </c>
      <c r="G19" s="14">
        <v>10</v>
      </c>
      <c r="H19" s="28">
        <f t="shared" si="0"/>
        <v>2604</v>
      </c>
      <c r="I19" s="9">
        <v>15000</v>
      </c>
      <c r="J19" s="32">
        <f t="shared" si="1"/>
        <v>39060000</v>
      </c>
      <c r="K19" s="35">
        <f t="shared" si="2"/>
        <v>39.06</v>
      </c>
    </row>
    <row r="20" spans="1:11" ht="20.100000000000001" customHeight="1" x14ac:dyDescent="0.2">
      <c r="A20" s="4">
        <v>13</v>
      </c>
      <c r="B20" s="5" t="s">
        <v>175</v>
      </c>
      <c r="C20" s="6" t="s">
        <v>156</v>
      </c>
      <c r="D20" s="4">
        <v>1</v>
      </c>
      <c r="E20" s="6">
        <v>148</v>
      </c>
      <c r="F20" s="6">
        <v>65.099999999999994</v>
      </c>
      <c r="G20" s="14">
        <v>10</v>
      </c>
      <c r="H20" s="28">
        <f t="shared" si="0"/>
        <v>9634.7999999999993</v>
      </c>
      <c r="I20" s="9">
        <v>15000</v>
      </c>
      <c r="J20" s="32">
        <f t="shared" si="1"/>
        <v>144522000</v>
      </c>
      <c r="K20" s="35">
        <f t="shared" si="2"/>
        <v>144.52199999999999</v>
      </c>
    </row>
    <row r="21" spans="1:11" ht="20.100000000000001" customHeight="1" x14ac:dyDescent="0.2">
      <c r="A21" s="4">
        <v>14</v>
      </c>
      <c r="B21" s="5" t="s">
        <v>73</v>
      </c>
      <c r="C21" s="6" t="s">
        <v>156</v>
      </c>
      <c r="D21" s="4">
        <v>1</v>
      </c>
      <c r="E21" s="6">
        <v>133</v>
      </c>
      <c r="F21" s="6">
        <v>5.875</v>
      </c>
      <c r="G21" s="14">
        <v>5</v>
      </c>
      <c r="H21" s="28">
        <f t="shared" si="0"/>
        <v>781.375</v>
      </c>
      <c r="I21" s="9">
        <v>8000</v>
      </c>
      <c r="J21" s="32">
        <f t="shared" si="1"/>
        <v>6251000</v>
      </c>
      <c r="K21" s="35">
        <f t="shared" si="2"/>
        <v>6.2510000000000003</v>
      </c>
    </row>
    <row r="22" spans="1:11" ht="20.100000000000001" customHeight="1" x14ac:dyDescent="0.2">
      <c r="A22" s="4">
        <v>15</v>
      </c>
      <c r="B22" s="5" t="s">
        <v>69</v>
      </c>
      <c r="C22" s="6" t="s">
        <v>156</v>
      </c>
      <c r="D22" s="4">
        <v>1</v>
      </c>
      <c r="E22" s="6">
        <v>65.099999999999994</v>
      </c>
      <c r="F22" s="6">
        <v>5.625</v>
      </c>
      <c r="G22" s="14">
        <v>5</v>
      </c>
      <c r="H22" s="28">
        <f t="shared" si="0"/>
        <v>366.18749999999994</v>
      </c>
      <c r="I22" s="9">
        <v>8000</v>
      </c>
      <c r="J22" s="30">
        <f t="shared" si="1"/>
        <v>2929499.9999999995</v>
      </c>
      <c r="K22" s="35">
        <f t="shared" si="2"/>
        <v>2.9294999999999995</v>
      </c>
    </row>
    <row r="23" spans="1:11" ht="20.100000000000001" customHeight="1" x14ac:dyDescent="0.2">
      <c r="A23" s="4"/>
      <c r="B23" s="19" t="s">
        <v>141</v>
      </c>
      <c r="C23" s="8"/>
      <c r="D23" s="4"/>
      <c r="E23" s="6"/>
      <c r="F23" s="6"/>
      <c r="G23" s="14"/>
      <c r="H23" s="52">
        <f>SUM(H6:H22)</f>
        <v>15429.9175</v>
      </c>
      <c r="I23" s="9"/>
      <c r="J23" s="38">
        <f>SUM(J6:J22)</f>
        <v>214102867.5</v>
      </c>
      <c r="K23" s="20">
        <f t="shared" si="2"/>
        <v>214.1028675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2" zoomScaleNormal="92" workbookViewId="0">
      <selection activeCell="D19" sqref="D19"/>
    </sheetView>
  </sheetViews>
  <sheetFormatPr defaultRowHeight="20.100000000000001" customHeight="1" x14ac:dyDescent="0.2"/>
  <cols>
    <col min="2" max="2" width="35.42578125" customWidth="1"/>
    <col min="3" max="3" width="19.28515625" bestFit="1" customWidth="1"/>
    <col min="8" max="8" width="11.42578125" bestFit="1" customWidth="1"/>
    <col min="9" max="9" width="19.42578125" bestFit="1" customWidth="1"/>
    <col min="10" max="10" width="14.5703125" bestFit="1" customWidth="1"/>
    <col min="11" max="11" width="10.710937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16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16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179</v>
      </c>
      <c r="B5" s="24" t="s">
        <v>140</v>
      </c>
      <c r="C5" s="6"/>
      <c r="D5" s="4"/>
      <c r="E5" s="6"/>
      <c r="F5" s="6"/>
      <c r="G5" s="14"/>
      <c r="H5" s="6"/>
      <c r="I5" s="9"/>
      <c r="J5" s="4"/>
      <c r="K5" s="9"/>
    </row>
    <row r="6" spans="1:11" ht="20.100000000000001" customHeight="1" x14ac:dyDescent="0.2">
      <c r="A6" s="4">
        <v>1</v>
      </c>
      <c r="B6" s="5" t="s">
        <v>176</v>
      </c>
      <c r="C6" s="6" t="s">
        <v>156</v>
      </c>
      <c r="D6" s="4">
        <v>1</v>
      </c>
      <c r="E6" s="6">
        <v>170</v>
      </c>
      <c r="F6" s="6">
        <v>19.850000000000001</v>
      </c>
      <c r="G6" s="14">
        <v>10.5</v>
      </c>
      <c r="H6" s="28">
        <f>E6*F6</f>
        <v>3374.5000000000005</v>
      </c>
      <c r="I6" s="32">
        <v>15000</v>
      </c>
      <c r="J6" s="32">
        <f>H6*I6</f>
        <v>50617500.000000007</v>
      </c>
      <c r="K6" s="35">
        <f>J6/1000000</f>
        <v>50.617500000000007</v>
      </c>
    </row>
    <row r="7" spans="1:11" ht="20.100000000000001" customHeight="1" x14ac:dyDescent="0.2">
      <c r="A7" s="4">
        <v>2</v>
      </c>
      <c r="B7" s="5" t="s">
        <v>178</v>
      </c>
      <c r="C7" s="6" t="s">
        <v>156</v>
      </c>
      <c r="D7" s="4">
        <v>1</v>
      </c>
      <c r="E7" s="6">
        <v>30</v>
      </c>
      <c r="F7" s="6">
        <v>5.8</v>
      </c>
      <c r="G7" s="14">
        <v>5</v>
      </c>
      <c r="H7" s="28">
        <f>E7*F7</f>
        <v>174</v>
      </c>
      <c r="I7" s="9">
        <v>8000</v>
      </c>
      <c r="J7" s="32">
        <f t="shared" ref="J7:J19" si="0">H7*I7</f>
        <v>1392000</v>
      </c>
      <c r="K7" s="35">
        <f t="shared" ref="K7:K20" si="1">J7/1000000</f>
        <v>1.3919999999999999</v>
      </c>
    </row>
    <row r="8" spans="1:11" ht="20.100000000000001" customHeight="1" x14ac:dyDescent="0.2">
      <c r="A8" s="4">
        <v>3</v>
      </c>
      <c r="B8" s="5" t="s">
        <v>82</v>
      </c>
      <c r="C8" s="6" t="s">
        <v>157</v>
      </c>
      <c r="D8" s="4">
        <v>1</v>
      </c>
      <c r="E8" s="6">
        <v>3</v>
      </c>
      <c r="F8" s="6">
        <v>3</v>
      </c>
      <c r="G8" s="14">
        <v>4</v>
      </c>
      <c r="H8" s="28">
        <f>E8*F8</f>
        <v>9</v>
      </c>
      <c r="I8" s="9">
        <v>11500</v>
      </c>
      <c r="J8" s="32">
        <f t="shared" si="0"/>
        <v>103500</v>
      </c>
      <c r="K8" s="35">
        <f t="shared" si="1"/>
        <v>0.10349999999999999</v>
      </c>
    </row>
    <row r="9" spans="1:11" ht="20.100000000000001" customHeight="1" x14ac:dyDescent="0.2">
      <c r="A9" s="4" t="s">
        <v>190</v>
      </c>
      <c r="B9" s="5"/>
      <c r="C9" s="6"/>
      <c r="D9" s="4">
        <v>1</v>
      </c>
      <c r="E9" s="6">
        <v>3</v>
      </c>
      <c r="F9" s="6">
        <v>3</v>
      </c>
      <c r="G9" s="14">
        <v>4</v>
      </c>
      <c r="H9" s="28">
        <f>E9*F9</f>
        <v>9</v>
      </c>
      <c r="I9" s="9">
        <v>11500</v>
      </c>
      <c r="J9" s="32">
        <f t="shared" si="0"/>
        <v>103500</v>
      </c>
      <c r="K9" s="35">
        <f t="shared" si="1"/>
        <v>0.10349999999999999</v>
      </c>
    </row>
    <row r="10" spans="1:11" ht="20.100000000000001" customHeight="1" x14ac:dyDescent="0.2">
      <c r="A10" s="4">
        <v>4</v>
      </c>
      <c r="B10" s="5" t="s">
        <v>128</v>
      </c>
      <c r="C10" s="6" t="s">
        <v>157</v>
      </c>
      <c r="D10" s="4">
        <v>1</v>
      </c>
      <c r="E10" s="6"/>
      <c r="F10" s="6"/>
      <c r="G10" s="14">
        <v>5</v>
      </c>
      <c r="H10" s="28">
        <v>130</v>
      </c>
      <c r="I10" s="9">
        <v>11500</v>
      </c>
      <c r="J10" s="32">
        <f t="shared" si="0"/>
        <v>1495000</v>
      </c>
      <c r="K10" s="35">
        <f t="shared" si="1"/>
        <v>1.4950000000000001</v>
      </c>
    </row>
    <row r="11" spans="1:11" ht="20.100000000000001" customHeight="1" x14ac:dyDescent="0.2">
      <c r="A11" s="4">
        <v>5</v>
      </c>
      <c r="B11" s="5" t="s">
        <v>84</v>
      </c>
      <c r="C11" s="6" t="s">
        <v>156</v>
      </c>
      <c r="D11" s="22">
        <v>1</v>
      </c>
      <c r="E11" s="6">
        <v>170.85</v>
      </c>
      <c r="F11" s="6">
        <v>23</v>
      </c>
      <c r="G11" s="14">
        <v>10.5</v>
      </c>
      <c r="H11" s="28">
        <f>E11*F11</f>
        <v>3929.5499999999997</v>
      </c>
      <c r="I11" s="9">
        <v>10000</v>
      </c>
      <c r="J11" s="32">
        <f t="shared" si="0"/>
        <v>39295500</v>
      </c>
      <c r="K11" s="35">
        <f t="shared" si="1"/>
        <v>39.295499999999997</v>
      </c>
    </row>
    <row r="12" spans="1:11" ht="20.100000000000001" customHeight="1" x14ac:dyDescent="0.2">
      <c r="A12" s="4">
        <v>6</v>
      </c>
      <c r="B12" s="5" t="s">
        <v>85</v>
      </c>
      <c r="C12" s="6" t="s">
        <v>156</v>
      </c>
      <c r="D12" s="22">
        <v>1</v>
      </c>
      <c r="E12" s="6">
        <v>60.5</v>
      </c>
      <c r="F12" s="6">
        <v>20</v>
      </c>
      <c r="G12" s="14">
        <v>5.33</v>
      </c>
      <c r="H12" s="28">
        <f t="shared" ref="H12:H16" si="2">E12*F12</f>
        <v>1210</v>
      </c>
      <c r="I12" s="9">
        <v>10000</v>
      </c>
      <c r="J12" s="32">
        <f t="shared" si="0"/>
        <v>12100000</v>
      </c>
      <c r="K12" s="35">
        <f t="shared" si="1"/>
        <v>12.1</v>
      </c>
    </row>
    <row r="13" spans="1:11" ht="20.100000000000001" customHeight="1" x14ac:dyDescent="0.2">
      <c r="A13" s="4">
        <v>7</v>
      </c>
      <c r="B13" s="5" t="s">
        <v>86</v>
      </c>
      <c r="C13" s="6" t="s">
        <v>156</v>
      </c>
      <c r="D13" s="22">
        <v>1</v>
      </c>
      <c r="E13" s="6">
        <v>60.5</v>
      </c>
      <c r="F13" s="6">
        <v>20</v>
      </c>
      <c r="G13" s="14">
        <v>5.33</v>
      </c>
      <c r="H13" s="28">
        <f t="shared" si="2"/>
        <v>1210</v>
      </c>
      <c r="I13" s="9">
        <v>10000</v>
      </c>
      <c r="J13" s="32">
        <f t="shared" si="0"/>
        <v>12100000</v>
      </c>
      <c r="K13" s="35">
        <f t="shared" si="1"/>
        <v>12.1</v>
      </c>
    </row>
    <row r="14" spans="1:11" ht="20.100000000000001" customHeight="1" x14ac:dyDescent="0.2">
      <c r="A14" s="4">
        <v>8</v>
      </c>
      <c r="B14" s="5" t="s">
        <v>87</v>
      </c>
      <c r="C14" s="6" t="s">
        <v>156</v>
      </c>
      <c r="D14" s="22">
        <v>1</v>
      </c>
      <c r="E14" s="6">
        <v>66.5</v>
      </c>
      <c r="F14" s="6">
        <v>7</v>
      </c>
      <c r="G14" s="14">
        <v>5</v>
      </c>
      <c r="H14" s="28">
        <f t="shared" si="2"/>
        <v>465.5</v>
      </c>
      <c r="I14" s="9">
        <v>8000</v>
      </c>
      <c r="J14" s="32">
        <f t="shared" si="0"/>
        <v>3724000</v>
      </c>
      <c r="K14" s="35">
        <f t="shared" si="1"/>
        <v>3.7240000000000002</v>
      </c>
    </row>
    <row r="15" spans="1:11" ht="20.100000000000001" customHeight="1" x14ac:dyDescent="0.2">
      <c r="A15" s="4">
        <v>9</v>
      </c>
      <c r="B15" s="5" t="s">
        <v>88</v>
      </c>
      <c r="C15" s="6" t="s">
        <v>156</v>
      </c>
      <c r="D15" s="22">
        <v>1</v>
      </c>
      <c r="E15" s="6">
        <v>40</v>
      </c>
      <c r="F15" s="6">
        <v>8.5</v>
      </c>
      <c r="G15" s="14">
        <v>5</v>
      </c>
      <c r="H15" s="28">
        <f t="shared" si="2"/>
        <v>340</v>
      </c>
      <c r="I15" s="9">
        <v>8000</v>
      </c>
      <c r="J15" s="32">
        <f t="shared" si="0"/>
        <v>2720000</v>
      </c>
      <c r="K15" s="35">
        <f t="shared" si="1"/>
        <v>2.72</v>
      </c>
    </row>
    <row r="16" spans="1:11" ht="20.100000000000001" customHeight="1" x14ac:dyDescent="0.2">
      <c r="A16" s="4">
        <v>10</v>
      </c>
      <c r="B16" s="5" t="s">
        <v>90</v>
      </c>
      <c r="C16" s="6" t="s">
        <v>157</v>
      </c>
      <c r="D16" s="22">
        <v>1</v>
      </c>
      <c r="E16" s="6">
        <v>14.45</v>
      </c>
      <c r="F16" s="6">
        <v>7.9</v>
      </c>
      <c r="G16" s="14">
        <v>4.0999999999999996</v>
      </c>
      <c r="H16" s="28">
        <f t="shared" si="2"/>
        <v>114.155</v>
      </c>
      <c r="I16" s="9">
        <v>11500</v>
      </c>
      <c r="J16" s="32">
        <f t="shared" si="0"/>
        <v>1312782.5</v>
      </c>
      <c r="K16" s="35">
        <f t="shared" si="1"/>
        <v>1.3127825</v>
      </c>
    </row>
    <row r="17" spans="1:11" ht="20.100000000000001" customHeight="1" x14ac:dyDescent="0.2">
      <c r="A17" s="4">
        <v>11</v>
      </c>
      <c r="B17" s="5" t="s">
        <v>89</v>
      </c>
      <c r="C17" s="6" t="s">
        <v>157</v>
      </c>
      <c r="D17" s="22">
        <v>1</v>
      </c>
      <c r="E17" s="6">
        <v>14.45</v>
      </c>
      <c r="F17" s="6">
        <v>7.9</v>
      </c>
      <c r="G17" s="14">
        <v>4.0999999999999996</v>
      </c>
      <c r="H17" s="28">
        <f>E17*F17</f>
        <v>114.155</v>
      </c>
      <c r="I17" s="9">
        <v>11500</v>
      </c>
      <c r="J17" s="32">
        <f t="shared" si="0"/>
        <v>1312782.5</v>
      </c>
      <c r="K17" s="35">
        <f t="shared" si="1"/>
        <v>1.3127825</v>
      </c>
    </row>
    <row r="18" spans="1:11" ht="20.100000000000001" customHeight="1" x14ac:dyDescent="0.2">
      <c r="A18" s="4">
        <v>12</v>
      </c>
      <c r="B18" s="5" t="s">
        <v>177</v>
      </c>
      <c r="C18" s="6" t="s">
        <v>157</v>
      </c>
      <c r="D18" s="22">
        <v>1</v>
      </c>
      <c r="E18" s="6">
        <v>8.5</v>
      </c>
      <c r="F18" s="6">
        <v>6.5</v>
      </c>
      <c r="G18" s="14">
        <v>4</v>
      </c>
      <c r="H18" s="28">
        <f>E18*F18</f>
        <v>55.25</v>
      </c>
      <c r="I18" s="9">
        <v>8000</v>
      </c>
      <c r="J18" s="32">
        <f t="shared" si="0"/>
        <v>442000</v>
      </c>
      <c r="K18" s="35">
        <f t="shared" si="1"/>
        <v>0.442</v>
      </c>
    </row>
    <row r="19" spans="1:11" ht="20.100000000000001" customHeight="1" x14ac:dyDescent="0.2">
      <c r="A19" s="4">
        <v>13</v>
      </c>
      <c r="B19" s="5" t="s">
        <v>189</v>
      </c>
      <c r="C19" s="6"/>
      <c r="D19" s="22">
        <v>1</v>
      </c>
      <c r="E19" s="6">
        <v>10.23</v>
      </c>
      <c r="F19" s="6">
        <v>4.76</v>
      </c>
      <c r="G19" s="14">
        <v>4</v>
      </c>
      <c r="H19" s="28">
        <f>E19*F19</f>
        <v>48.694800000000001</v>
      </c>
      <c r="I19" s="9">
        <v>8000</v>
      </c>
      <c r="J19" s="32">
        <f t="shared" si="0"/>
        <v>389558.4</v>
      </c>
      <c r="K19" s="35">
        <f t="shared" si="1"/>
        <v>0.38955840000000003</v>
      </c>
    </row>
    <row r="20" spans="1:11" ht="20.100000000000001" customHeight="1" x14ac:dyDescent="0.2">
      <c r="A20" s="4"/>
      <c r="B20" s="19" t="s">
        <v>141</v>
      </c>
      <c r="C20" s="8"/>
      <c r="D20" s="22"/>
      <c r="E20" s="6"/>
      <c r="F20" s="6"/>
      <c r="G20" s="14"/>
      <c r="H20" s="52">
        <f>SUM(H6:H19)</f>
        <v>11183.8048</v>
      </c>
      <c r="I20" s="9"/>
      <c r="J20" s="38">
        <f>SUM(J6:J19)</f>
        <v>127108123.40000001</v>
      </c>
      <c r="K20" s="20">
        <f t="shared" si="1"/>
        <v>127.10812340000001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D22" sqref="D22"/>
    </sheetView>
  </sheetViews>
  <sheetFormatPr defaultRowHeight="20.100000000000001" customHeight="1" x14ac:dyDescent="0.2"/>
  <cols>
    <col min="2" max="2" width="32.140625" bestFit="1" customWidth="1"/>
    <col min="3" max="3" width="19.28515625" bestFit="1" customWidth="1"/>
    <col min="8" max="8" width="10.85546875" bestFit="1" customWidth="1"/>
    <col min="9" max="9" width="19.42578125" bestFit="1" customWidth="1"/>
    <col min="10" max="10" width="12" bestFit="1" customWidth="1"/>
    <col min="11" max="11" width="10.570312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16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16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137</v>
      </c>
      <c r="B5" s="19" t="s">
        <v>145</v>
      </c>
      <c r="C5" s="6"/>
      <c r="D5" s="22"/>
      <c r="E5" s="6"/>
      <c r="F5" s="6"/>
      <c r="G5" s="14"/>
      <c r="H5" s="6"/>
      <c r="I5" s="9"/>
      <c r="J5" s="4"/>
      <c r="K5" s="9"/>
    </row>
    <row r="6" spans="1:11" ht="20.100000000000001" customHeight="1" x14ac:dyDescent="0.2">
      <c r="A6" s="4">
        <v>1</v>
      </c>
      <c r="B6" s="5" t="s">
        <v>92</v>
      </c>
      <c r="C6" s="6" t="s">
        <v>156</v>
      </c>
      <c r="D6" s="22">
        <v>1</v>
      </c>
      <c r="E6" s="6">
        <v>65.3</v>
      </c>
      <c r="F6" s="6">
        <v>47.5</v>
      </c>
      <c r="G6" s="14">
        <v>4.7</v>
      </c>
      <c r="H6" s="28">
        <f>E6*F6</f>
        <v>3101.75</v>
      </c>
      <c r="I6" s="9">
        <v>14000</v>
      </c>
      <c r="J6" s="32">
        <f t="shared" ref="J6:J11" si="0">H6*I6</f>
        <v>43424500</v>
      </c>
      <c r="K6" s="14">
        <f>J6/1000000</f>
        <v>43.424500000000002</v>
      </c>
    </row>
    <row r="7" spans="1:11" ht="20.100000000000001" customHeight="1" x14ac:dyDescent="0.2">
      <c r="A7" s="4">
        <v>2</v>
      </c>
      <c r="B7" s="5" t="s">
        <v>132</v>
      </c>
      <c r="C7" s="6" t="s">
        <v>156</v>
      </c>
      <c r="D7" s="22">
        <v>1</v>
      </c>
      <c r="E7" s="6">
        <v>65.3</v>
      </c>
      <c r="F7" s="6">
        <v>8.6999999999999993</v>
      </c>
      <c r="G7" s="14">
        <v>5</v>
      </c>
      <c r="H7" s="28">
        <f t="shared" ref="H7:H22" si="1">E7*F7</f>
        <v>568.1099999999999</v>
      </c>
      <c r="I7" s="9">
        <v>8000</v>
      </c>
      <c r="J7" s="32">
        <f t="shared" si="0"/>
        <v>4544879.9999999991</v>
      </c>
      <c r="K7" s="14">
        <f t="shared" ref="K7:K19" si="2">J7/1000000</f>
        <v>4.5448799999999991</v>
      </c>
    </row>
    <row r="8" spans="1:11" ht="20.100000000000001" customHeight="1" x14ac:dyDescent="0.2">
      <c r="A8" s="4">
        <v>3</v>
      </c>
      <c r="B8" s="5" t="s">
        <v>133</v>
      </c>
      <c r="C8" s="6" t="s">
        <v>157</v>
      </c>
      <c r="D8" s="22">
        <v>1</v>
      </c>
      <c r="E8" s="6">
        <v>5.0999999999999996</v>
      </c>
      <c r="F8" s="6">
        <v>5.3</v>
      </c>
      <c r="G8" s="14">
        <v>4</v>
      </c>
      <c r="H8" s="28">
        <f t="shared" si="1"/>
        <v>27.029999999999998</v>
      </c>
      <c r="I8" s="9">
        <v>7000</v>
      </c>
      <c r="J8" s="32">
        <f t="shared" si="0"/>
        <v>189209.99999999997</v>
      </c>
      <c r="K8" s="14">
        <f t="shared" si="2"/>
        <v>0.18920999999999996</v>
      </c>
    </row>
    <row r="9" spans="1:11" ht="20.100000000000001" customHeight="1" x14ac:dyDescent="0.2">
      <c r="A9" s="4">
        <v>4</v>
      </c>
      <c r="B9" s="5" t="s">
        <v>93</v>
      </c>
      <c r="C9" s="6" t="s">
        <v>157</v>
      </c>
      <c r="D9" s="22">
        <v>1</v>
      </c>
      <c r="E9" s="6">
        <v>16.8</v>
      </c>
      <c r="F9" s="6">
        <v>5.5</v>
      </c>
      <c r="G9" s="14">
        <v>8.5</v>
      </c>
      <c r="H9" s="28">
        <f t="shared" si="1"/>
        <v>92.4</v>
      </c>
      <c r="I9" s="9">
        <v>7000</v>
      </c>
      <c r="J9" s="32">
        <f t="shared" si="0"/>
        <v>646800</v>
      </c>
      <c r="K9" s="14">
        <f t="shared" si="2"/>
        <v>0.64680000000000004</v>
      </c>
    </row>
    <row r="10" spans="1:11" ht="20.100000000000001" customHeight="1" x14ac:dyDescent="0.2">
      <c r="A10" s="4">
        <v>5</v>
      </c>
      <c r="B10" s="5" t="s">
        <v>134</v>
      </c>
      <c r="C10" s="6" t="s">
        <v>156</v>
      </c>
      <c r="D10" s="22">
        <v>1</v>
      </c>
      <c r="E10" s="6">
        <v>15.6</v>
      </c>
      <c r="F10" s="6">
        <v>4</v>
      </c>
      <c r="G10" s="14">
        <v>4</v>
      </c>
      <c r="H10" s="28">
        <f t="shared" si="1"/>
        <v>62.4</v>
      </c>
      <c r="I10" s="9">
        <v>7000</v>
      </c>
      <c r="J10" s="32">
        <f t="shared" si="0"/>
        <v>436800</v>
      </c>
      <c r="K10" s="14">
        <f t="shared" si="2"/>
        <v>0.43680000000000002</v>
      </c>
    </row>
    <row r="11" spans="1:11" ht="20.100000000000001" customHeight="1" x14ac:dyDescent="0.2">
      <c r="A11" s="4">
        <v>6</v>
      </c>
      <c r="B11" s="5" t="s">
        <v>135</v>
      </c>
      <c r="C11" s="6" t="s">
        <v>156</v>
      </c>
      <c r="D11" s="22">
        <v>1</v>
      </c>
      <c r="E11" s="6">
        <v>5.6</v>
      </c>
      <c r="F11" s="6">
        <v>4.9000000000000004</v>
      </c>
      <c r="G11" s="14">
        <v>4</v>
      </c>
      <c r="H11" s="28">
        <f t="shared" si="1"/>
        <v>27.44</v>
      </c>
      <c r="I11" s="9">
        <v>7000</v>
      </c>
      <c r="J11" s="32">
        <f t="shared" si="0"/>
        <v>192080</v>
      </c>
      <c r="K11" s="14">
        <f t="shared" si="2"/>
        <v>0.19208</v>
      </c>
    </row>
    <row r="12" spans="1:11" ht="20.100000000000001" customHeight="1" x14ac:dyDescent="0.2">
      <c r="A12" s="4"/>
      <c r="B12" s="19" t="s">
        <v>141</v>
      </c>
      <c r="C12" s="8"/>
      <c r="D12" s="7"/>
      <c r="E12" s="9"/>
      <c r="F12" s="9"/>
      <c r="G12" s="14"/>
      <c r="H12" s="52">
        <f>SUM(H6:H11)</f>
        <v>3879.13</v>
      </c>
      <c r="I12" s="9"/>
      <c r="J12" s="19">
        <f>SUM(J6:J11)</f>
        <v>49434270</v>
      </c>
      <c r="K12" s="37">
        <f t="shared" si="2"/>
        <v>49.434269999999998</v>
      </c>
    </row>
    <row r="13" spans="1:11" ht="20.100000000000001" customHeight="1" x14ac:dyDescent="0.2">
      <c r="A13" s="25"/>
      <c r="B13" s="19" t="s">
        <v>146</v>
      </c>
      <c r="C13" s="6"/>
      <c r="D13" s="7"/>
      <c r="E13" s="9"/>
      <c r="F13" s="9"/>
      <c r="G13" s="14"/>
      <c r="H13" s="28"/>
      <c r="I13" s="9"/>
      <c r="J13" s="4"/>
      <c r="K13" s="9"/>
    </row>
    <row r="14" spans="1:11" ht="20.100000000000001" customHeight="1" x14ac:dyDescent="0.2">
      <c r="A14" s="4">
        <v>1</v>
      </c>
      <c r="B14" s="5" t="s">
        <v>94</v>
      </c>
      <c r="C14" s="6" t="s">
        <v>156</v>
      </c>
      <c r="D14" s="23" t="s">
        <v>159</v>
      </c>
      <c r="E14" s="6">
        <v>14.3</v>
      </c>
      <c r="F14" s="6">
        <v>3.2</v>
      </c>
      <c r="G14" s="14"/>
      <c r="H14" s="28">
        <f t="shared" si="1"/>
        <v>45.760000000000005</v>
      </c>
      <c r="I14" s="9">
        <v>11500</v>
      </c>
      <c r="J14" s="32">
        <f t="shared" ref="J14:J19" si="3">H14*I14</f>
        <v>526240.00000000012</v>
      </c>
      <c r="K14" s="14">
        <f t="shared" si="2"/>
        <v>0.52624000000000015</v>
      </c>
    </row>
    <row r="15" spans="1:11" ht="20.100000000000001" customHeight="1" x14ac:dyDescent="0.2">
      <c r="A15" s="4">
        <v>2</v>
      </c>
      <c r="B15" s="5" t="s">
        <v>96</v>
      </c>
      <c r="C15" s="6" t="s">
        <v>157</v>
      </c>
      <c r="D15" s="22">
        <v>1</v>
      </c>
      <c r="E15" s="6">
        <v>6.5</v>
      </c>
      <c r="F15" s="6">
        <v>3.5</v>
      </c>
      <c r="G15" s="14">
        <v>3</v>
      </c>
      <c r="H15" s="28">
        <f t="shared" si="1"/>
        <v>22.75</v>
      </c>
      <c r="I15" s="9">
        <v>8000</v>
      </c>
      <c r="J15" s="32">
        <f t="shared" si="3"/>
        <v>182000</v>
      </c>
      <c r="K15" s="14">
        <f t="shared" si="2"/>
        <v>0.182</v>
      </c>
    </row>
    <row r="16" spans="1:11" ht="20.100000000000001" customHeight="1" x14ac:dyDescent="0.2">
      <c r="A16" s="4">
        <v>3</v>
      </c>
      <c r="B16" s="5" t="s">
        <v>97</v>
      </c>
      <c r="C16" s="6" t="s">
        <v>156</v>
      </c>
      <c r="D16" s="23" t="s">
        <v>159</v>
      </c>
      <c r="E16" s="6">
        <v>18</v>
      </c>
      <c r="F16" s="6">
        <v>3.4</v>
      </c>
      <c r="G16" s="14"/>
      <c r="H16" s="28">
        <f t="shared" si="1"/>
        <v>61.199999999999996</v>
      </c>
      <c r="I16" s="9">
        <v>11500</v>
      </c>
      <c r="J16" s="32">
        <f t="shared" si="3"/>
        <v>703800</v>
      </c>
      <c r="K16" s="14">
        <f t="shared" si="2"/>
        <v>0.70379999999999998</v>
      </c>
    </row>
    <row r="17" spans="1:11" ht="20.100000000000001" customHeight="1" x14ac:dyDescent="0.2">
      <c r="A17" s="4">
        <v>4</v>
      </c>
      <c r="B17" s="5" t="s">
        <v>97</v>
      </c>
      <c r="C17" s="6" t="s">
        <v>156</v>
      </c>
      <c r="D17" s="23" t="s">
        <v>159</v>
      </c>
      <c r="E17" s="6">
        <v>18</v>
      </c>
      <c r="F17" s="6">
        <v>3.4</v>
      </c>
      <c r="G17" s="14"/>
      <c r="H17" s="28">
        <f t="shared" si="1"/>
        <v>61.199999999999996</v>
      </c>
      <c r="I17" s="9">
        <v>11500</v>
      </c>
      <c r="J17" s="32">
        <f t="shared" si="3"/>
        <v>703800</v>
      </c>
      <c r="K17" s="14">
        <f t="shared" si="2"/>
        <v>0.70379999999999998</v>
      </c>
    </row>
    <row r="18" spans="1:11" ht="20.100000000000001" customHeight="1" x14ac:dyDescent="0.2">
      <c r="A18" s="4">
        <v>5</v>
      </c>
      <c r="B18" s="5" t="s">
        <v>95</v>
      </c>
      <c r="C18" s="6" t="s">
        <v>157</v>
      </c>
      <c r="D18" s="22">
        <v>1</v>
      </c>
      <c r="E18" s="6">
        <v>3.5</v>
      </c>
      <c r="F18" s="6">
        <v>3.8</v>
      </c>
      <c r="G18" s="14">
        <v>3</v>
      </c>
      <c r="H18" s="28">
        <f t="shared" si="1"/>
        <v>13.299999999999999</v>
      </c>
      <c r="I18" s="9">
        <v>8000</v>
      </c>
      <c r="J18" s="32">
        <f t="shared" si="3"/>
        <v>106399.99999999999</v>
      </c>
      <c r="K18" s="14">
        <f t="shared" si="2"/>
        <v>0.10639999999999998</v>
      </c>
    </row>
    <row r="19" spans="1:11" ht="20.100000000000001" customHeight="1" x14ac:dyDescent="0.2">
      <c r="A19" s="4">
        <v>6</v>
      </c>
      <c r="B19" s="5" t="s">
        <v>98</v>
      </c>
      <c r="C19" s="6" t="s">
        <v>157</v>
      </c>
      <c r="D19" s="1">
        <v>1</v>
      </c>
      <c r="E19" s="6">
        <v>3.5</v>
      </c>
      <c r="F19" s="6">
        <v>3.5</v>
      </c>
      <c r="G19" s="14">
        <v>3</v>
      </c>
      <c r="H19" s="28">
        <f t="shared" si="1"/>
        <v>12.25</v>
      </c>
      <c r="I19" s="9">
        <v>8000</v>
      </c>
      <c r="J19" s="32">
        <f t="shared" si="3"/>
        <v>98000</v>
      </c>
      <c r="K19" s="14">
        <f t="shared" si="2"/>
        <v>9.8000000000000004E-2</v>
      </c>
    </row>
    <row r="20" spans="1:11" ht="20.100000000000001" customHeight="1" x14ac:dyDescent="0.2">
      <c r="A20" s="4"/>
      <c r="B20" s="19" t="s">
        <v>141</v>
      </c>
      <c r="C20" s="8"/>
      <c r="D20" s="7"/>
      <c r="E20" s="6"/>
      <c r="F20" s="6"/>
      <c r="G20" s="14"/>
      <c r="H20" s="52">
        <f>SUM(H14:H19)</f>
        <v>216.46</v>
      </c>
      <c r="I20" s="9"/>
      <c r="J20" s="19">
        <f>SUM(J14:J19)</f>
        <v>2320240</v>
      </c>
      <c r="K20" s="37">
        <f>SUM(K14:K19)</f>
        <v>2.3202400000000001</v>
      </c>
    </row>
    <row r="21" spans="1:11" ht="20.100000000000001" customHeight="1" x14ac:dyDescent="0.2">
      <c r="A21" s="4">
        <v>1</v>
      </c>
      <c r="B21" s="5" t="s">
        <v>147</v>
      </c>
      <c r="C21" s="6" t="s">
        <v>156</v>
      </c>
      <c r="D21" s="22">
        <v>1</v>
      </c>
      <c r="E21" s="6">
        <v>18.5</v>
      </c>
      <c r="F21" s="6">
        <v>12.4</v>
      </c>
      <c r="G21" s="14">
        <v>3.5</v>
      </c>
      <c r="H21" s="55">
        <f t="shared" si="1"/>
        <v>229.4</v>
      </c>
      <c r="I21" s="9">
        <v>7000</v>
      </c>
      <c r="J21" s="40">
        <f>H21*I21</f>
        <v>1605800</v>
      </c>
      <c r="K21" s="34">
        <f>J21/1000000</f>
        <v>1.6057999999999999</v>
      </c>
    </row>
    <row r="22" spans="1:11" ht="20.100000000000001" customHeight="1" x14ac:dyDescent="0.2">
      <c r="A22" s="4">
        <v>2</v>
      </c>
      <c r="B22" s="5" t="s">
        <v>148</v>
      </c>
      <c r="C22" s="6" t="s">
        <v>156</v>
      </c>
      <c r="D22" s="23" t="s">
        <v>159</v>
      </c>
      <c r="E22" s="6">
        <v>15</v>
      </c>
      <c r="F22" s="6">
        <v>3</v>
      </c>
      <c r="G22" s="14"/>
      <c r="H22" s="55">
        <f t="shared" si="1"/>
        <v>45</v>
      </c>
      <c r="I22" s="9">
        <v>7000</v>
      </c>
      <c r="J22" s="40">
        <f>H22*I22</f>
        <v>315000</v>
      </c>
      <c r="K22" s="34">
        <f>J22/1000000</f>
        <v>0.315</v>
      </c>
    </row>
    <row r="25" spans="1:11" ht="20.100000000000001" customHeight="1" x14ac:dyDescent="0.2">
      <c r="K25" s="45">
        <f>K22+K21+K20+K12</f>
        <v>53.675309999999996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8" zoomScale="91" zoomScaleNormal="91" workbookViewId="0">
      <selection activeCell="D26" sqref="D26"/>
    </sheetView>
  </sheetViews>
  <sheetFormatPr defaultRowHeight="20.100000000000001" customHeight="1" x14ac:dyDescent="0.2"/>
  <cols>
    <col min="2" max="2" width="36" bestFit="1" customWidth="1"/>
    <col min="3" max="3" width="19.28515625" bestFit="1" customWidth="1"/>
    <col min="8" max="8" width="9.85546875" bestFit="1" customWidth="1"/>
    <col min="9" max="9" width="19.5703125" bestFit="1" customWidth="1"/>
    <col min="10" max="10" width="10.7109375" bestFit="1" customWidth="1"/>
    <col min="11" max="11" width="10.5703125" bestFit="1" customWidth="1"/>
  </cols>
  <sheetData>
    <row r="1" spans="1:11" ht="20.100000000000001" customHeight="1" x14ac:dyDescent="0.2">
      <c r="A1" s="63" t="s">
        <v>167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0.100000000000001" customHeight="1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16" t="s">
        <v>4</v>
      </c>
      <c r="I3" s="26" t="s">
        <v>205</v>
      </c>
      <c r="J3" s="16" t="s">
        <v>206</v>
      </c>
      <c r="K3" s="16" t="s">
        <v>207</v>
      </c>
    </row>
    <row r="4" spans="1:11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16" t="s">
        <v>5</v>
      </c>
      <c r="I4" s="26" t="s">
        <v>208</v>
      </c>
      <c r="J4" s="16" t="s">
        <v>209</v>
      </c>
      <c r="K4" s="16" t="s">
        <v>210</v>
      </c>
    </row>
    <row r="5" spans="1:11" ht="20.100000000000001" customHeight="1" x14ac:dyDescent="0.2">
      <c r="A5" s="12" t="s">
        <v>185</v>
      </c>
      <c r="B5" s="19" t="s">
        <v>149</v>
      </c>
      <c r="C5" s="6"/>
      <c r="D5" s="8"/>
      <c r="E5" s="6"/>
      <c r="F5" s="6"/>
      <c r="G5" s="14"/>
      <c r="H5" s="6"/>
      <c r="I5" s="9"/>
      <c r="J5" s="4"/>
      <c r="K5" s="9"/>
    </row>
    <row r="6" spans="1:11" ht="20.100000000000001" customHeight="1" x14ac:dyDescent="0.2">
      <c r="A6" s="4">
        <v>1</v>
      </c>
      <c r="B6" s="5" t="s">
        <v>138</v>
      </c>
      <c r="C6" s="6" t="s">
        <v>156</v>
      </c>
      <c r="D6" s="22">
        <v>1</v>
      </c>
      <c r="E6" s="6">
        <v>9.3000000000000007</v>
      </c>
      <c r="F6" s="6">
        <v>9.6</v>
      </c>
      <c r="G6" s="14">
        <v>3</v>
      </c>
      <c r="H6" s="28">
        <f>E6*F6</f>
        <v>89.28</v>
      </c>
      <c r="I6" s="9">
        <v>8000</v>
      </c>
      <c r="J6" s="30">
        <f>H6*I6</f>
        <v>714240</v>
      </c>
      <c r="K6" s="14">
        <f>J6/1000000</f>
        <v>0.71423999999999999</v>
      </c>
    </row>
    <row r="7" spans="1:11" ht="20.100000000000001" customHeight="1" x14ac:dyDescent="0.2">
      <c r="A7" s="4" t="s">
        <v>190</v>
      </c>
      <c r="B7" s="5"/>
      <c r="C7" s="9"/>
      <c r="D7" s="22">
        <v>1</v>
      </c>
      <c r="E7" s="6">
        <v>5</v>
      </c>
      <c r="F7" s="6">
        <v>26.7</v>
      </c>
      <c r="G7" s="14">
        <v>3</v>
      </c>
      <c r="H7" s="28">
        <f>E7*F7</f>
        <v>133.5</v>
      </c>
      <c r="I7" s="9">
        <v>8000</v>
      </c>
      <c r="J7" s="30">
        <f>H7*I7</f>
        <v>1068000</v>
      </c>
      <c r="K7" s="14">
        <f t="shared" ref="K7:K14" si="0">J7/1000000</f>
        <v>1.0680000000000001</v>
      </c>
    </row>
    <row r="8" spans="1:11" ht="20.100000000000001" customHeight="1" x14ac:dyDescent="0.2">
      <c r="A8" s="4" t="s">
        <v>191</v>
      </c>
      <c r="B8" s="5"/>
      <c r="C8" s="9"/>
      <c r="D8" s="7"/>
      <c r="E8" s="6">
        <v>3.8</v>
      </c>
      <c r="F8" s="6">
        <v>5.6</v>
      </c>
      <c r="G8" s="14">
        <v>3</v>
      </c>
      <c r="H8" s="28">
        <f>E8*F8</f>
        <v>21.279999999999998</v>
      </c>
      <c r="I8" s="9">
        <v>8000</v>
      </c>
      <c r="J8" s="30">
        <f>H8*I8</f>
        <v>170239.99999999997</v>
      </c>
      <c r="K8" s="14">
        <f t="shared" si="0"/>
        <v>0.17023999999999997</v>
      </c>
    </row>
    <row r="9" spans="1:11" ht="20.100000000000001" customHeight="1" x14ac:dyDescent="0.2">
      <c r="A9" s="4"/>
      <c r="B9" s="19" t="s">
        <v>141</v>
      </c>
      <c r="C9" s="8"/>
      <c r="D9" s="7"/>
      <c r="E9" s="6"/>
      <c r="F9" s="6"/>
      <c r="G9" s="14"/>
      <c r="H9" s="52">
        <f>SUM(H6:H8)</f>
        <v>244.06</v>
      </c>
      <c r="I9" s="9"/>
      <c r="J9" s="38">
        <f>SUM(J6:J8)</f>
        <v>1952480</v>
      </c>
      <c r="K9" s="20">
        <f>SUM(K6:K8)</f>
        <v>1.95248</v>
      </c>
    </row>
    <row r="10" spans="1:11" ht="20.100000000000001" customHeight="1" x14ac:dyDescent="0.2">
      <c r="A10" s="4">
        <v>1</v>
      </c>
      <c r="B10" s="5" t="s">
        <v>99</v>
      </c>
      <c r="C10" s="6" t="s">
        <v>156</v>
      </c>
      <c r="D10" s="22">
        <v>1</v>
      </c>
      <c r="E10" s="6">
        <v>21.35</v>
      </c>
      <c r="F10" s="6">
        <v>16.8</v>
      </c>
      <c r="G10" s="14">
        <v>4.25</v>
      </c>
      <c r="H10" s="28">
        <f>E10*F10</f>
        <v>358.68000000000006</v>
      </c>
      <c r="I10" s="9">
        <v>8000</v>
      </c>
      <c r="J10" s="32">
        <f>H10*I10</f>
        <v>2869440.0000000005</v>
      </c>
      <c r="K10" s="14">
        <f t="shared" si="0"/>
        <v>2.8694400000000004</v>
      </c>
    </row>
    <row r="11" spans="1:11" ht="20.100000000000001" customHeight="1" x14ac:dyDescent="0.2">
      <c r="A11" s="4">
        <v>2</v>
      </c>
      <c r="B11" s="5" t="s">
        <v>100</v>
      </c>
      <c r="C11" s="6" t="s">
        <v>156</v>
      </c>
      <c r="D11" s="22">
        <v>1</v>
      </c>
      <c r="E11" s="6">
        <v>9.09</v>
      </c>
      <c r="F11" s="6">
        <v>3</v>
      </c>
      <c r="G11" s="14">
        <v>4.25</v>
      </c>
      <c r="H11" s="28">
        <v>27.27</v>
      </c>
      <c r="I11" s="9">
        <v>8000</v>
      </c>
      <c r="J11" s="32">
        <f>H11*I11</f>
        <v>218160</v>
      </c>
      <c r="K11" s="14">
        <f t="shared" si="0"/>
        <v>0.21815999999999999</v>
      </c>
    </row>
    <row r="12" spans="1:11" ht="20.100000000000001" customHeight="1" x14ac:dyDescent="0.2">
      <c r="A12" s="4">
        <v>3</v>
      </c>
      <c r="B12" s="5" t="s">
        <v>143</v>
      </c>
      <c r="C12" s="6" t="s">
        <v>156</v>
      </c>
      <c r="D12" s="22">
        <v>1</v>
      </c>
      <c r="E12" s="6"/>
      <c r="F12" s="6"/>
      <c r="G12" s="14">
        <v>3</v>
      </c>
      <c r="H12" s="28">
        <v>5.4</v>
      </c>
      <c r="I12" s="9">
        <v>8000</v>
      </c>
      <c r="J12" s="32">
        <f>H12*I12</f>
        <v>43200</v>
      </c>
      <c r="K12" s="14">
        <f t="shared" si="0"/>
        <v>4.3200000000000002E-2</v>
      </c>
    </row>
    <row r="13" spans="1:11" ht="20.100000000000001" customHeight="1" x14ac:dyDescent="0.2">
      <c r="A13" s="4">
        <v>4</v>
      </c>
      <c r="B13" s="5" t="s">
        <v>144</v>
      </c>
      <c r="C13" s="6" t="s">
        <v>156</v>
      </c>
      <c r="D13" s="22">
        <v>1</v>
      </c>
      <c r="E13" s="6"/>
      <c r="F13" s="6"/>
      <c r="G13" s="14">
        <v>3</v>
      </c>
      <c r="H13" s="28">
        <v>29.25</v>
      </c>
      <c r="I13" s="9">
        <v>8000</v>
      </c>
      <c r="J13" s="32">
        <f>H13*I13</f>
        <v>234000</v>
      </c>
      <c r="K13" s="14">
        <f t="shared" si="0"/>
        <v>0.23400000000000001</v>
      </c>
    </row>
    <row r="14" spans="1:11" ht="20.100000000000001" customHeight="1" x14ac:dyDescent="0.2">
      <c r="A14" s="4"/>
      <c r="B14" s="19" t="s">
        <v>141</v>
      </c>
      <c r="C14" s="8"/>
      <c r="D14" s="7"/>
      <c r="E14" s="6"/>
      <c r="F14" s="6"/>
      <c r="G14" s="14"/>
      <c r="H14" s="52">
        <f>SUM(H10:H13)</f>
        <v>420.6</v>
      </c>
      <c r="I14" s="9"/>
      <c r="J14" s="19">
        <f>SUM(J10:J13)</f>
        <v>3364800.0000000005</v>
      </c>
      <c r="K14" s="37">
        <f t="shared" si="0"/>
        <v>3.3648000000000007</v>
      </c>
    </row>
    <row r="15" spans="1:11" ht="20.100000000000001" customHeight="1" x14ac:dyDescent="0.2">
      <c r="A15" s="4">
        <v>1</v>
      </c>
      <c r="B15" s="5" t="s">
        <v>222</v>
      </c>
      <c r="C15" s="9" t="s">
        <v>157</v>
      </c>
      <c r="D15" s="23" t="s">
        <v>20</v>
      </c>
      <c r="E15" s="6">
        <v>70.22</v>
      </c>
      <c r="F15" s="6">
        <v>15.24</v>
      </c>
      <c r="G15" s="14">
        <v>4.75</v>
      </c>
      <c r="H15" s="28">
        <f>E15*F15</f>
        <v>1070.1528000000001</v>
      </c>
      <c r="I15" s="9">
        <v>11500</v>
      </c>
      <c r="J15" s="32">
        <f>H15*I15</f>
        <v>12306757.200000001</v>
      </c>
      <c r="K15" s="14">
        <f>J15/1000000</f>
        <v>12.306757200000002</v>
      </c>
    </row>
    <row r="16" spans="1:11" ht="20.100000000000001" customHeight="1" x14ac:dyDescent="0.2">
      <c r="A16" s="4" t="s">
        <v>190</v>
      </c>
      <c r="B16" s="5"/>
      <c r="C16" s="9"/>
      <c r="D16" s="23"/>
      <c r="E16" s="6">
        <v>70.22</v>
      </c>
      <c r="F16" s="6">
        <v>15.24</v>
      </c>
      <c r="G16" s="14">
        <v>4.8</v>
      </c>
      <c r="H16" s="28">
        <f>E16*F16</f>
        <v>1070.1528000000001</v>
      </c>
      <c r="I16" s="9">
        <v>11500</v>
      </c>
      <c r="J16" s="32">
        <f>H16*I16</f>
        <v>12306757.200000001</v>
      </c>
      <c r="K16" s="14">
        <f>J16/1000000</f>
        <v>12.306757200000002</v>
      </c>
    </row>
    <row r="17" spans="1:11" ht="20.100000000000001" customHeight="1" x14ac:dyDescent="0.2">
      <c r="A17" s="4"/>
      <c r="B17" s="19" t="s">
        <v>141</v>
      </c>
      <c r="C17" s="10"/>
      <c r="D17" s="23"/>
      <c r="E17" s="6"/>
      <c r="F17" s="6"/>
      <c r="G17" s="14"/>
      <c r="H17" s="52">
        <f>SUM(H15:H16)</f>
        <v>2140.3056000000001</v>
      </c>
      <c r="I17" s="9"/>
      <c r="J17" s="11">
        <f>SUM(J15:J16)</f>
        <v>24613514.400000002</v>
      </c>
      <c r="K17" s="20">
        <f>J17/1000000</f>
        <v>24.613514400000003</v>
      </c>
    </row>
    <row r="18" spans="1:11" ht="20.100000000000001" customHeight="1" x14ac:dyDescent="0.2">
      <c r="A18" s="4">
        <v>5</v>
      </c>
      <c r="B18" s="5" t="s">
        <v>150</v>
      </c>
      <c r="C18" s="9" t="s">
        <v>157</v>
      </c>
      <c r="D18" s="22">
        <v>1</v>
      </c>
      <c r="E18" s="6">
        <v>4.83</v>
      </c>
      <c r="F18" s="6">
        <v>2.94</v>
      </c>
      <c r="G18" s="14">
        <v>3</v>
      </c>
      <c r="H18" s="28">
        <f t="shared" ref="H18:H23" si="1">E18*F18</f>
        <v>14.200200000000001</v>
      </c>
      <c r="I18" s="9">
        <v>8000</v>
      </c>
      <c r="J18" s="32">
        <f t="shared" ref="J18:J23" si="2">H18*I18</f>
        <v>113601.60000000001</v>
      </c>
      <c r="K18" s="14">
        <f t="shared" ref="K18:K24" si="3">J18/1000000</f>
        <v>0.11360160000000001</v>
      </c>
    </row>
    <row r="19" spans="1:11" ht="20.100000000000001" customHeight="1" x14ac:dyDescent="0.2">
      <c r="A19" s="4">
        <v>6</v>
      </c>
      <c r="B19" s="5" t="s">
        <v>151</v>
      </c>
      <c r="C19" s="9"/>
      <c r="D19" s="22">
        <v>1</v>
      </c>
      <c r="E19" s="6">
        <v>2.7</v>
      </c>
      <c r="F19" s="6">
        <v>2</v>
      </c>
      <c r="G19" s="14">
        <v>3</v>
      </c>
      <c r="H19" s="28">
        <f t="shared" si="1"/>
        <v>5.4</v>
      </c>
      <c r="I19" s="9">
        <v>7000</v>
      </c>
      <c r="J19" s="32">
        <f t="shared" si="2"/>
        <v>37800</v>
      </c>
      <c r="K19" s="42">
        <f t="shared" si="3"/>
        <v>3.78E-2</v>
      </c>
    </row>
    <row r="20" spans="1:11" ht="20.100000000000001" customHeight="1" x14ac:dyDescent="0.2">
      <c r="A20" s="4">
        <v>7</v>
      </c>
      <c r="B20" s="5" t="s">
        <v>186</v>
      </c>
      <c r="C20" s="9" t="s">
        <v>157</v>
      </c>
      <c r="D20" s="4" t="s">
        <v>53</v>
      </c>
      <c r="E20" s="6">
        <v>23</v>
      </c>
      <c r="F20" s="6">
        <v>15</v>
      </c>
      <c r="G20" s="14">
        <v>2.76</v>
      </c>
      <c r="H20" s="28">
        <f t="shared" si="1"/>
        <v>345</v>
      </c>
      <c r="I20" s="9">
        <v>11500</v>
      </c>
      <c r="J20" s="32">
        <f t="shared" si="2"/>
        <v>3967500</v>
      </c>
      <c r="K20" s="14">
        <f t="shared" si="3"/>
        <v>3.9674999999999998</v>
      </c>
    </row>
    <row r="21" spans="1:11" ht="20.100000000000001" customHeight="1" x14ac:dyDescent="0.2">
      <c r="A21" s="4">
        <v>8</v>
      </c>
      <c r="B21" s="5" t="s">
        <v>187</v>
      </c>
      <c r="C21" s="9" t="s">
        <v>157</v>
      </c>
      <c r="D21" s="4"/>
      <c r="E21" s="6">
        <v>23</v>
      </c>
      <c r="F21" s="6">
        <v>15</v>
      </c>
      <c r="G21" s="14">
        <v>3.4</v>
      </c>
      <c r="H21" s="28">
        <f t="shared" si="1"/>
        <v>345</v>
      </c>
      <c r="I21" s="9">
        <v>11500</v>
      </c>
      <c r="J21" s="32">
        <f t="shared" si="2"/>
        <v>3967500</v>
      </c>
      <c r="K21" s="14">
        <f t="shared" si="3"/>
        <v>3.9674999999999998</v>
      </c>
    </row>
    <row r="22" spans="1:11" ht="20.100000000000001" customHeight="1" x14ac:dyDescent="0.2">
      <c r="A22" s="4">
        <v>9</v>
      </c>
      <c r="B22" s="5" t="s">
        <v>188</v>
      </c>
      <c r="C22" s="9" t="s">
        <v>157</v>
      </c>
      <c r="D22" s="4"/>
      <c r="E22" s="6">
        <v>23</v>
      </c>
      <c r="F22" s="6">
        <v>15</v>
      </c>
      <c r="G22" s="14">
        <v>3.4</v>
      </c>
      <c r="H22" s="28">
        <f t="shared" si="1"/>
        <v>345</v>
      </c>
      <c r="I22" s="9">
        <v>11500</v>
      </c>
      <c r="J22" s="32">
        <f t="shared" si="2"/>
        <v>3967500</v>
      </c>
      <c r="K22" s="14">
        <f t="shared" si="3"/>
        <v>3.9674999999999998</v>
      </c>
    </row>
    <row r="23" spans="1:11" ht="20.100000000000001" customHeight="1" x14ac:dyDescent="0.2">
      <c r="A23" s="4">
        <v>10</v>
      </c>
      <c r="B23" s="5" t="s">
        <v>114</v>
      </c>
      <c r="C23" s="6" t="s">
        <v>156</v>
      </c>
      <c r="D23" s="4">
        <v>1</v>
      </c>
      <c r="E23" s="6">
        <v>11</v>
      </c>
      <c r="F23" s="6">
        <v>4.7</v>
      </c>
      <c r="G23" s="14">
        <v>3</v>
      </c>
      <c r="H23" s="28">
        <f t="shared" si="1"/>
        <v>51.7</v>
      </c>
      <c r="I23" s="9">
        <v>7000</v>
      </c>
      <c r="J23" s="32">
        <f t="shared" si="2"/>
        <v>361900</v>
      </c>
      <c r="K23" s="14">
        <f t="shared" si="3"/>
        <v>0.3619</v>
      </c>
    </row>
    <row r="24" spans="1:11" ht="20.100000000000001" customHeight="1" x14ac:dyDescent="0.2">
      <c r="A24" s="4"/>
      <c r="B24" s="19" t="s">
        <v>141</v>
      </c>
      <c r="C24" s="10"/>
      <c r="D24" s="4"/>
      <c r="E24" s="6"/>
      <c r="F24" s="6"/>
      <c r="G24" s="14"/>
      <c r="H24" s="52">
        <f>SUM(H20:H23)</f>
        <v>1086.7</v>
      </c>
      <c r="I24" s="9"/>
      <c r="J24" s="19">
        <f>SUM(J18:J23)</f>
        <v>12415801.6</v>
      </c>
      <c r="K24" s="37">
        <f t="shared" si="3"/>
        <v>12.4158016</v>
      </c>
    </row>
    <row r="27" spans="1:11" ht="20.100000000000001" customHeight="1" x14ac:dyDescent="0.2">
      <c r="K27" s="45">
        <f>K9+K14+K17+K24</f>
        <v>42.346596000000005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2" zoomScaleNormal="92" workbookViewId="0">
      <selection activeCell="D13" sqref="D13"/>
    </sheetView>
  </sheetViews>
  <sheetFormatPr defaultRowHeight="20.100000000000001" customHeight="1" x14ac:dyDescent="0.2"/>
  <cols>
    <col min="2" max="2" width="37.42578125" bestFit="1" customWidth="1"/>
    <col min="3" max="3" width="19.28515625" bestFit="1" customWidth="1"/>
    <col min="8" max="8" width="9.5703125" bestFit="1" customWidth="1"/>
    <col min="9" max="9" width="19.42578125" bestFit="1" customWidth="1"/>
    <col min="10" max="10" width="12" bestFit="1" customWidth="1"/>
    <col min="11" max="11" width="10.7109375" bestFit="1" customWidth="1"/>
    <col min="12" max="12" width="17.140625" customWidth="1"/>
    <col min="14" max="14" width="10.85546875" bestFit="1" customWidth="1"/>
  </cols>
  <sheetData>
    <row r="1" spans="1:12" ht="20.100000000000001" customHeight="1" x14ac:dyDescent="0.2">
      <c r="A1" s="63" t="s">
        <v>240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20.100000000000001" customHeight="1" x14ac:dyDescent="0.2">
      <c r="A2" s="65" t="s">
        <v>211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25.5" x14ac:dyDescent="0.2">
      <c r="A3" s="16" t="s">
        <v>8</v>
      </c>
      <c r="B3" s="17" t="s">
        <v>0</v>
      </c>
      <c r="C3" s="16" t="s">
        <v>155</v>
      </c>
      <c r="D3" s="16" t="s">
        <v>6</v>
      </c>
      <c r="E3" s="16" t="s">
        <v>1</v>
      </c>
      <c r="F3" s="16" t="s">
        <v>2</v>
      </c>
      <c r="G3" s="18" t="s">
        <v>152</v>
      </c>
      <c r="H3" s="16" t="s">
        <v>4</v>
      </c>
      <c r="I3" s="26" t="s">
        <v>238</v>
      </c>
      <c r="J3" s="16" t="s">
        <v>206</v>
      </c>
      <c r="K3" s="16" t="s">
        <v>207</v>
      </c>
    </row>
    <row r="4" spans="1:12" ht="20.100000000000001" customHeight="1" x14ac:dyDescent="0.2">
      <c r="A4" s="16" t="s">
        <v>9</v>
      </c>
      <c r="B4" s="17"/>
      <c r="C4" s="16"/>
      <c r="D4" s="16" t="s">
        <v>7</v>
      </c>
      <c r="E4" s="16" t="s">
        <v>3</v>
      </c>
      <c r="F4" s="16" t="s">
        <v>3</v>
      </c>
      <c r="G4" s="18" t="s">
        <v>3</v>
      </c>
      <c r="H4" s="16" t="s">
        <v>5</v>
      </c>
      <c r="I4" s="26" t="s">
        <v>208</v>
      </c>
      <c r="J4" s="16" t="s">
        <v>209</v>
      </c>
      <c r="K4" s="16" t="s">
        <v>210</v>
      </c>
    </row>
    <row r="5" spans="1:12" ht="20.100000000000001" customHeight="1" x14ac:dyDescent="0.2">
      <c r="A5" s="41" t="s">
        <v>3</v>
      </c>
      <c r="B5" s="19" t="s">
        <v>220</v>
      </c>
      <c r="C5" s="16"/>
      <c r="D5" s="16"/>
      <c r="E5" s="16"/>
      <c r="F5" s="16"/>
      <c r="G5" s="18"/>
      <c r="H5" s="16"/>
      <c r="I5" s="26"/>
      <c r="J5" s="16"/>
      <c r="K5" s="16"/>
    </row>
    <row r="6" spans="1:12" ht="20.100000000000001" customHeight="1" x14ac:dyDescent="0.2">
      <c r="A6" s="4">
        <v>1</v>
      </c>
      <c r="B6" s="5" t="s">
        <v>130</v>
      </c>
      <c r="C6" s="9" t="s">
        <v>157</v>
      </c>
      <c r="D6" s="4" t="s">
        <v>159</v>
      </c>
      <c r="E6" s="6">
        <v>24</v>
      </c>
      <c r="F6" s="6">
        <v>17.5</v>
      </c>
      <c r="G6" s="14">
        <v>2.7</v>
      </c>
      <c r="H6" s="28">
        <f>E6*F6</f>
        <v>420</v>
      </c>
      <c r="I6" s="9">
        <v>11500</v>
      </c>
      <c r="J6" s="32">
        <f>H6*I6</f>
        <v>4830000</v>
      </c>
      <c r="K6" s="14">
        <f>J6/1000000</f>
        <v>4.83</v>
      </c>
    </row>
    <row r="7" spans="1:12" ht="20.100000000000001" customHeight="1" x14ac:dyDescent="0.2">
      <c r="A7" s="4">
        <v>2</v>
      </c>
      <c r="B7" s="5" t="s">
        <v>139</v>
      </c>
      <c r="C7" s="9" t="s">
        <v>157</v>
      </c>
      <c r="D7" s="4" t="s">
        <v>159</v>
      </c>
      <c r="E7" s="6"/>
      <c r="F7" s="6"/>
      <c r="G7" s="14">
        <v>35</v>
      </c>
      <c r="H7" s="28">
        <v>78.5</v>
      </c>
      <c r="I7" s="9">
        <v>150000</v>
      </c>
      <c r="J7" s="32">
        <f t="shared" ref="J7:J13" si="0">H7*I7</f>
        <v>11775000</v>
      </c>
      <c r="K7" s="14">
        <f t="shared" ref="K7:K15" si="1">J7/1000000</f>
        <v>11.775</v>
      </c>
    </row>
    <row r="8" spans="1:12" ht="20.100000000000001" customHeight="1" x14ac:dyDescent="0.2">
      <c r="A8" s="4">
        <v>3</v>
      </c>
      <c r="B8" s="5" t="s">
        <v>83</v>
      </c>
      <c r="C8" s="9" t="s">
        <v>157</v>
      </c>
      <c r="D8" s="4" t="s">
        <v>159</v>
      </c>
      <c r="E8" s="6">
        <v>41.4</v>
      </c>
      <c r="F8" s="6">
        <v>24.57</v>
      </c>
      <c r="G8" s="14">
        <v>-3.25</v>
      </c>
      <c r="H8" s="28">
        <f t="shared" ref="H8:H13" si="2">E8*F8</f>
        <v>1017.198</v>
      </c>
      <c r="I8" s="9">
        <v>5000</v>
      </c>
      <c r="J8" s="32">
        <f t="shared" si="0"/>
        <v>5085990</v>
      </c>
      <c r="K8" s="14">
        <f t="shared" si="1"/>
        <v>5.0859899999999998</v>
      </c>
      <c r="L8" s="60" t="s">
        <v>239</v>
      </c>
    </row>
    <row r="9" spans="1:12" ht="20.100000000000001" customHeight="1" x14ac:dyDescent="0.2">
      <c r="A9" s="4">
        <v>4</v>
      </c>
      <c r="B9" s="5" t="s">
        <v>129</v>
      </c>
      <c r="C9" s="9" t="s">
        <v>157</v>
      </c>
      <c r="D9" s="4" t="s">
        <v>159</v>
      </c>
      <c r="E9" s="6">
        <v>44</v>
      </c>
      <c r="F9" s="6">
        <v>32</v>
      </c>
      <c r="G9" s="14">
        <v>-2.35</v>
      </c>
      <c r="H9" s="28">
        <f t="shared" si="2"/>
        <v>1408</v>
      </c>
      <c r="I9" s="9">
        <v>5000</v>
      </c>
      <c r="J9" s="32">
        <f t="shared" si="0"/>
        <v>7040000</v>
      </c>
      <c r="K9" s="14">
        <f t="shared" si="1"/>
        <v>7.04</v>
      </c>
      <c r="L9" s="60" t="s">
        <v>239</v>
      </c>
    </row>
    <row r="10" spans="1:12" ht="20.100000000000001" customHeight="1" x14ac:dyDescent="0.2">
      <c r="A10" s="4">
        <v>5</v>
      </c>
      <c r="B10" s="5" t="s">
        <v>217</v>
      </c>
      <c r="C10" s="9" t="s">
        <v>157</v>
      </c>
      <c r="D10" s="11"/>
      <c r="E10" s="6">
        <v>29.75</v>
      </c>
      <c r="F10" s="6">
        <v>9.6</v>
      </c>
      <c r="G10" s="14">
        <v>3.875</v>
      </c>
      <c r="H10" s="28">
        <f t="shared" si="2"/>
        <v>285.59999999999997</v>
      </c>
      <c r="I10" s="9">
        <v>11500</v>
      </c>
      <c r="J10" s="32">
        <f t="shared" si="0"/>
        <v>3284399.9999999995</v>
      </c>
      <c r="K10" s="14">
        <f t="shared" si="1"/>
        <v>3.2843999999999993</v>
      </c>
      <c r="L10" s="60"/>
    </row>
    <row r="11" spans="1:12" ht="20.100000000000001" customHeight="1" x14ac:dyDescent="0.2">
      <c r="A11" s="4" t="s">
        <v>190</v>
      </c>
      <c r="B11" s="5"/>
      <c r="C11" s="9" t="s">
        <v>157</v>
      </c>
      <c r="D11" s="11"/>
      <c r="E11" s="6">
        <v>22.45</v>
      </c>
      <c r="F11" s="6">
        <v>13.7</v>
      </c>
      <c r="G11" s="14"/>
      <c r="H11" s="28">
        <f t="shared" si="2"/>
        <v>307.565</v>
      </c>
      <c r="I11" s="9">
        <v>11500</v>
      </c>
      <c r="J11" s="32">
        <f t="shared" si="0"/>
        <v>3536997.5</v>
      </c>
      <c r="K11" s="14">
        <f t="shared" si="1"/>
        <v>3.5369975</v>
      </c>
      <c r="L11" s="60"/>
    </row>
    <row r="12" spans="1:12" ht="20.100000000000001" customHeight="1" x14ac:dyDescent="0.2">
      <c r="A12" s="4">
        <v>6</v>
      </c>
      <c r="B12" s="5" t="s">
        <v>218</v>
      </c>
      <c r="C12" s="9" t="s">
        <v>237</v>
      </c>
      <c r="D12" s="4" t="s">
        <v>159</v>
      </c>
      <c r="E12" s="6">
        <v>86</v>
      </c>
      <c r="F12" s="6">
        <v>78</v>
      </c>
      <c r="G12" s="14"/>
      <c r="H12" s="28">
        <f t="shared" si="2"/>
        <v>6708</v>
      </c>
      <c r="I12" s="9">
        <v>1500</v>
      </c>
      <c r="J12" s="32">
        <f t="shared" si="0"/>
        <v>10062000</v>
      </c>
      <c r="K12" s="14">
        <f t="shared" si="1"/>
        <v>10.061999999999999</v>
      </c>
      <c r="L12" s="60" t="s">
        <v>239</v>
      </c>
    </row>
    <row r="13" spans="1:12" ht="20.100000000000001" customHeight="1" x14ac:dyDescent="0.2">
      <c r="A13" s="4">
        <v>7</v>
      </c>
      <c r="B13" s="5" t="s">
        <v>219</v>
      </c>
      <c r="C13" s="9" t="s">
        <v>157</v>
      </c>
      <c r="D13" s="43">
        <v>1</v>
      </c>
      <c r="E13" s="6">
        <v>25</v>
      </c>
      <c r="F13" s="6">
        <v>5</v>
      </c>
      <c r="G13" s="14">
        <v>4</v>
      </c>
      <c r="H13" s="28">
        <f t="shared" si="2"/>
        <v>125</v>
      </c>
      <c r="I13" s="9">
        <v>8000</v>
      </c>
      <c r="J13" s="32">
        <f t="shared" si="0"/>
        <v>1000000</v>
      </c>
      <c r="K13" s="14">
        <f t="shared" si="1"/>
        <v>1</v>
      </c>
      <c r="L13" s="60"/>
    </row>
    <row r="14" spans="1:12" ht="20.100000000000001" customHeight="1" x14ac:dyDescent="0.2">
      <c r="A14" s="4"/>
      <c r="B14" s="19" t="s">
        <v>141</v>
      </c>
      <c r="C14" s="10"/>
      <c r="D14" s="11"/>
      <c r="E14" s="9"/>
      <c r="F14" s="9"/>
      <c r="G14" s="14"/>
      <c r="H14" s="52">
        <f>SUM(H6:H9)</f>
        <v>2923.6979999999999</v>
      </c>
      <c r="I14" s="9"/>
      <c r="J14" s="11">
        <f>SUM(J6:J13)</f>
        <v>46614387.5</v>
      </c>
      <c r="K14" s="20">
        <f t="shared" si="1"/>
        <v>46.614387499999999</v>
      </c>
    </row>
    <row r="15" spans="1:12" ht="20.100000000000001" customHeight="1" x14ac:dyDescent="0.2">
      <c r="A15" s="4">
        <v>1</v>
      </c>
      <c r="B15" s="5" t="s">
        <v>131</v>
      </c>
      <c r="C15" s="6" t="s">
        <v>156</v>
      </c>
      <c r="D15" s="11"/>
      <c r="E15" s="9"/>
      <c r="F15" s="9"/>
      <c r="G15" s="14"/>
      <c r="H15" s="55">
        <v>693.17</v>
      </c>
      <c r="I15" s="9">
        <v>10000</v>
      </c>
      <c r="J15" s="33">
        <f>H15*I15</f>
        <v>6931700</v>
      </c>
      <c r="K15" s="34">
        <f t="shared" si="1"/>
        <v>6.9317000000000002</v>
      </c>
    </row>
    <row r="18" spans="11:11" ht="20.100000000000001" customHeight="1" x14ac:dyDescent="0.2">
      <c r="K18" s="45">
        <f>K14+K15</f>
        <v>53.546087499999999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SMS</vt:lpstr>
      <vt:lpstr>LF CC Bay</vt:lpstr>
      <vt:lpstr>BM &amp; CM</vt:lpstr>
      <vt:lpstr>RM</vt:lpstr>
      <vt:lpstr>FS &amp; Cond.</vt:lpstr>
      <vt:lpstr>HTFS</vt:lpstr>
      <vt:lpstr>Ring</vt:lpstr>
      <vt:lpstr>C. Stores</vt:lpstr>
      <vt:lpstr>Office Bldg.</vt:lpstr>
      <vt:lpstr>Utility</vt:lpstr>
      <vt:lpstr>Sheet1</vt:lpstr>
    </vt:vector>
  </TitlesOfParts>
  <Company>MUSCO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KAKADE</dc:creator>
  <cp:lastModifiedBy>NANCHAN ANILKUMAR - MUSCOKHP</cp:lastModifiedBy>
  <cp:lastPrinted>2020-08-14T11:04:07Z</cp:lastPrinted>
  <dcterms:created xsi:type="dcterms:W3CDTF">2008-09-23T03:58:29Z</dcterms:created>
  <dcterms:modified xsi:type="dcterms:W3CDTF">2020-11-09T10:13:42Z</dcterms:modified>
</cp:coreProperties>
</file>