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11\Downloads\"/>
    </mc:Choice>
  </mc:AlternateContent>
  <xr:revisionPtr revIDLastSave="0" documentId="13_ncr:1_{1E54AF81-D103-4030-B5E6-FA9972FD705A}" xr6:coauthVersionLast="47" xr6:coauthVersionMax="47" xr10:uidLastSave="{00000000-0000-0000-0000-000000000000}"/>
  <bookViews>
    <workbookView xWindow="-120" yWindow="-120" windowWidth="24240" windowHeight="13140" xr2:uid="{6487A7C7-8FB0-4A8B-BEF0-507A362395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1" l="1"/>
  <c r="Q22" i="1" s="1"/>
  <c r="Q24" i="1" s="1"/>
  <c r="P18" i="1"/>
  <c r="P19" i="1" s="1"/>
  <c r="R17" i="1"/>
  <c r="S17" i="1" s="1"/>
  <c r="P17" i="1"/>
  <c r="K12" i="1"/>
  <c r="L11" i="1"/>
  <c r="N11" i="1" s="1"/>
  <c r="L10" i="1"/>
  <c r="N10" i="1" s="1"/>
  <c r="L9" i="1"/>
  <c r="N9" i="1" s="1"/>
  <c r="L8" i="1"/>
  <c r="N8" i="1" s="1"/>
  <c r="L7" i="1"/>
  <c r="N7" i="1" s="1"/>
  <c r="L6" i="1"/>
  <c r="L12" i="1" s="1"/>
  <c r="N6" i="1" l="1"/>
  <c r="N12" i="1" s="1"/>
</calcChain>
</file>

<file path=xl/sharedStrings.xml><?xml version="1.0" encoding="utf-8"?>
<sst xmlns="http://schemas.openxmlformats.org/spreadsheetml/2006/main" count="41" uniqueCount="26">
  <si>
    <t>Civil/Structures Valuation  of  Infracon Pvt. Ltd. &amp; M/s Manvee Builders Pvt. Limited</t>
  </si>
  <si>
    <t>S.No.</t>
  </si>
  <si>
    <t>Floor</t>
  </si>
  <si>
    <t>Floor wise Height (ft.)</t>
  </si>
  <si>
    <t>Year of construction</t>
  </si>
  <si>
    <t xml:space="preserve">Type of construction    </t>
  </si>
  <si>
    <t>Structure condition</t>
  </si>
  <si>
    <t>Area (in sq. mtr.)</t>
  </si>
  <si>
    <t>Area (sq. fts.)</t>
  </si>
  <si>
    <t>Rate Adopted</t>
  </si>
  <si>
    <t>Fair Market Value</t>
  </si>
  <si>
    <t>HOTEL BUILDING</t>
  </si>
  <si>
    <t>Basement(Parking and SSB Comp)</t>
  </si>
  <si>
    <t>RCC column beams structure in cement, bricks, steel etc.</t>
  </si>
  <si>
    <t>Good</t>
  </si>
  <si>
    <t>Ground floor (Commercial )</t>
  </si>
  <si>
    <t>First Floor Area (Hotel)</t>
  </si>
  <si>
    <t>Second Floor Area (Hotel)</t>
  </si>
  <si>
    <t>Third Floor Area (Hotel)</t>
  </si>
  <si>
    <t>Third Floor Area (Perm Comp)</t>
  </si>
  <si>
    <t>Total</t>
  </si>
  <si>
    <t xml:space="preserve">Remarks:- </t>
  </si>
  <si>
    <t>1. Subject Property is located at Municipal No. 413, Rajpur Road, Karanpur Khas, Pargana- Kendra doon, District-Dehradun</t>
  </si>
  <si>
    <t>2. All the civil structure data are taken as per the Approved Map provided by the client and is digitally Sign from MDDA Official</t>
  </si>
  <si>
    <t>3. The valuation of the structure is done on the basis of Depriciated Replacement cost approach.</t>
  </si>
  <si>
    <t>Under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</si>
</sst>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  <numFmt numFmtId="165" formatCode="0.00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44" fontId="5" fillId="0" borderId="1" xfId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165" fontId="0" fillId="0" borderId="0" xfId="0" applyNumberForma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/>
    </xf>
    <xf numFmtId="0" fontId="9" fillId="5" borderId="0" xfId="2" applyFont="1" applyFill="1" applyAlignment="1">
      <alignment horizontal="left" vertical="center" wrapText="1"/>
    </xf>
    <xf numFmtId="0" fontId="0" fillId="0" borderId="0" xfId="0" applyAlignment="1">
      <alignment horizontal="center" vertical="top"/>
    </xf>
  </cellXfs>
  <cellStyles count="3">
    <cellStyle name="Currency" xfId="1" builtinId="4"/>
    <cellStyle name="Normal" xfId="0" builtinId="0"/>
    <cellStyle name="Normal 2" xfId="2" xr:uid="{E8D2DF97-DFF7-4CFA-AAD8-E037DE4A6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0B210-EA4F-4972-923E-6E7C32C01A1D}">
  <dimension ref="E3:T34"/>
  <sheetViews>
    <sheetView tabSelected="1" workbookViewId="0">
      <selection activeCell="H6" sqref="H6:H11"/>
    </sheetView>
  </sheetViews>
  <sheetFormatPr defaultRowHeight="15" x14ac:dyDescent="0.25"/>
  <cols>
    <col min="5" max="5" width="6.42578125" style="1" bestFit="1" customWidth="1"/>
    <col min="6" max="6" width="23.5703125" style="2" bestFit="1" customWidth="1"/>
    <col min="7" max="7" width="7.7109375" style="3" bestFit="1" customWidth="1"/>
    <col min="8" max="8" width="13.85546875" style="3" bestFit="1" customWidth="1"/>
    <col min="9" max="9" width="56.5703125" style="4" bestFit="1" customWidth="1"/>
    <col min="10" max="10" width="10.5703125" style="3" bestFit="1" customWidth="1"/>
    <col min="11" max="11" width="12.28515625" style="3" bestFit="1" customWidth="1"/>
    <col min="12" max="12" width="9.85546875" style="3" bestFit="1" customWidth="1"/>
    <col min="13" max="13" width="11.85546875" bestFit="1" customWidth="1"/>
    <col min="14" max="14" width="17.85546875" bestFit="1" customWidth="1"/>
  </cols>
  <sheetData>
    <row r="3" spans="5:20" ht="15.75" x14ac:dyDescent="0.25">
      <c r="E3" s="5" t="s">
        <v>0</v>
      </c>
      <c r="F3" s="5"/>
      <c r="G3" s="5"/>
      <c r="H3" s="5"/>
      <c r="I3" s="5"/>
      <c r="J3" s="5"/>
      <c r="K3" s="5"/>
      <c r="L3" s="5"/>
      <c r="M3" s="5"/>
      <c r="N3" s="5"/>
    </row>
    <row r="4" spans="5:20" ht="60" x14ac:dyDescent="0.25"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7" t="s">
        <v>9</v>
      </c>
      <c r="N4" s="7" t="s">
        <v>10</v>
      </c>
    </row>
    <row r="5" spans="5:20" x14ac:dyDescent="0.25">
      <c r="E5" s="8" t="s">
        <v>11</v>
      </c>
      <c r="F5" s="8"/>
      <c r="G5" s="8"/>
      <c r="H5" s="8"/>
      <c r="I5" s="8"/>
      <c r="J5" s="8"/>
      <c r="K5" s="8"/>
      <c r="L5" s="8"/>
      <c r="M5" s="8"/>
      <c r="N5" s="8"/>
    </row>
    <row r="6" spans="5:20" ht="28.5" x14ac:dyDescent="0.25">
      <c r="E6" s="9">
        <v>1</v>
      </c>
      <c r="F6" s="10" t="s">
        <v>12</v>
      </c>
      <c r="G6" s="9">
        <v>10</v>
      </c>
      <c r="H6" s="11" t="s">
        <v>25</v>
      </c>
      <c r="I6" s="11" t="s">
        <v>13</v>
      </c>
      <c r="J6" s="9" t="s">
        <v>14</v>
      </c>
      <c r="K6" s="12">
        <v>260.2</v>
      </c>
      <c r="L6" s="13">
        <f>10.7639*$K6</f>
        <v>2800.7667799999999</v>
      </c>
      <c r="M6" s="14">
        <v>1000</v>
      </c>
      <c r="N6" s="14">
        <f t="shared" ref="N6:N8" si="0">M6*L6</f>
        <v>2800766.78</v>
      </c>
    </row>
    <row r="7" spans="5:20" ht="28.5" x14ac:dyDescent="0.25">
      <c r="E7" s="9">
        <v>2</v>
      </c>
      <c r="F7" s="10" t="s">
        <v>15</v>
      </c>
      <c r="G7" s="9">
        <v>10</v>
      </c>
      <c r="H7" s="11" t="s">
        <v>25</v>
      </c>
      <c r="I7" s="11" t="s">
        <v>13</v>
      </c>
      <c r="J7" s="9" t="s">
        <v>14</v>
      </c>
      <c r="K7" s="12">
        <v>348.18</v>
      </c>
      <c r="L7" s="13">
        <f t="shared" ref="L7:L11" si="1">10.7639*$K7</f>
        <v>3747.7747019999997</v>
      </c>
      <c r="M7" s="14">
        <v>1100</v>
      </c>
      <c r="N7" s="14">
        <f t="shared" si="0"/>
        <v>4122552.1721999994</v>
      </c>
    </row>
    <row r="8" spans="5:20" ht="28.5" x14ac:dyDescent="0.25">
      <c r="E8" s="9">
        <v>3</v>
      </c>
      <c r="F8" s="10" t="s">
        <v>16</v>
      </c>
      <c r="G8" s="9">
        <v>10</v>
      </c>
      <c r="H8" s="11" t="s">
        <v>25</v>
      </c>
      <c r="I8" s="11" t="s">
        <v>13</v>
      </c>
      <c r="J8" s="9" t="s">
        <v>14</v>
      </c>
      <c r="K8" s="12">
        <v>310.74</v>
      </c>
      <c r="L8" s="13">
        <f t="shared" si="1"/>
        <v>3344.7742859999998</v>
      </c>
      <c r="M8" s="14">
        <v>1000</v>
      </c>
      <c r="N8" s="14">
        <f t="shared" si="0"/>
        <v>3344774.2859999998</v>
      </c>
    </row>
    <row r="9" spans="5:20" ht="28.5" x14ac:dyDescent="0.25">
      <c r="E9" s="9">
        <v>4</v>
      </c>
      <c r="F9" s="10" t="s">
        <v>17</v>
      </c>
      <c r="G9" s="9">
        <v>10</v>
      </c>
      <c r="H9" s="11" t="s">
        <v>25</v>
      </c>
      <c r="I9" s="11" t="s">
        <v>13</v>
      </c>
      <c r="J9" s="9" t="s">
        <v>14</v>
      </c>
      <c r="K9" s="12">
        <v>310.74</v>
      </c>
      <c r="L9" s="13">
        <f t="shared" si="1"/>
        <v>3344.7742859999998</v>
      </c>
      <c r="M9" s="14">
        <v>1000</v>
      </c>
      <c r="N9" s="15">
        <f>M9*L9</f>
        <v>3344774.2859999998</v>
      </c>
    </row>
    <row r="10" spans="5:20" ht="28.5" x14ac:dyDescent="0.25">
      <c r="E10" s="9">
        <v>5</v>
      </c>
      <c r="F10" s="10" t="s">
        <v>18</v>
      </c>
      <c r="G10" s="9">
        <v>10</v>
      </c>
      <c r="H10" s="11" t="s">
        <v>25</v>
      </c>
      <c r="I10" s="11" t="s">
        <v>13</v>
      </c>
      <c r="J10" s="9" t="s">
        <v>14</v>
      </c>
      <c r="K10" s="16">
        <v>163.66999999999999</v>
      </c>
      <c r="L10" s="13">
        <f t="shared" si="1"/>
        <v>1761.7275129999998</v>
      </c>
      <c r="M10" s="14">
        <v>1000</v>
      </c>
      <c r="N10" s="15">
        <f>M10*L10</f>
        <v>1761727.5129999998</v>
      </c>
      <c r="T10" s="17"/>
    </row>
    <row r="11" spans="5:20" ht="28.5" x14ac:dyDescent="0.25">
      <c r="E11" s="9">
        <v>6</v>
      </c>
      <c r="F11" s="10" t="s">
        <v>19</v>
      </c>
      <c r="G11" s="9">
        <v>10</v>
      </c>
      <c r="H11" s="11" t="s">
        <v>25</v>
      </c>
      <c r="I11" s="11" t="s">
        <v>13</v>
      </c>
      <c r="J11" s="9" t="s">
        <v>14</v>
      </c>
      <c r="K11" s="16">
        <v>147.07</v>
      </c>
      <c r="L11" s="13">
        <f t="shared" si="1"/>
        <v>1583.0467729999998</v>
      </c>
      <c r="M11" s="14">
        <v>1000</v>
      </c>
      <c r="N11" s="15">
        <f>M11*L11</f>
        <v>1583046.7729999998</v>
      </c>
      <c r="T11" s="17"/>
    </row>
    <row r="12" spans="5:20" x14ac:dyDescent="0.25">
      <c r="E12" s="9"/>
      <c r="F12" s="18" t="s">
        <v>20</v>
      </c>
      <c r="G12" s="18"/>
      <c r="H12" s="18"/>
      <c r="I12" s="18"/>
      <c r="J12" s="9"/>
      <c r="K12" s="19">
        <f>SUM(K6:K11)</f>
        <v>1540.6000000000001</v>
      </c>
      <c r="L12" s="19">
        <f>SUM(L6:L11)</f>
        <v>16582.86434</v>
      </c>
      <c r="M12" s="20"/>
      <c r="N12" s="20">
        <f>SUM(N6:N11)</f>
        <v>16957641.810199998</v>
      </c>
      <c r="T12" s="21"/>
    </row>
    <row r="13" spans="5:20" x14ac:dyDescent="0.25">
      <c r="E13" s="22" t="s">
        <v>21</v>
      </c>
      <c r="F13" s="22"/>
      <c r="G13" s="22"/>
      <c r="H13" s="22"/>
      <c r="I13" s="22"/>
      <c r="J13" s="22"/>
      <c r="K13" s="22"/>
      <c r="L13" s="22"/>
      <c r="M13" s="22"/>
      <c r="N13" s="22"/>
      <c r="T13" s="21"/>
    </row>
    <row r="14" spans="5:20" ht="15.75" x14ac:dyDescent="0.25">
      <c r="E14" s="23" t="s">
        <v>22</v>
      </c>
      <c r="F14" s="23"/>
      <c r="G14" s="23"/>
      <c r="H14" s="23"/>
      <c r="I14" s="23"/>
      <c r="J14" s="23"/>
      <c r="K14" s="23"/>
      <c r="L14" s="23"/>
      <c r="M14" s="23"/>
      <c r="N14" s="23"/>
      <c r="S14" s="17"/>
    </row>
    <row r="15" spans="5:20" ht="15.75" x14ac:dyDescent="0.25">
      <c r="E15" s="23" t="s">
        <v>23</v>
      </c>
      <c r="F15" s="23"/>
      <c r="G15" s="23"/>
      <c r="H15" s="23"/>
      <c r="I15" s="23"/>
      <c r="J15" s="23"/>
      <c r="K15" s="23"/>
      <c r="L15" s="23"/>
      <c r="M15" s="23"/>
      <c r="N15" s="23"/>
      <c r="O15" s="17"/>
    </row>
    <row r="16" spans="5:20" ht="15.75" x14ac:dyDescent="0.25">
      <c r="E16" s="23" t="s">
        <v>24</v>
      </c>
      <c r="F16" s="23"/>
      <c r="G16" s="23"/>
      <c r="H16" s="23"/>
      <c r="I16" s="23"/>
      <c r="J16" s="23"/>
      <c r="K16" s="23"/>
      <c r="L16" s="23"/>
      <c r="M16" s="23"/>
      <c r="N16" s="23"/>
      <c r="Q16" s="17"/>
    </row>
    <row r="17" spans="5:19" x14ac:dyDescent="0.25">
      <c r="E17" s="3"/>
      <c r="F17" s="24"/>
      <c r="L17" s="25"/>
      <c r="P17">
        <f>(1-5%)/40</f>
        <v>2.375E-2</v>
      </c>
      <c r="Q17">
        <v>1200</v>
      </c>
      <c r="R17">
        <f>Q17*P17*32</f>
        <v>912</v>
      </c>
      <c r="S17">
        <f>Q17-R17</f>
        <v>288</v>
      </c>
    </row>
    <row r="18" spans="5:19" x14ac:dyDescent="0.25">
      <c r="E18" s="3"/>
      <c r="F18" s="24"/>
      <c r="L18" s="25"/>
      <c r="P18">
        <f>700*P17*17</f>
        <v>282.625</v>
      </c>
    </row>
    <row r="19" spans="5:19" x14ac:dyDescent="0.25">
      <c r="E19" s="3"/>
      <c r="F19" s="26"/>
      <c r="L19" s="25"/>
      <c r="P19">
        <f>700-P18</f>
        <v>417.375</v>
      </c>
    </row>
    <row r="20" spans="5:19" x14ac:dyDescent="0.25">
      <c r="E20" s="3"/>
      <c r="F20" s="24"/>
      <c r="G20" s="27"/>
      <c r="L20" s="25"/>
    </row>
    <row r="21" spans="5:19" x14ac:dyDescent="0.25">
      <c r="E21" s="3"/>
      <c r="F21" s="24"/>
      <c r="G21" s="27"/>
      <c r="L21" s="25"/>
    </row>
    <row r="22" spans="5:19" x14ac:dyDescent="0.25">
      <c r="E22" s="3"/>
      <c r="F22" s="24"/>
      <c r="G22" s="27"/>
      <c r="L22" s="25"/>
      <c r="P22">
        <f>(1-5%)/60</f>
        <v>1.5833333333333331E-2</v>
      </c>
      <c r="Q22">
        <f>P22*32*1500</f>
        <v>759.99999999999989</v>
      </c>
    </row>
    <row r="23" spans="5:19" x14ac:dyDescent="0.25">
      <c r="E23" s="3"/>
      <c r="F23" s="24"/>
      <c r="G23" s="27"/>
      <c r="L23" s="25"/>
      <c r="Q23">
        <v>1500</v>
      </c>
    </row>
    <row r="24" spans="5:19" x14ac:dyDescent="0.25">
      <c r="E24" s="3"/>
      <c r="F24" s="24"/>
      <c r="G24" s="27"/>
      <c r="L24" s="25"/>
      <c r="Q24">
        <f>Q23-Q22</f>
        <v>740.00000000000011</v>
      </c>
    </row>
    <row r="25" spans="5:19" x14ac:dyDescent="0.25">
      <c r="E25" s="3"/>
      <c r="F25" s="24"/>
      <c r="G25" s="27"/>
      <c r="L25" s="25"/>
    </row>
    <row r="26" spans="5:19" x14ac:dyDescent="0.25">
      <c r="E26" s="3"/>
      <c r="F26" s="24"/>
      <c r="G26" s="27"/>
      <c r="L26" s="25"/>
    </row>
    <row r="27" spans="5:19" x14ac:dyDescent="0.25">
      <c r="E27" s="3"/>
      <c r="F27" s="24"/>
      <c r="G27" s="27"/>
      <c r="L27" s="25"/>
    </row>
    <row r="28" spans="5:19" x14ac:dyDescent="0.25">
      <c r="E28" s="3"/>
      <c r="F28" s="24"/>
      <c r="G28" s="27"/>
      <c r="L28" s="25"/>
    </row>
    <row r="29" spans="5:19" x14ac:dyDescent="0.25">
      <c r="E29" s="3"/>
      <c r="F29" s="26"/>
      <c r="L29" s="25"/>
    </row>
    <row r="30" spans="5:19" x14ac:dyDescent="0.25">
      <c r="E30" s="3"/>
      <c r="F30" s="24"/>
      <c r="G30" s="27"/>
      <c r="L30" s="25"/>
    </row>
    <row r="31" spans="5:19" x14ac:dyDescent="0.25">
      <c r="E31" s="3"/>
      <c r="F31" s="24"/>
      <c r="G31" s="27"/>
      <c r="L31" s="25"/>
    </row>
    <row r="32" spans="5:19" x14ac:dyDescent="0.25">
      <c r="E32" s="3"/>
      <c r="F32" s="26"/>
      <c r="L32" s="25"/>
    </row>
    <row r="33" spans="5:12" x14ac:dyDescent="0.25">
      <c r="E33" s="3"/>
      <c r="F33" s="26"/>
      <c r="L33" s="25"/>
    </row>
    <row r="34" spans="5:12" x14ac:dyDescent="0.25">
      <c r="E34" s="3"/>
      <c r="F34" s="26"/>
      <c r="L34" s="25"/>
    </row>
  </sheetData>
  <mergeCells count="7">
    <mergeCell ref="E16:N16"/>
    <mergeCell ref="E3:N3"/>
    <mergeCell ref="E5:N5"/>
    <mergeCell ref="F12:I12"/>
    <mergeCell ref="E13:N13"/>
    <mergeCell ref="E14:N14"/>
    <mergeCell ref="E15:N15"/>
  </mergeCells>
  <dataValidations count="1">
    <dataValidation type="list" allowBlank="1" showInputMessage="1" showErrorMessage="1" sqref="J14:J34 J6:J12" xr:uid="{BC537C11-DB07-42F2-A5FF-2C7470988109}">
      <formula1>"Very Good, Good, Average, Poor, Ordinary with wreckages in the structure"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Sharma</dc:creator>
  <cp:lastModifiedBy>Abhishek Sharma</cp:lastModifiedBy>
  <dcterms:created xsi:type="dcterms:W3CDTF">2021-11-24T07:40:07Z</dcterms:created>
  <dcterms:modified xsi:type="dcterms:W3CDTF">2021-11-24T08:15:00Z</dcterms:modified>
</cp:coreProperties>
</file>