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ocuments\Downloads\PL 655 -571-732_printing_1637910554\uploads\VIS(2021-22)-PL655-571-732\PreparerReport\"/>
    </mc:Choice>
  </mc:AlternateContent>
  <bookViews>
    <workbookView xWindow="-120" yWindow="-120" windowWidth="242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" l="1"/>
  <c r="P21" i="1" s="1"/>
  <c r="P23" i="1" s="1"/>
  <c r="O16" i="1"/>
  <c r="O17" i="1" s="1"/>
  <c r="O18" i="1" s="1"/>
  <c r="J11" i="1"/>
  <c r="K10" i="1"/>
  <c r="M10" i="1" s="1"/>
  <c r="K9" i="1"/>
  <c r="M9" i="1" s="1"/>
  <c r="K8" i="1"/>
  <c r="M8" i="1" s="1"/>
  <c r="K7" i="1"/>
  <c r="M7" i="1" s="1"/>
  <c r="K6" i="1"/>
  <c r="M6" i="1" s="1"/>
  <c r="K5" i="1"/>
  <c r="K11" i="1" l="1"/>
  <c r="Q16" i="1"/>
  <c r="R16" i="1" s="1"/>
  <c r="M5" i="1"/>
  <c r="M11" i="1" s="1"/>
</calcChain>
</file>

<file path=xl/sharedStrings.xml><?xml version="1.0" encoding="utf-8"?>
<sst xmlns="http://schemas.openxmlformats.org/spreadsheetml/2006/main" count="33" uniqueCount="23">
  <si>
    <t>S.No.</t>
  </si>
  <si>
    <t>Floor</t>
  </si>
  <si>
    <t>Year of construction</t>
  </si>
  <si>
    <t xml:space="preserve">Type of construction    </t>
  </si>
  <si>
    <t>Rate Adopted</t>
  </si>
  <si>
    <t>Fair Market Value</t>
  </si>
  <si>
    <t>Basement(Parking and SSB Comp)</t>
  </si>
  <si>
    <t>RCC column beams structure in cement, bricks, steel etc.</t>
  </si>
  <si>
    <t>Ground floor (Commercial )</t>
  </si>
  <si>
    <t>First Floor Area (Hotel)</t>
  </si>
  <si>
    <t>Second Floor Area (Hotel)</t>
  </si>
  <si>
    <t>Third Floor Area (Hotel)</t>
  </si>
  <si>
    <t>Third Floor Area (Perm Comp)</t>
  </si>
  <si>
    <t>Total</t>
  </si>
  <si>
    <t xml:space="preserve">Remarks:- </t>
  </si>
  <si>
    <t>1. Subject Property is located at Municipal No. 413, Rajpur Road, Karanpur Khas, Pargana- Kendra doon, District-Dehradun</t>
  </si>
  <si>
    <t>2. All the civil structure data are taken as per the Approved Map provided by the client and is digitally Sign from MDDA Official</t>
  </si>
  <si>
    <t>3. The valuation of the structure is done on the basis of Depriciated Replacement cost approach.</t>
  </si>
  <si>
    <t>Under Construction</t>
  </si>
  <si>
    <r>
      <t xml:space="preserve">Area </t>
    </r>
    <r>
      <rPr>
        <i/>
        <sz val="10"/>
        <rFont val="Arial"/>
        <family val="2"/>
      </rPr>
      <t>(in sq. mtr.)</t>
    </r>
  </si>
  <si>
    <r>
      <t xml:space="preserve">Area </t>
    </r>
    <r>
      <rPr>
        <i/>
        <sz val="10"/>
        <rFont val="Arial"/>
        <family val="2"/>
      </rPr>
      <t>(sq. fts.)</t>
    </r>
  </si>
  <si>
    <r>
      <t xml:space="preserve">Floor wise Height </t>
    </r>
    <r>
      <rPr>
        <i/>
        <sz val="10"/>
        <rFont val="Arial"/>
        <family val="2"/>
      </rPr>
      <t>(ft.)</t>
    </r>
  </si>
  <si>
    <t>Civil/Structures Valuation of Infracon Pvt. Ltd. &amp; M/s. Manvee Builders Pvt.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</si>
</sst>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_ [$₹-4009]\ * #,##0.00_ ;_ [$₹-4009]\ * \-#,##0.00_ ;_ [$₹-4009]\ * &quot;-&quot;??_ ;_ @_ "/>
    <numFmt numFmtId="166" formatCode="0.00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S33"/>
  <sheetViews>
    <sheetView tabSelected="1" topLeftCell="J1" workbookViewId="0">
      <selection activeCell="R10" sqref="R10"/>
    </sheetView>
  </sheetViews>
  <sheetFormatPr defaultRowHeight="15" x14ac:dyDescent="0.25"/>
  <cols>
    <col min="5" max="5" width="6.42578125" style="1" bestFit="1" customWidth="1"/>
    <col min="6" max="6" width="23.5703125" style="2" bestFit="1" customWidth="1"/>
    <col min="7" max="7" width="12" style="3" customWidth="1"/>
    <col min="8" max="8" width="13.85546875" style="3" bestFit="1" customWidth="1"/>
    <col min="9" max="9" width="56.5703125" style="4" bestFit="1" customWidth="1"/>
    <col min="10" max="10" width="12.28515625" style="3" bestFit="1" customWidth="1"/>
    <col min="11" max="11" width="9.85546875" style="3" bestFit="1" customWidth="1"/>
    <col min="12" max="12" width="11.85546875" bestFit="1" customWidth="1"/>
    <col min="13" max="13" width="17.85546875" bestFit="1" customWidth="1"/>
  </cols>
  <sheetData>
    <row r="3" spans="5:19" ht="15.75" x14ac:dyDescent="0.25">
      <c r="E3" s="22" t="s">
        <v>22</v>
      </c>
      <c r="F3" s="22"/>
      <c r="G3" s="22"/>
      <c r="H3" s="22"/>
      <c r="I3" s="22"/>
      <c r="J3" s="22"/>
      <c r="K3" s="22"/>
      <c r="L3" s="22"/>
      <c r="M3" s="22"/>
    </row>
    <row r="4" spans="5:19" ht="30" x14ac:dyDescent="0.25">
      <c r="E4" s="25" t="s">
        <v>0</v>
      </c>
      <c r="F4" s="25" t="s">
        <v>1</v>
      </c>
      <c r="G4" s="25" t="s">
        <v>21</v>
      </c>
      <c r="H4" s="25" t="s">
        <v>2</v>
      </c>
      <c r="I4" s="25" t="s">
        <v>3</v>
      </c>
      <c r="J4" s="25" t="s">
        <v>19</v>
      </c>
      <c r="K4" s="25" t="s">
        <v>20</v>
      </c>
      <c r="L4" s="25" t="s">
        <v>4</v>
      </c>
      <c r="M4" s="25" t="s">
        <v>5</v>
      </c>
    </row>
    <row r="5" spans="5:19" ht="28.5" x14ac:dyDescent="0.25">
      <c r="E5" s="5">
        <v>1</v>
      </c>
      <c r="F5" s="6" t="s">
        <v>6</v>
      </c>
      <c r="G5" s="5">
        <v>10</v>
      </c>
      <c r="H5" s="7" t="s">
        <v>18</v>
      </c>
      <c r="I5" s="7" t="s">
        <v>7</v>
      </c>
      <c r="J5" s="8">
        <v>260.2</v>
      </c>
      <c r="K5" s="9">
        <f>10.7639*$J5</f>
        <v>2800.7667799999999</v>
      </c>
      <c r="L5" s="10">
        <v>1050</v>
      </c>
      <c r="M5" s="10">
        <f t="shared" ref="M5:M7" si="0">L5*K5</f>
        <v>2940805.1189999999</v>
      </c>
    </row>
    <row r="6" spans="5:19" ht="28.5" x14ac:dyDescent="0.25">
      <c r="E6" s="5">
        <v>2</v>
      </c>
      <c r="F6" s="6" t="s">
        <v>8</v>
      </c>
      <c r="G6" s="5">
        <v>10</v>
      </c>
      <c r="H6" s="7" t="s">
        <v>18</v>
      </c>
      <c r="I6" s="7" t="s">
        <v>7</v>
      </c>
      <c r="J6" s="8">
        <v>348.18</v>
      </c>
      <c r="K6" s="9">
        <f t="shared" ref="K6:K10" si="1">10.7639*$J6</f>
        <v>3747.7747019999997</v>
      </c>
      <c r="L6" s="10">
        <v>1100</v>
      </c>
      <c r="M6" s="10">
        <f t="shared" si="0"/>
        <v>4122552.1721999994</v>
      </c>
    </row>
    <row r="7" spans="5:19" ht="28.5" x14ac:dyDescent="0.25">
      <c r="E7" s="5">
        <v>3</v>
      </c>
      <c r="F7" s="6" t="s">
        <v>9</v>
      </c>
      <c r="G7" s="5">
        <v>10</v>
      </c>
      <c r="H7" s="7" t="s">
        <v>18</v>
      </c>
      <c r="I7" s="7" t="s">
        <v>7</v>
      </c>
      <c r="J7" s="8">
        <v>310.74</v>
      </c>
      <c r="K7" s="9">
        <f t="shared" si="1"/>
        <v>3344.7742859999998</v>
      </c>
      <c r="L7" s="10">
        <v>1050</v>
      </c>
      <c r="M7" s="10">
        <f t="shared" si="0"/>
        <v>3512013.0003</v>
      </c>
    </row>
    <row r="8" spans="5:19" ht="28.5" x14ac:dyDescent="0.25">
      <c r="E8" s="5">
        <v>4</v>
      </c>
      <c r="F8" s="6" t="s">
        <v>10</v>
      </c>
      <c r="G8" s="5">
        <v>10</v>
      </c>
      <c r="H8" s="7" t="s">
        <v>18</v>
      </c>
      <c r="I8" s="7" t="s">
        <v>7</v>
      </c>
      <c r="J8" s="8">
        <v>310.74</v>
      </c>
      <c r="K8" s="9">
        <f t="shared" si="1"/>
        <v>3344.7742859999998</v>
      </c>
      <c r="L8" s="10">
        <v>1050</v>
      </c>
      <c r="M8" s="11">
        <f>L8*K8</f>
        <v>3512013.0003</v>
      </c>
    </row>
    <row r="9" spans="5:19" ht="28.5" x14ac:dyDescent="0.25">
      <c r="E9" s="5">
        <v>5</v>
      </c>
      <c r="F9" s="6" t="s">
        <v>11</v>
      </c>
      <c r="G9" s="5">
        <v>10</v>
      </c>
      <c r="H9" s="7" t="s">
        <v>18</v>
      </c>
      <c r="I9" s="7" t="s">
        <v>7</v>
      </c>
      <c r="J9" s="12">
        <v>163.66999999999999</v>
      </c>
      <c r="K9" s="9">
        <f t="shared" si="1"/>
        <v>1761.7275129999998</v>
      </c>
      <c r="L9" s="10">
        <v>1050</v>
      </c>
      <c r="M9" s="11">
        <f>L9*K9</f>
        <v>1849813.8886499999</v>
      </c>
      <c r="S9" s="13"/>
    </row>
    <row r="10" spans="5:19" ht="28.5" x14ac:dyDescent="0.25">
      <c r="E10" s="5">
        <v>6</v>
      </c>
      <c r="F10" s="6" t="s">
        <v>12</v>
      </c>
      <c r="G10" s="5">
        <v>10</v>
      </c>
      <c r="H10" s="7" t="s">
        <v>18</v>
      </c>
      <c r="I10" s="7" t="s">
        <v>7</v>
      </c>
      <c r="J10" s="12">
        <v>147.07</v>
      </c>
      <c r="K10" s="9">
        <f t="shared" si="1"/>
        <v>1583.0467729999998</v>
      </c>
      <c r="L10" s="10">
        <v>1050</v>
      </c>
      <c r="M10" s="11">
        <f>L10*K10</f>
        <v>1662199.1116499999</v>
      </c>
      <c r="S10" s="13"/>
    </row>
    <row r="11" spans="5:19" x14ac:dyDescent="0.25">
      <c r="E11" s="5"/>
      <c r="F11" s="23" t="s">
        <v>13</v>
      </c>
      <c r="G11" s="23"/>
      <c r="H11" s="23"/>
      <c r="I11" s="23"/>
      <c r="J11" s="14">
        <f>SUM(J5:J10)</f>
        <v>1540.6000000000001</v>
      </c>
      <c r="K11" s="14">
        <f>SUM(K5:K10)</f>
        <v>16582.86434</v>
      </c>
      <c r="L11" s="15"/>
      <c r="M11" s="15">
        <f>SUM(M5:M10)</f>
        <v>17599396.292099997</v>
      </c>
      <c r="S11" s="16"/>
    </row>
    <row r="12" spans="5:19" x14ac:dyDescent="0.25">
      <c r="E12" s="24" t="s">
        <v>14</v>
      </c>
      <c r="F12" s="24"/>
      <c r="G12" s="24"/>
      <c r="H12" s="24"/>
      <c r="I12" s="24"/>
      <c r="J12" s="24"/>
      <c r="K12" s="24"/>
      <c r="L12" s="24"/>
      <c r="M12" s="24"/>
      <c r="S12" s="16"/>
    </row>
    <row r="13" spans="5:19" ht="15.75" x14ac:dyDescent="0.25">
      <c r="E13" s="21" t="s">
        <v>15</v>
      </c>
      <c r="F13" s="21"/>
      <c r="G13" s="21"/>
      <c r="H13" s="21"/>
      <c r="I13" s="21"/>
      <c r="J13" s="21"/>
      <c r="K13" s="21"/>
      <c r="L13" s="21"/>
      <c r="M13" s="21"/>
      <c r="R13" s="13"/>
    </row>
    <row r="14" spans="5:19" ht="15.75" x14ac:dyDescent="0.25">
      <c r="E14" s="21" t="s">
        <v>16</v>
      </c>
      <c r="F14" s="21"/>
      <c r="G14" s="21"/>
      <c r="H14" s="21"/>
      <c r="I14" s="21"/>
      <c r="J14" s="21"/>
      <c r="K14" s="21"/>
      <c r="L14" s="21"/>
      <c r="M14" s="21"/>
      <c r="N14" s="13"/>
    </row>
    <row r="15" spans="5:19" ht="15.75" x14ac:dyDescent="0.25">
      <c r="E15" s="21" t="s">
        <v>17</v>
      </c>
      <c r="F15" s="21"/>
      <c r="G15" s="21"/>
      <c r="H15" s="21"/>
      <c r="I15" s="21"/>
      <c r="J15" s="21"/>
      <c r="K15" s="21"/>
      <c r="L15" s="21"/>
      <c r="M15" s="21"/>
      <c r="P15" s="13"/>
    </row>
    <row r="16" spans="5:19" x14ac:dyDescent="0.25">
      <c r="E16" s="3"/>
      <c r="F16" s="17"/>
      <c r="K16" s="18"/>
      <c r="O16">
        <f>(1-5%)/40</f>
        <v>2.375E-2</v>
      </c>
      <c r="P16">
        <v>1200</v>
      </c>
      <c r="Q16">
        <f>P16*O16*32</f>
        <v>912</v>
      </c>
      <c r="R16">
        <f>P16-Q16</f>
        <v>288</v>
      </c>
    </row>
    <row r="17" spans="5:16" x14ac:dyDescent="0.25">
      <c r="E17" s="3"/>
      <c r="F17" s="17"/>
      <c r="K17" s="18"/>
      <c r="O17">
        <f>700*O16*17</f>
        <v>282.625</v>
      </c>
    </row>
    <row r="18" spans="5:16" x14ac:dyDescent="0.25">
      <c r="E18" s="3"/>
      <c r="F18" s="19"/>
      <c r="K18" s="18"/>
      <c r="O18">
        <f>700-O17</f>
        <v>417.375</v>
      </c>
    </row>
    <row r="19" spans="5:16" x14ac:dyDescent="0.25">
      <c r="E19" s="3"/>
      <c r="F19" s="17"/>
      <c r="G19" s="20"/>
      <c r="K19" s="18"/>
    </row>
    <row r="20" spans="5:16" x14ac:dyDescent="0.25">
      <c r="E20" s="3"/>
      <c r="F20" s="17"/>
      <c r="G20" s="20"/>
      <c r="K20" s="18"/>
    </row>
    <row r="21" spans="5:16" x14ac:dyDescent="0.25">
      <c r="E21" s="3"/>
      <c r="F21" s="17"/>
      <c r="G21" s="20"/>
      <c r="K21" s="18"/>
      <c r="O21">
        <f>(1-5%)/60</f>
        <v>1.5833333333333331E-2</v>
      </c>
      <c r="P21">
        <f>O21*32*1500</f>
        <v>759.99999999999989</v>
      </c>
    </row>
    <row r="22" spans="5:16" x14ac:dyDescent="0.25">
      <c r="E22" s="3"/>
      <c r="F22" s="17"/>
      <c r="G22" s="20"/>
      <c r="K22" s="18"/>
      <c r="P22">
        <v>1500</v>
      </c>
    </row>
    <row r="23" spans="5:16" x14ac:dyDescent="0.25">
      <c r="E23" s="3"/>
      <c r="F23" s="17"/>
      <c r="G23" s="20"/>
      <c r="K23" s="18"/>
      <c r="P23">
        <f>P22-P21</f>
        <v>740.00000000000011</v>
      </c>
    </row>
    <row r="24" spans="5:16" x14ac:dyDescent="0.25">
      <c r="E24" s="3"/>
      <c r="F24" s="17"/>
      <c r="G24" s="20"/>
      <c r="K24" s="18"/>
    </row>
    <row r="25" spans="5:16" x14ac:dyDescent="0.25">
      <c r="E25" s="3"/>
      <c r="F25" s="17"/>
      <c r="G25" s="20"/>
      <c r="K25" s="18"/>
    </row>
    <row r="26" spans="5:16" x14ac:dyDescent="0.25">
      <c r="E26" s="3"/>
      <c r="F26" s="17"/>
      <c r="G26" s="20"/>
      <c r="K26" s="18"/>
    </row>
    <row r="27" spans="5:16" x14ac:dyDescent="0.25">
      <c r="E27" s="3"/>
      <c r="F27" s="17"/>
      <c r="G27" s="20"/>
      <c r="K27" s="18"/>
    </row>
    <row r="28" spans="5:16" x14ac:dyDescent="0.25">
      <c r="E28" s="3"/>
      <c r="F28" s="19"/>
      <c r="K28" s="18"/>
    </row>
    <row r="29" spans="5:16" x14ac:dyDescent="0.25">
      <c r="E29" s="3"/>
      <c r="F29" s="17"/>
      <c r="G29" s="20"/>
      <c r="K29" s="18"/>
    </row>
    <row r="30" spans="5:16" x14ac:dyDescent="0.25">
      <c r="E30" s="3"/>
      <c r="F30" s="17"/>
      <c r="G30" s="20"/>
      <c r="K30" s="18"/>
    </row>
    <row r="31" spans="5:16" x14ac:dyDescent="0.25">
      <c r="E31" s="3"/>
      <c r="F31" s="19"/>
      <c r="K31" s="18"/>
    </row>
    <row r="32" spans="5:16" x14ac:dyDescent="0.25">
      <c r="E32" s="3"/>
      <c r="F32" s="19"/>
      <c r="K32" s="18"/>
    </row>
    <row r="33" spans="5:11" x14ac:dyDescent="0.25">
      <c r="E33" s="3"/>
      <c r="F33" s="19"/>
      <c r="K33" s="18"/>
    </row>
  </sheetData>
  <mergeCells count="6">
    <mergeCell ref="E15:M15"/>
    <mergeCell ref="E3:M3"/>
    <mergeCell ref="F11:I11"/>
    <mergeCell ref="E12:M12"/>
    <mergeCell ref="E13:M13"/>
    <mergeCell ref="E14:M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solanki</cp:lastModifiedBy>
  <dcterms:created xsi:type="dcterms:W3CDTF">2021-11-24T07:40:07Z</dcterms:created>
  <dcterms:modified xsi:type="dcterms:W3CDTF">2021-11-26T09:25:26Z</dcterms:modified>
</cp:coreProperties>
</file>