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inancialanalyst2\Desktop\"/>
    </mc:Choice>
  </mc:AlternateContent>
  <bookViews>
    <workbookView xWindow="0" yWindow="0" windowWidth="21600" windowHeight="9735" tabRatio="948" firstSheet="1" activeTab="6"/>
  </bookViews>
  <sheets>
    <sheet name="General" sheetId="3" state="hidden" r:id="rId1"/>
    <sheet name="SUMMARY" sheetId="12" r:id="rId2"/>
    <sheet name="Cash &amp; Cash Equivalents- I" sheetId="20" r:id="rId3"/>
    <sheet name="SHORT TERM LOANS &amp; ADVANCES- II" sheetId="38" r:id="rId4"/>
    <sheet name="CTA- III" sheetId="41" r:id="rId5"/>
    <sheet name="OCA- IV" sheetId="25" r:id="rId6"/>
    <sheet name="Non-Current Investment- V" sheetId="19" r:id="rId7"/>
    <sheet name="MSEDCL Assets" sheetId="33" state="hidden" r:id="rId8"/>
    <sheet name="SECL Assets" sheetId="34" state="hidden" r:id="rId9"/>
    <sheet name="WCL Assets" sheetId="35" state="hidden" r:id="rId10"/>
    <sheet name="Sheet4" sheetId="36" state="hidden" r:id="rId11"/>
  </sheets>
  <definedNames>
    <definedName name="_xlnm.Print_Area" localSheetId="1">SUMMARY!$B$2:$G$14</definedName>
  </definedNames>
  <calcPr calcId="152511"/>
</workbook>
</file>

<file path=xl/calcChain.xml><?xml version="1.0" encoding="utf-8"?>
<calcChain xmlns="http://schemas.openxmlformats.org/spreadsheetml/2006/main">
  <c r="F8" i="25" l="1"/>
  <c r="G8" i="25"/>
  <c r="F8" i="41"/>
  <c r="E8" i="41"/>
  <c r="H7" i="38"/>
  <c r="H12" i="38"/>
  <c r="E12" i="38"/>
  <c r="I7" i="38" l="1"/>
  <c r="I8" i="38"/>
  <c r="I9" i="38"/>
  <c r="I10" i="38"/>
  <c r="I11" i="38"/>
  <c r="H8" i="38"/>
  <c r="H9" i="38"/>
  <c r="H10" i="38"/>
  <c r="H11" i="38"/>
  <c r="I6" i="38"/>
  <c r="H6" i="38"/>
  <c r="C9" i="20"/>
  <c r="B9" i="41"/>
  <c r="G7" i="41"/>
  <c r="F7" i="41"/>
  <c r="G6" i="41"/>
  <c r="F6" i="41"/>
  <c r="B5" i="41"/>
  <c r="B3" i="41"/>
  <c r="G8" i="41" l="1"/>
  <c r="E11" i="12"/>
  <c r="F6" i="25" l="1"/>
  <c r="E7" i="20" l="1"/>
  <c r="F7" i="20"/>
  <c r="E8" i="20"/>
  <c r="F8" i="20"/>
  <c r="F6" i="20"/>
  <c r="E6" i="20"/>
  <c r="E9" i="20" l="1"/>
  <c r="F9" i="20"/>
  <c r="F6" i="12"/>
  <c r="E6" i="12"/>
  <c r="A9" i="19"/>
  <c r="B10" i="25"/>
  <c r="B13" i="38"/>
  <c r="A10" i="20"/>
  <c r="D13" i="12"/>
  <c r="F13" i="12"/>
  <c r="E13" i="12"/>
  <c r="D8" i="19"/>
  <c r="A4" i="19"/>
  <c r="A2" i="19"/>
  <c r="G6" i="25"/>
  <c r="F7" i="25"/>
  <c r="G7" i="25"/>
  <c r="G9" i="25" l="1"/>
  <c r="F9" i="25"/>
  <c r="E9" i="25"/>
  <c r="D10" i="12" s="1"/>
  <c r="B5" i="25"/>
  <c r="B3" i="25"/>
  <c r="D9" i="12" l="1"/>
  <c r="B3" i="38" l="1"/>
  <c r="E9" i="12" l="1"/>
  <c r="I12" i="38"/>
  <c r="F9" i="12" s="1"/>
  <c r="D11" i="12" l="1"/>
  <c r="D6" i="12" l="1"/>
  <c r="D7" i="12"/>
  <c r="E7" i="12"/>
  <c r="E8" i="12"/>
  <c r="D12" i="12"/>
  <c r="F11" i="12"/>
  <c r="F8" i="12"/>
  <c r="D8" i="12"/>
  <c r="D14" i="12" l="1"/>
  <c r="A2" i="20" l="1"/>
  <c r="F7" i="12" l="1"/>
  <c r="D3" i="34"/>
  <c r="E26" i="36" l="1"/>
  <c r="D2" i="34" l="1"/>
  <c r="C4" i="33"/>
  <c r="C3" i="33"/>
  <c r="C5" i="35" l="1"/>
  <c r="C11" i="35" s="1"/>
  <c r="D5" i="34"/>
  <c r="E12" i="12"/>
  <c r="F12" i="12"/>
  <c r="E10" i="12" l="1"/>
  <c r="E14" i="12" s="1"/>
  <c r="F10" i="12"/>
  <c r="F14" i="12" s="1"/>
  <c r="C2" i="33"/>
  <c r="C6" i="33" s="1"/>
  <c r="D14" i="3" l="1"/>
  <c r="C14" i="3" l="1"/>
  <c r="C12" i="3" l="1"/>
  <c r="D11" i="3"/>
  <c r="C10" i="3"/>
  <c r="C8" i="3" l="1"/>
  <c r="C11" i="3"/>
  <c r="C9" i="3"/>
  <c r="C7" i="3"/>
  <c r="C16" i="3" s="1"/>
  <c r="D10" i="3"/>
  <c r="D7" i="3"/>
  <c r="D16" i="3" l="1"/>
  <c r="C17" i="3" s="1"/>
  <c r="C20" i="3" s="1"/>
</calcChain>
</file>

<file path=xl/comments1.xml><?xml version="1.0" encoding="utf-8"?>
<comments xmlns="http://schemas.openxmlformats.org/spreadsheetml/2006/main">
  <authors>
    <author>Mayank Sharma</author>
  </authors>
  <commentList>
    <comment ref="G6" authorId="0" shapeId="0">
      <text>
        <r>
          <rPr>
            <b/>
            <sz val="9"/>
            <color indexed="81"/>
            <rFont val="Tahoma"/>
            <charset val="1"/>
          </rPr>
          <t>Mayank Sharma:</t>
        </r>
        <r>
          <rPr>
            <sz val="9"/>
            <color indexed="81"/>
            <rFont val="Tahoma"/>
            <charset val="1"/>
          </rPr>
          <t xml:space="preserve">
The Resolution Professional's Team has already given instruction to the Bank to close the account and  transfer funds to HDFC Bank Account</t>
        </r>
      </text>
    </comment>
  </commentList>
</comments>
</file>

<file path=xl/sharedStrings.xml><?xml version="1.0" encoding="utf-8"?>
<sst xmlns="http://schemas.openxmlformats.org/spreadsheetml/2006/main" count="214" uniqueCount="156">
  <si>
    <t>S.No.</t>
  </si>
  <si>
    <t>Items</t>
  </si>
  <si>
    <t>Particulars</t>
  </si>
  <si>
    <t>RECOVERABLE</t>
  </si>
  <si>
    <t>Investments</t>
  </si>
  <si>
    <t>Summary  of Current Assets:-</t>
  </si>
  <si>
    <t>Trade Receivables</t>
  </si>
  <si>
    <t>Advances</t>
  </si>
  <si>
    <t>Short Term Loans &amp; advances</t>
  </si>
  <si>
    <t>Long Term Loans &amp; Advances</t>
  </si>
  <si>
    <t>Inventories</t>
  </si>
  <si>
    <t>Cash &amp; Bank Balance</t>
  </si>
  <si>
    <t>Security Deposit</t>
  </si>
  <si>
    <t>NON-RECOVERABLE</t>
  </si>
  <si>
    <t>Total ( Recoverable+Non-Recoverable)</t>
  </si>
  <si>
    <t>[ Reconciled with audited Balance Sheet ]</t>
  </si>
  <si>
    <t>VALUATION OF CURRENT ASSETS AS ON 7TH NOV' 2017 :-</t>
  </si>
  <si>
    <t>DETAILS</t>
  </si>
  <si>
    <t>SL</t>
  </si>
  <si>
    <t>Potential valuation of current assets in % of total current assets</t>
  </si>
  <si>
    <t>REMARKS &amp; NOTES:-</t>
  </si>
  <si>
    <t>Total</t>
  </si>
  <si>
    <t>3. For the basis of arriving at the Value of each Current Asset, please refer to the specific annexure.</t>
  </si>
  <si>
    <t>Remarks</t>
  </si>
  <si>
    <t xml:space="preserve">Sr. No. </t>
  </si>
  <si>
    <t>Balance with Bank:</t>
  </si>
  <si>
    <t>Account Status</t>
  </si>
  <si>
    <t>Total :</t>
  </si>
  <si>
    <t>Cash &amp; Cash equivalents</t>
  </si>
  <si>
    <t>Trade Receivables (Sundry Debtors)</t>
  </si>
  <si>
    <t>S. No.</t>
  </si>
  <si>
    <t>Amount as per Current Assets Group Summary</t>
  </si>
  <si>
    <t>Liquidation Value Assessment</t>
  </si>
  <si>
    <t>Annexure</t>
  </si>
  <si>
    <t>Nature of the Investment</t>
  </si>
  <si>
    <t>Counter-Party Name</t>
  </si>
  <si>
    <t>Chance of Recoverability</t>
  </si>
  <si>
    <t>Cash in hand</t>
  </si>
  <si>
    <t>Party Name</t>
  </si>
  <si>
    <t>Nature/ Purpose of Advance</t>
  </si>
  <si>
    <t>Advance Amount</t>
  </si>
  <si>
    <t>Expected Date of realization/ settlement</t>
  </si>
  <si>
    <t>Short term Loans &amp; Advances</t>
  </si>
  <si>
    <t>No Data Provided</t>
  </si>
  <si>
    <t>Balance as per Balance Sheet</t>
  </si>
  <si>
    <t>Fair Valuation Assessment</t>
  </si>
  <si>
    <t>Fair Value Assessment</t>
  </si>
  <si>
    <t>Book Value</t>
  </si>
  <si>
    <t>N.A.</t>
  </si>
  <si>
    <t>Nature of Asset</t>
  </si>
  <si>
    <t>I</t>
  </si>
  <si>
    <t>II</t>
  </si>
  <si>
    <t>III</t>
  </si>
  <si>
    <t>IV</t>
  </si>
  <si>
    <t>V</t>
  </si>
  <si>
    <t>VI</t>
  </si>
  <si>
    <t>VII</t>
  </si>
  <si>
    <t>OTHER CURRENT ASSETS</t>
  </si>
  <si>
    <t>Non-current Investments</t>
  </si>
  <si>
    <t>Long term loans &amp; advances</t>
  </si>
  <si>
    <t>OCFA</t>
  </si>
  <si>
    <t>LT L&amp;A (Sec. Deposit Other)</t>
  </si>
  <si>
    <t>OCA</t>
  </si>
  <si>
    <t>FSA coal from SECL</t>
  </si>
  <si>
    <t>Current Invoice</t>
  </si>
  <si>
    <t>Per Tonne</t>
  </si>
  <si>
    <t>Rates</t>
  </si>
  <si>
    <t>Rs. per tonne</t>
  </si>
  <si>
    <t>ROM</t>
  </si>
  <si>
    <t>Royalty</t>
  </si>
  <si>
    <t>Stowing excise duty per tonne</t>
  </si>
  <si>
    <t>Sizing charges</t>
  </si>
  <si>
    <t>NMET</t>
  </si>
  <si>
    <t xml:space="preserve">DMF contribution </t>
  </si>
  <si>
    <t>CG Dev. Tax per tonne (Paryavaran Upkar)</t>
  </si>
  <si>
    <t>CG Env. Tax per tonne (Vikas Upkar)</t>
  </si>
  <si>
    <t>Excise Duty</t>
  </si>
  <si>
    <t>Energy Cess</t>
  </si>
  <si>
    <t>Terminal tax</t>
  </si>
  <si>
    <t>GST</t>
  </si>
  <si>
    <t>Surface transportation charge &amp; Evacuation Charge</t>
  </si>
  <si>
    <t>Railway Freight</t>
  </si>
  <si>
    <t>DCTS</t>
  </si>
  <si>
    <t>OCTS</t>
  </si>
  <si>
    <t>Development Surcharge on Coal Transportation</t>
  </si>
  <si>
    <t>Busy season Surcharge on Coal Transportaion (for 9 months)</t>
  </si>
  <si>
    <t>Total Freight</t>
  </si>
  <si>
    <t>Washery Charges</t>
  </si>
  <si>
    <t>Landed cost</t>
  </si>
  <si>
    <t>Coal</t>
  </si>
  <si>
    <t>CASH &amp; CASH EQUIVALENT</t>
  </si>
  <si>
    <t>SUMMARY OF VALUATION ASSESSMENT OF CURRENT ASSETS</t>
  </si>
  <si>
    <t>SHORT TERM LOANS &amp; ADVANCES</t>
  </si>
  <si>
    <t>Other current assets</t>
  </si>
  <si>
    <t>Amount Invested</t>
  </si>
  <si>
    <t>NON-CURRENT INVESTMENT</t>
  </si>
  <si>
    <t>Figures in INR lakhs</t>
  </si>
  <si>
    <t>Item</t>
  </si>
  <si>
    <t>Period of Outstanding</t>
  </si>
  <si>
    <t>Unquoted Investment in Body Corporate</t>
  </si>
  <si>
    <t>Unquoted Investment in Joint Venture</t>
  </si>
  <si>
    <t>Development Insurance Broking Corporation Ltd.</t>
  </si>
  <si>
    <t>Jain Studio Ltd.</t>
  </si>
  <si>
    <t>COMSAT NSTPL Pvt. Ltd. (Hyderabad)</t>
  </si>
  <si>
    <t>1. Assessment is done based on the discussions done with the company/ Resolution Professional and the details which they provided to us on our queries.</t>
  </si>
  <si>
    <t>2. Basis of the assessment is mentioned against each line item based on the information provided to us by the company/ RP.</t>
  </si>
  <si>
    <t>3. We have considered the outstanding Balance as per data provided by the company for 08th February 2019.</t>
  </si>
  <si>
    <t>5. There is no fixed criteria, formula or norm for the Valuation of Current Asset. It is purely based on the individual assessment and may differ from consultant to consultant based on the practicality he/ she analyse in recoveries of outstanding dues. Ultimate recovery depends on efforts, extensive follow-ups, close scrutiny of individual case made by the company/ RP. So our values should not be regarded as any judgment in regard to the recoverability of current assets.</t>
  </si>
  <si>
    <t>1. Assessment is done based on the discussions done with the RP/ company and the details which they could provide to us on our queries.</t>
  </si>
  <si>
    <t>2. All the notes on the current status of amount recovery are given by company/ RP. Notes and data provided by RP has been relied upon in good faith on the basis of which independent assessment on the potential value assessment of the current assets has been carried out.</t>
  </si>
  <si>
    <t>4. This is just a general assessment on the basis of general Industry practice based on the details which the company/ RP could provide to us as per our queries &amp; discussions held during the course of the assessment and further opinion made by us based on the available information and facts on record.</t>
  </si>
  <si>
    <t>7. There are no fixed criteria, formula or norm for the Valuation of Current Asset. It is purely based on the individual assessment and may differ from consultant to consultant based on the practicality he/ she analyses in recoveries of outstanding dues. Ultimate recovery depends on efforts, extensive follow-ups, close scrutiny of individual case made by the company and RP. So our values should not be regarded as any judgment in regard to the recoverability of current assets.</t>
  </si>
  <si>
    <t>Other Non-Current Assets</t>
  </si>
  <si>
    <t>VIII</t>
  </si>
  <si>
    <t>5. Valuation of Current Asset is more of a kind of an assessment based on the Industry practice and an assumption based on the facts &amp; verbal discussion carried out with the company officials/ RP that what is the minimum amount can be recovered out of the receivables, loans &amp; advances, etc.</t>
  </si>
  <si>
    <t>6. No audit of any kind is performed by us from the books of account or ledger statements and all this data/ information/ input/ details provided to us by the company/ RP are taken as is it on good faith that these are factually correct information.</t>
  </si>
  <si>
    <t>No data provided</t>
  </si>
  <si>
    <t>Fair value</t>
  </si>
  <si>
    <t>Liquidation Value</t>
  </si>
  <si>
    <t>4. No audit of any kind is performed by us from the books of account or ledger statements and all this data/ information/ input/ details provided to us by the company/ RP are taken as is it on good faith that these are factually correct information.</t>
  </si>
  <si>
    <t>We have not verified the cash balance, So we have assumed that the actual cash balance is same as the balance sheet amount.
Hence we have considered the realizable value equal to the outstanding amount.
All the data provided by the company are considered in good faith. If any inconsistency is found between the books and the actual amount, the given figures will be null and void.</t>
  </si>
  <si>
    <t>We cannot assign any value to the investment as these companies are not public traded company, so no share price data available, and for non traded company, share price cannot be given only on the basis of investee company's net worth, asset data.</t>
  </si>
  <si>
    <t>HDFC Bank A/c 50200026963226</t>
  </si>
  <si>
    <t>ICICI Bank A/c 000605025586</t>
  </si>
  <si>
    <t>Details are as on 07th August 2019</t>
  </si>
  <si>
    <t>Figures in INR</t>
  </si>
  <si>
    <t>The Calcutta Electric Supply Corporation - CESC</t>
  </si>
  <si>
    <t>LESU</t>
  </si>
  <si>
    <t>MSTC Ltd.</t>
  </si>
  <si>
    <t>BEST</t>
  </si>
  <si>
    <t>GAS</t>
  </si>
  <si>
    <t>KG Marg Office</t>
  </si>
  <si>
    <t>Security Deposit for Utility Services</t>
  </si>
  <si>
    <t>1. Assessment is done based on the discussions done with the RP/ Company and the details which they could provide to us on our queries.
2. This is just a general assessment on the basis of general Industry practice, based on the details which the company/ RP provided to us as per our queries &amp; discussions with the company officials/ RP.
3. No audit of any kind is performed by us for the books of account or ledger statements and all this data/ information/ input/ details provided to us by the Company/ RP are taken as is it on good faith that these are factually correct information.
4.  There is no fixed criteria, formula or norm for the Valuation of Current Asset. It is purely based on the individual assessment and may differ from consultant to consultant based on the practicality he/she analyse in recoveries of outstanding dues. Ultimate recovery depends on efforts, extensive follow-ups, close scrutiny of individual case made by the company. So our values should not be regarded as any judgment in regard to the recoverability of current assets.</t>
  </si>
  <si>
    <t>We have not received supporting document to verify the closing balance with actual amount except the written confirmation from compnay/ RP regarding the same. 
Since we cannot reconcile the actual amount, therefore we have assumed the closing balances in books are same as that in bank accounts. 
All the data provided by the RP/ Company are considered in good faith. If any inconsistency is found between the books and the actual amount, the given figures will be null and void.</t>
  </si>
  <si>
    <t>1. Assessment is done based on the discussions done with the company and the details which they could provide to us on our queries.
2. The complete list of counter-parties are taken from the data provided by the company/ RP for 07th August 2019. Status &amp; Outstanding amount are provided by the Company officials/ RP.
3. Basis of the assessment is mentioned against each line item based on the information provided to us by the company/ RP.
4. No audit of any kind is performed by us from the books of account or ledger statements and all the data/ information/ input/ details provided to us by the company/ RP are taken as is it on good faith that these are factually correct information.
5. There is no fixed criteria, formula or norm for the Valuation of Current Asset. It is purely based on the individual assessment and may differ from consultant to consultant based on the practicality he analyse in recoveries of outstanding dues. Ultimate recovery depends on efforts, extensive follow-ups, close scrutiny of individual case made by the company/ RP. So our values should not be regarded as any judgment in regard to the recoverability of current assets.</t>
  </si>
  <si>
    <t>We have not received any document/ supporting regarding the said security deposit. However as per information provided by the company officials/ RP  these are Security Deposits for Utility services used by the company in form of Elelctricity, Gas etc Agencies and would be refundable once the compnay surrender respective Connnections. We have considered the fair value and liquidation value to be 80% and 50% respectively provided all the liabilities are settled by the company.</t>
  </si>
  <si>
    <t>CURRENT-TAX ASSETS</t>
  </si>
  <si>
    <t>Year of creation of asset</t>
  </si>
  <si>
    <t>AY 2020-21</t>
  </si>
  <si>
    <t>AY 2012-13</t>
  </si>
  <si>
    <t>Tax Deducted at Source</t>
  </si>
  <si>
    <t>Income Tax Refund Due</t>
  </si>
  <si>
    <t>We have not received any document/ supporting regarding the status of the recovery procedures. However as per information provided by company/ RP the amount belongs to last financial year i.e. 2019-20 and so in general circumstances the recoverability of the same is high.
We have considered that tax paid in the normal course of business and duly recoverable. Therefore we have considered the fair value for the same to be 100% and liquidation value to be 60% of the outstanding amount.</t>
  </si>
  <si>
    <t>We have not received any document/ supporting regarding the status of the recovery procedures, pendency of any dispute regarding the same or not etc. As per information provided by company/ RP the amount belongs to assessment year i.e. 2012-13. Being such a old outstanding amount in general circumstances the recoverability of the same is very low.
We have considered that the tax paid in the normal course of business and is duly recoverable and therefore fair value and liquidation value to be 10% and 5% of the outstanding amount respectively.</t>
  </si>
  <si>
    <t>1. Assessment is done based on the Financial statement provided by the company/ RP.
2. Basis of the assessment is mentioned against each line item.
3. We have considered the outstanding Balance as provided by the company/ RP for 07th August 2019.
4. No audit of any kind is performed by us from the books of account or ledger statements and all this data/ information/ input/ details provided to us by the company/ RP are taken as is it on good faith that these are factually correct information.
5. There is no fixed criteria, formula or norm for the Valuation of Current Asset. It is purely based on the individual assessment and may differ from consultant to consultant based on the practicality he/ she analyse in recoveries of outstanding dues. Ultimate recovery depends on efforts, extensive follow-ups, close scrutiny of individual case made by the company/ RP. So our values should not be regarded as any judgment in regard to the recoverability of current assets.</t>
  </si>
  <si>
    <t>Name of counterparty</t>
  </si>
  <si>
    <t>GST Authority</t>
  </si>
  <si>
    <t>Sneha Sharma</t>
  </si>
  <si>
    <t>Visa Minmetal Limited</t>
  </si>
  <si>
    <t>Mediclaim Premium</t>
  </si>
  <si>
    <t>Property Rent</t>
  </si>
  <si>
    <t>Advance GST paid</t>
  </si>
  <si>
    <t>As per information provided by compnay/ RP, this is the amount of accrude rent booked by the company every month for its' property being used by Visa Minmetal which they subsequently get realised in the upcoming month. According to compnay/ RP they have already received the amount shown in the provisional balance sheet.
Hence we have considered both fair value and liquidation value to be 100%.</t>
  </si>
  <si>
    <t>We have not received any document/ supporting regarding the said assets. However as per information provided by compnay/ RP the same would be adjusted with future GST liability. However, incase of liquidation, chances of the pending assessments to get completed become low. We have considered the fair and liquidation value as 80% and 50% of their outstanding amount respectively.</t>
  </si>
  <si>
    <t>As per information provided by compnay/ RP, this is the medical preium paid by the company on behalf of employee which will be subsequently get adjusted with their salary at the year end. We have considered all the data/ explanations provided by the company in good faith. We have considered the fair value and liquidation value to be 70% and 40% respectively.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</si>
</sst>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_(* #,##0.00_);_(* \(#,##0.00\);_(* &quot;-&quot;??_);_(@_)"/>
    <numFmt numFmtId="167" formatCode="_ &quot;Rs.&quot;\ * #,##0.00_ ;_ &quot;Rs.&quot;\ * \-#,##0.00_ ;_ &quot;Rs.&quot;\ * &quot;-&quot;??_ ;_ @_ "/>
    <numFmt numFmtId="168" formatCode="_(* #,##0_);_(* \(#,##0\);_(* &quot;-&quot;??_);_(@_)"/>
    <numFmt numFmtId="169" formatCode="_ [$Rs.-4009]\ * #,##0.00_ ;_ [$Rs.-4009]\ * \-#,##0.00_ ;_ [$Rs.-4009]\ * &quot;-&quot;??_ ;_ @_ "/>
    <numFmt numFmtId="170" formatCode="[&gt;=10000000]##\,##\,##\,##0;[&gt;=100000]\ ##\,##\,##0;##,##0"/>
    <numFmt numFmtId="171" formatCode="[&gt;=10000000]##.00\,##\,##\,##0;[&gt;=100000]\ ##.00\,##\,##0;##,##0.00"/>
    <numFmt numFmtId="172" formatCode="_-* #,##0_-;\-* #,##0_-;_-* &quot;-&quot;_-;_-@_-"/>
    <numFmt numFmtId="173" formatCode="_-* #,##0.00_-;\-* #,##0.00_-;_-* &quot;-&quot;??_-;_-@_-"/>
    <numFmt numFmtId="174" formatCode="_(* #,##0.00_);_(* \(#,##0.00\);_(* \-??_);_(@_)"/>
    <numFmt numFmtId="175" formatCode="0.00_)"/>
    <numFmt numFmtId="176" formatCode="0.000"/>
    <numFmt numFmtId="177" formatCode="&quot;$&quot;#,##0.0_);\(&quot;$&quot;#,##0.0\)"/>
    <numFmt numFmtId="178" formatCode="General_)"/>
    <numFmt numFmtId="179" formatCode="0.0%;\(0.0%\)"/>
    <numFmt numFmtId="180" formatCode="&quot;$&quot;#,##0.0"/>
    <numFmt numFmtId="181" formatCode="0.00000000"/>
    <numFmt numFmtId="182" formatCode="_-* #,##0\ _D_M_-;\-* #,##0\ _D_M_-;_-* &quot;-&quot;\ _D_M_-;_-@_-"/>
    <numFmt numFmtId="183" formatCode="_-* #,##0.00\ _D_M_-;\-* #,##0.00\ _D_M_-;_-* &quot;-&quot;??\ _D_M_-;_-@_-"/>
    <numFmt numFmtId="184" formatCode="#,##0\ &quot;F&quot;;[Red]\-#,##0\ &quot;F&quot;"/>
    <numFmt numFmtId="185" formatCode="mm/dd/yy"/>
    <numFmt numFmtId="186" formatCode="#,##0&quot;£&quot;_);\(#,##0&quot;£&quot;\)"/>
    <numFmt numFmtId="187" formatCode="#,##0&quot;£&quot;_);[Red]\(#,##0&quot;£&quot;\)"/>
    <numFmt numFmtId="188" formatCode="_-&quot;$&quot;* #,##0_-;\-&quot;$&quot;* #,##0_-;_-&quot;$&quot;* &quot;-&quot;_-;_-@_-"/>
    <numFmt numFmtId="189" formatCode="_-&quot;$&quot;* #,##0.00_-;\-&quot;$&quot;* #,##0.00_-;_-&quot;$&quot;* &quot;-&quot;??_-;_-@_-"/>
    <numFmt numFmtId="192" formatCode="_ &quot;₹&quot;\ * #,##0.00_ ;_ &quot;₹&quot;\ * \-#,##0.00_ ;_ &quot;₹&quot;\ * &quot;-&quot;??_ ;_ @_ "/>
    <numFmt numFmtId="193" formatCode="_ * #,##0.00_ ;_ * \-#,##0.00_ ;_ * &quot;-&quot;??_ ;_ @_ "/>
  </numFmts>
  <fonts count="50">
    <font>
      <sz val="11"/>
      <color theme="1"/>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14"/>
      <color theme="1"/>
      <name val="Calibri"/>
      <family val="2"/>
      <scheme val="minor"/>
    </font>
    <font>
      <sz val="10"/>
      <name val="Arial"/>
      <family val="2"/>
    </font>
    <font>
      <i/>
      <sz val="9"/>
      <color theme="1"/>
      <name val="Arial"/>
      <family val="2"/>
    </font>
    <font>
      <b/>
      <sz val="9"/>
      <color theme="0"/>
      <name val="Arial"/>
      <family val="2"/>
    </font>
    <font>
      <sz val="9"/>
      <color theme="1"/>
      <name val="Arial"/>
      <family val="2"/>
    </font>
    <font>
      <i/>
      <sz val="9"/>
      <name val="Arial"/>
      <family val="2"/>
    </font>
    <font>
      <b/>
      <sz val="9"/>
      <color theme="1"/>
      <name val="Arial"/>
      <family val="2"/>
    </font>
    <font>
      <b/>
      <sz val="9"/>
      <name val="Arial"/>
      <family val="2"/>
    </font>
    <font>
      <b/>
      <i/>
      <sz val="9"/>
      <color theme="0"/>
      <name val="Arial"/>
      <family val="2"/>
    </font>
    <font>
      <b/>
      <i/>
      <sz val="9"/>
      <color theme="1"/>
      <name val="Arial"/>
      <family val="2"/>
    </font>
    <font>
      <b/>
      <sz val="9"/>
      <color rgb="FF000000"/>
      <name val="Arial"/>
      <family val="2"/>
    </font>
    <font>
      <sz val="9"/>
      <name val="Arial"/>
      <family val="2"/>
    </font>
    <font>
      <b/>
      <i/>
      <sz val="9"/>
      <name val="Arial"/>
      <family val="2"/>
    </font>
    <font>
      <sz val="10"/>
      <name val="Arial"/>
      <family val="2"/>
      <charset val="134"/>
    </font>
    <font>
      <sz val="12"/>
      <name val="Times New Roman"/>
      <family val="1"/>
    </font>
    <font>
      <sz val="10"/>
      <color indexed="8"/>
      <name val="Arial"/>
      <family val="2"/>
    </font>
    <font>
      <sz val="10"/>
      <color indexed="8"/>
      <name val="Arial"/>
      <family val="2"/>
    </font>
    <font>
      <b/>
      <sz val="10"/>
      <color indexed="8"/>
      <name val="ARIAL"/>
      <family val="2"/>
    </font>
    <font>
      <b/>
      <sz val="11"/>
      <name val="Arial"/>
      <family val="2"/>
    </font>
    <font>
      <b/>
      <sz val="10"/>
      <name val="Arial"/>
      <family val="2"/>
    </font>
    <font>
      <sz val="11"/>
      <color indexed="8"/>
      <name val="Calibri"/>
      <family val="2"/>
    </font>
    <font>
      <b/>
      <sz val="12"/>
      <name val="Arial"/>
      <family val="2"/>
    </font>
    <font>
      <b/>
      <sz val="10"/>
      <name val="Helv"/>
    </font>
    <font>
      <sz val="8"/>
      <name val="Arial"/>
      <family val="2"/>
    </font>
    <font>
      <b/>
      <sz val="12"/>
      <name val="Helv"/>
    </font>
    <font>
      <b/>
      <sz val="11"/>
      <name val="Helv"/>
    </font>
    <font>
      <b/>
      <i/>
      <sz val="16"/>
      <name val="Helv"/>
    </font>
    <font>
      <sz val="12"/>
      <name val="Tms Rmn"/>
    </font>
    <font>
      <sz val="9"/>
      <name val="Times New Roman"/>
      <family val="1"/>
    </font>
    <font>
      <sz val="10"/>
      <name val="MS Serif"/>
      <family val="1"/>
    </font>
    <font>
      <sz val="10"/>
      <name val="MS Sans Serif"/>
      <family val="2"/>
    </font>
    <font>
      <sz val="10"/>
      <color indexed="16"/>
      <name val="MS Serif"/>
      <family val="1"/>
    </font>
    <font>
      <sz val="7"/>
      <name val="Small Fonts"/>
      <family val="2"/>
    </font>
    <font>
      <b/>
      <i/>
      <sz val="10"/>
      <color indexed="8"/>
      <name val="Arial"/>
      <family val="2"/>
    </font>
    <font>
      <b/>
      <sz val="10"/>
      <color indexed="56"/>
      <name val="Arial"/>
      <family val="2"/>
    </font>
    <font>
      <b/>
      <sz val="16"/>
      <color indexed="8"/>
      <name val="Arial"/>
      <family val="2"/>
    </font>
    <font>
      <sz val="8"/>
      <name val="Helv"/>
    </font>
    <font>
      <b/>
      <sz val="8"/>
      <color indexed="8"/>
      <name val="Helv"/>
    </font>
    <font>
      <b/>
      <sz val="11"/>
      <name val="Times New Roman"/>
      <family val="1"/>
    </font>
    <font>
      <b/>
      <i/>
      <sz val="16"/>
      <name val="Arial"/>
      <family val="2"/>
    </font>
    <font>
      <u/>
      <sz val="10"/>
      <color indexed="12"/>
      <name val="Arial"/>
      <family val="2"/>
    </font>
    <font>
      <sz val="10"/>
      <name val="Arial"/>
      <family val="2"/>
      <charset val="1"/>
    </font>
    <font>
      <sz val="9"/>
      <color indexed="8"/>
      <name val="Arial"/>
      <family val="2"/>
    </font>
    <font>
      <sz val="9"/>
      <color indexed="81"/>
      <name val="Tahoma"/>
      <charset val="1"/>
    </font>
    <font>
      <b/>
      <sz val="9"/>
      <color indexed="81"/>
      <name val="Tahoma"/>
      <charset val="1"/>
    </font>
    <font>
      <sz val="9"/>
      <color theme="1"/>
      <name val="Calibri"/>
      <family val="2"/>
      <scheme val="minor"/>
    </font>
  </fonts>
  <fills count="20">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
      <patternFill patternType="solid">
        <fgColor rgb="FFFFFFCC"/>
      </patternFill>
    </fill>
    <fill>
      <patternFill patternType="solid">
        <fgColor indexed="9"/>
        <bgColor indexed="64"/>
      </patternFill>
    </fill>
    <fill>
      <patternFill patternType="solid">
        <fgColor indexed="43"/>
        <bgColor indexed="64"/>
      </patternFill>
    </fill>
    <fill>
      <patternFill patternType="solid">
        <fgColor rgb="FFFFFFFF"/>
        <bgColor indexed="64"/>
      </patternFill>
    </fill>
    <fill>
      <patternFill patternType="solid">
        <fgColor indexed="27"/>
      </patternFill>
    </fill>
    <fill>
      <patternFill patternType="solid">
        <fgColor indexed="9"/>
      </patternFill>
    </fill>
    <fill>
      <patternFill patternType="solid">
        <fgColor indexed="4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24"/>
      </patternFill>
    </fill>
    <fill>
      <patternFill patternType="solid">
        <fgColor indexed="40"/>
        <bgColor indexed="64"/>
      </patternFill>
    </fill>
    <fill>
      <patternFill patternType="solid">
        <fgColor indexed="41"/>
      </patternFill>
    </fill>
    <fill>
      <patternFill patternType="solid">
        <fgColor indexed="40"/>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indexed="64"/>
      </top>
      <bottom/>
      <diagonal/>
    </border>
    <border>
      <left style="thin">
        <color auto="1"/>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106">
    <xf numFmtId="0" fontId="0"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0" fontId="17" fillId="0" borderId="0">
      <alignment vertical="center"/>
    </xf>
    <xf numFmtId="43" fontId="18" fillId="0" borderId="0" applyFont="0" applyFill="0" applyBorder="0" applyAlignment="0" applyProtection="0">
      <alignment vertical="center"/>
    </xf>
    <xf numFmtId="43" fontId="3" fillId="0" borderId="0" applyFon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0" fontId="19" fillId="0" borderId="0">
      <alignment vertical="top"/>
    </xf>
    <xf numFmtId="0" fontId="20" fillId="0" borderId="0">
      <alignment vertical="top"/>
    </xf>
    <xf numFmtId="0" fontId="19" fillId="0" borderId="0">
      <alignment vertical="top"/>
    </xf>
    <xf numFmtId="0" fontId="19" fillId="0" borderId="0">
      <alignment vertical="top"/>
    </xf>
    <xf numFmtId="0" fontId="19" fillId="0" borderId="0">
      <alignment vertical="top"/>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0" fontId="18" fillId="0" borderId="0" applyFill="0" applyBorder="0"/>
    <xf numFmtId="0" fontId="31" fillId="0" borderId="0" applyNumberFormat="0" applyFill="0" applyBorder="0" applyAlignment="0" applyProtection="0"/>
    <xf numFmtId="177" fontId="5" fillId="0" borderId="0" applyFill="0" applyBorder="0" applyAlignment="0"/>
    <xf numFmtId="178" fontId="32" fillId="0" borderId="0" applyFill="0" applyBorder="0" applyAlignment="0"/>
    <xf numFmtId="176" fontId="32" fillId="0" borderId="0" applyFill="0" applyBorder="0" applyAlignment="0"/>
    <xf numFmtId="179" fontId="5" fillId="0" borderId="0" applyFill="0" applyBorder="0" applyAlignment="0"/>
    <xf numFmtId="180" fontId="5" fillId="0" borderId="0" applyFill="0" applyBorder="0" applyAlignment="0"/>
    <xf numFmtId="177" fontId="5" fillId="0" borderId="0" applyFill="0" applyBorder="0" applyAlignment="0"/>
    <xf numFmtId="181" fontId="5" fillId="0" borderId="0" applyFill="0" applyBorder="0" applyAlignment="0"/>
    <xf numFmtId="178" fontId="32" fillId="0" borderId="0" applyFill="0" applyBorder="0" applyAlignment="0"/>
    <xf numFmtId="0" fontId="26" fillId="0" borderId="0"/>
    <xf numFmtId="0" fontId="23" fillId="0" borderId="0"/>
    <xf numFmtId="43" fontId="19" fillId="0" borderId="0" applyFont="0" applyFill="0" applyBorder="0" applyAlignment="0" applyProtection="0">
      <alignment vertical="top"/>
    </xf>
    <xf numFmtId="177" fontId="5" fillId="0" borderId="0" applyFont="0" applyFill="0" applyBorder="0" applyAlignment="0" applyProtection="0"/>
    <xf numFmtId="43" fontId="19" fillId="0" borderId="0" applyFont="0" applyFill="0" applyBorder="0" applyAlignment="0" applyProtection="0">
      <alignment vertical="top"/>
    </xf>
    <xf numFmtId="174" fontId="5" fillId="0" borderId="0" applyFill="0" applyBorder="0" applyAlignment="0" applyProtection="0"/>
    <xf numFmtId="43" fontId="19" fillId="0" borderId="0" applyFont="0" applyFill="0" applyBorder="0" applyAlignment="0" applyProtection="0">
      <alignment vertical="top"/>
    </xf>
    <xf numFmtId="174" fontId="5"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ill="0" applyBorder="0" applyAlignment="0" applyProtection="0"/>
    <xf numFmtId="0"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174" fontId="5" fillId="0" borderId="0" applyFill="0" applyBorder="0" applyAlignment="0" applyProtection="0"/>
    <xf numFmtId="174" fontId="5" fillId="0" borderId="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33" fillId="0" borderId="0" applyNumberFormat="0" applyAlignment="0">
      <alignment horizontal="left"/>
    </xf>
    <xf numFmtId="165" fontId="19" fillId="0" borderId="0" applyFont="0" applyFill="0" applyBorder="0" applyAlignment="0" applyProtection="0">
      <alignment vertical="top"/>
    </xf>
    <xf numFmtId="178"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4" fontId="19" fillId="0" borderId="0" applyFill="0" applyBorder="0" applyAlignment="0"/>
    <xf numFmtId="38" fontId="34" fillId="0" borderId="19">
      <alignment vertical="center"/>
    </xf>
    <xf numFmtId="182" fontId="5" fillId="0" borderId="0" applyFont="0" applyFill="0" applyBorder="0" applyAlignment="0" applyProtection="0"/>
    <xf numFmtId="183" fontId="5" fillId="0" borderId="0" applyFont="0" applyFill="0" applyBorder="0" applyAlignment="0" applyProtection="0"/>
    <xf numFmtId="177" fontId="5" fillId="0" borderId="0" applyFill="0" applyBorder="0" applyAlignment="0"/>
    <xf numFmtId="178" fontId="32" fillId="0" borderId="0" applyFill="0" applyBorder="0" applyAlignment="0"/>
    <xf numFmtId="177" fontId="5" fillId="0" borderId="0" applyFill="0" applyBorder="0" applyAlignment="0"/>
    <xf numFmtId="181" fontId="5" fillId="0" borderId="0" applyFill="0" applyBorder="0" applyAlignment="0"/>
    <xf numFmtId="178" fontId="32" fillId="0" borderId="0" applyFill="0" applyBorder="0" applyAlignment="0"/>
    <xf numFmtId="0" fontId="35" fillId="0" borderId="0" applyNumberFormat="0" applyAlignment="0">
      <alignment horizontal="left"/>
    </xf>
    <xf numFmtId="0" fontId="5" fillId="0" borderId="0" applyFont="0" applyFill="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13"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0" fontId="27" fillId="14"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0" fontId="28" fillId="0" borderId="0">
      <alignment horizontal="left"/>
    </xf>
    <xf numFmtId="0" fontId="25" fillId="0" borderId="0">
      <alignment horizontal="left"/>
    </xf>
    <xf numFmtId="0" fontId="25" fillId="0" borderId="20" applyNumberFormat="0" applyAlignment="0" applyProtection="0">
      <alignment horizontal="left" vertical="center"/>
    </xf>
    <xf numFmtId="0" fontId="25" fillId="0" borderId="14">
      <alignment horizontal="left" vertical="center"/>
    </xf>
    <xf numFmtId="0" fontId="44" fillId="0" borderId="0" applyNumberFormat="0" applyFill="0" applyBorder="0" applyAlignment="0" applyProtection="0">
      <alignment vertical="top"/>
      <protection locked="0"/>
    </xf>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15"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0" fontId="27" fillId="14" borderId="0"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77" fontId="5" fillId="0" borderId="0" applyFill="0" applyBorder="0" applyAlignment="0"/>
    <xf numFmtId="178" fontId="32" fillId="0" borderId="0" applyFill="0" applyBorder="0" applyAlignment="0"/>
    <xf numFmtId="177" fontId="5" fillId="0" borderId="0" applyFill="0" applyBorder="0" applyAlignment="0"/>
    <xf numFmtId="181" fontId="5" fillId="0" borderId="0" applyFill="0" applyBorder="0" applyAlignment="0"/>
    <xf numFmtId="178" fontId="32" fillId="0" borderId="0" applyFill="0" applyBorder="0" applyAlignment="0"/>
    <xf numFmtId="0" fontId="29" fillId="0" borderId="5"/>
    <xf numFmtId="0" fontId="22" fillId="0" borderId="21"/>
    <xf numFmtId="37" fontId="36" fillId="0" borderId="0"/>
    <xf numFmtId="175" fontId="30" fillId="0" borderId="0"/>
    <xf numFmtId="175" fontId="4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 fillId="0" borderId="0"/>
    <xf numFmtId="0" fontId="19" fillId="0" borderId="0">
      <alignment vertical="top"/>
    </xf>
    <xf numFmtId="0" fontId="5" fillId="0" borderId="0"/>
    <xf numFmtId="0" fontId="3" fillId="0" borderId="0"/>
    <xf numFmtId="0" fontId="3" fillId="0" borderId="0"/>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alignment vertical="top"/>
    </xf>
    <xf numFmtId="0" fontId="19" fillId="0" borderId="0">
      <alignment vertical="top"/>
    </xf>
    <xf numFmtId="0" fontId="19" fillId="0" borderId="0">
      <alignment vertical="top"/>
    </xf>
    <xf numFmtId="0" fontId="5"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5" fillId="0" borderId="0"/>
    <xf numFmtId="0" fontId="19" fillId="0" borderId="0">
      <alignment vertical="top"/>
    </xf>
    <xf numFmtId="0" fontId="19"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 fillId="0" borderId="0"/>
    <xf numFmtId="0" fontId="3" fillId="0" borderId="0"/>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15" fillId="0" borderId="0"/>
    <xf numFmtId="0" fontId="15" fillId="0" borderId="0"/>
    <xf numFmtId="0" fontId="15" fillId="0" borderId="0"/>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5" fillId="6" borderId="17" applyNumberFormat="0" applyFont="0" applyAlignment="0" applyProtection="0"/>
    <xf numFmtId="40" fontId="19" fillId="11" borderId="0">
      <alignment horizontal="right"/>
    </xf>
    <xf numFmtId="0" fontId="37" fillId="10" borderId="0">
      <alignment horizontal="center"/>
    </xf>
    <xf numFmtId="0" fontId="21" fillId="12" borderId="0"/>
    <xf numFmtId="0" fontId="38" fillId="11" borderId="0" applyBorder="0">
      <alignment horizontal="centerContinuous"/>
    </xf>
    <xf numFmtId="0" fontId="39" fillId="16" borderId="0" applyBorder="0">
      <alignment horizontal="centerContinuous"/>
    </xf>
    <xf numFmtId="180" fontId="5" fillId="0" borderId="0" applyFont="0" applyFill="0" applyBorder="0" applyAlignment="0" applyProtection="0"/>
    <xf numFmtId="184" fontId="5" fillId="0" borderId="0" applyFont="0" applyFill="0" applyBorder="0" applyAlignment="0" applyProtection="0"/>
    <xf numFmtId="10" fontId="5" fillId="0" borderId="0" applyFont="0" applyFill="0" applyBorder="0" applyAlignment="0" applyProtection="0"/>
    <xf numFmtId="10"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alignment vertical="top"/>
    </xf>
    <xf numFmtId="177" fontId="5" fillId="0" borderId="0" applyFill="0" applyBorder="0" applyAlignment="0"/>
    <xf numFmtId="178" fontId="32" fillId="0" borderId="0" applyFill="0" applyBorder="0" applyAlignment="0"/>
    <xf numFmtId="177" fontId="5" fillId="0" borderId="0" applyFill="0" applyBorder="0" applyAlignment="0"/>
    <xf numFmtId="181" fontId="5" fillId="0" borderId="0" applyFill="0" applyBorder="0" applyAlignment="0"/>
    <xf numFmtId="178" fontId="32" fillId="0" borderId="0" applyFill="0" applyBorder="0" applyAlignment="0"/>
    <xf numFmtId="185" fontId="40" fillId="0" borderId="0" applyNumberFormat="0" applyFill="0" applyBorder="0" applyAlignment="0" applyProtection="0">
      <alignment horizontal="left"/>
    </xf>
    <xf numFmtId="4" fontId="21" fillId="8" borderId="22" applyNumberFormat="0" applyProtection="0">
      <alignment horizontal="left" vertical="center"/>
    </xf>
    <xf numFmtId="4" fontId="21" fillId="17" borderId="0" applyNumberFormat="0" applyProtection="0">
      <alignment horizontal="left" vertical="center"/>
    </xf>
    <xf numFmtId="4" fontId="19" fillId="18" borderId="22" applyNumberFormat="0" applyProtection="0">
      <alignment horizontal="right" vertical="center"/>
    </xf>
    <xf numFmtId="4" fontId="19" fillId="19" borderId="22" applyNumberFormat="0" applyProtection="0">
      <alignment horizontal="left" vertical="center"/>
    </xf>
    <xf numFmtId="0" fontId="19" fillId="17" borderId="22" applyNumberFormat="0" applyProtection="0">
      <alignment horizontal="left" vertical="top"/>
    </xf>
    <xf numFmtId="0" fontId="5" fillId="0" borderId="0"/>
    <xf numFmtId="0" fontId="5" fillId="0" borderId="0"/>
    <xf numFmtId="0" fontId="29" fillId="0" borderId="0"/>
    <xf numFmtId="0" fontId="22" fillId="0" borderId="0"/>
    <xf numFmtId="40" fontId="41" fillId="0" borderId="0" applyBorder="0">
      <alignment horizontal="right"/>
    </xf>
    <xf numFmtId="49" fontId="19" fillId="0" borderId="0" applyFill="0" applyBorder="0" applyAlignment="0"/>
    <xf numFmtId="186" fontId="5" fillId="0" borderId="0" applyFill="0" applyBorder="0" applyAlignment="0"/>
    <xf numFmtId="187" fontId="5" fillId="0" borderId="0" applyFill="0" applyBorder="0" applyAlignment="0"/>
    <xf numFmtId="40" fontId="42" fillId="0" borderId="0"/>
    <xf numFmtId="172" fontId="5" fillId="0" borderId="0" applyFont="0" applyFill="0" applyBorder="0" applyAlignment="0" applyProtection="0"/>
    <xf numFmtId="173"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0" fontId="19" fillId="17" borderId="23" applyNumberFormat="0" applyProtection="0">
      <alignment horizontal="left" vertical="top"/>
    </xf>
    <xf numFmtId="4" fontId="19" fillId="19" borderId="23" applyNumberFormat="0" applyProtection="0">
      <alignment horizontal="left" vertical="center"/>
    </xf>
    <xf numFmtId="4" fontId="19" fillId="18" borderId="23" applyNumberFormat="0" applyProtection="0">
      <alignment horizontal="right" vertical="center"/>
    </xf>
    <xf numFmtId="4" fontId="21" fillId="8" borderId="23"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19" fillId="0" borderId="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0" fontId="25" fillId="0" borderId="25">
      <alignment horizontal="left" vertical="center"/>
    </xf>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15"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0" fontId="27" fillId="7" borderId="26" applyNumberFormat="0" applyBorder="0" applyAlignment="0" applyProtection="0"/>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0" fontId="19" fillId="0" borderId="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43" fontId="3" fillId="0" borderId="0" applyFont="0" applyFill="0" applyBorder="0" applyAlignment="0" applyProtection="0"/>
    <xf numFmtId="43" fontId="3" fillId="0" borderId="0" applyFont="0" applyFill="0" applyBorder="0" applyAlignment="0" applyProtection="0"/>
    <xf numFmtId="0" fontId="19" fillId="0" borderId="0">
      <alignment vertical="top"/>
    </xf>
    <xf numFmtId="43" fontId="3" fillId="0" borderId="0" applyFont="0" applyFill="0" applyBorder="0" applyAlignment="0" applyProtection="0"/>
    <xf numFmtId="0" fontId="19" fillId="0" borderId="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0" fontId="19"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8" borderId="28" applyNumberFormat="0" applyProtection="0">
      <alignment horizontal="left" vertical="center"/>
    </xf>
    <xf numFmtId="4" fontId="19" fillId="18" borderId="28" applyNumberFormat="0" applyProtection="0">
      <alignment horizontal="right" vertical="center"/>
    </xf>
    <xf numFmtId="4" fontId="19" fillId="19" borderId="28" applyNumberFormat="0" applyProtection="0">
      <alignment horizontal="left" vertical="center"/>
    </xf>
    <xf numFmtId="0" fontId="19" fillId="17" borderId="28" applyNumberFormat="0" applyProtection="0">
      <alignment horizontal="left" vertical="top"/>
    </xf>
    <xf numFmtId="43" fontId="3" fillId="0" borderId="0" applyFont="0" applyFill="0" applyBorder="0" applyAlignment="0" applyProtection="0"/>
    <xf numFmtId="0" fontId="19" fillId="17" borderId="28" applyNumberFormat="0" applyProtection="0">
      <alignment horizontal="left" vertical="top"/>
    </xf>
    <xf numFmtId="4" fontId="19" fillId="19" borderId="28" applyNumberFormat="0" applyProtection="0">
      <alignment horizontal="left" vertical="center"/>
    </xf>
    <xf numFmtId="4" fontId="19" fillId="18" borderId="28" applyNumberFormat="0" applyProtection="0">
      <alignment horizontal="right" vertical="center"/>
    </xf>
    <xf numFmtId="4" fontId="21" fillId="8" borderId="28"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4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5" fillId="0" borderId="29">
      <alignment horizontal="left" vertical="center"/>
    </xf>
    <xf numFmtId="4" fontId="21" fillId="8" borderId="34" applyNumberFormat="0" applyProtection="0">
      <alignment horizontal="left" vertical="center"/>
    </xf>
    <xf numFmtId="4" fontId="19" fillId="18" borderId="34" applyNumberFormat="0" applyProtection="0">
      <alignment horizontal="right" vertical="center"/>
    </xf>
    <xf numFmtId="4" fontId="19" fillId="19" borderId="34" applyNumberFormat="0" applyProtection="0">
      <alignment horizontal="left" vertical="center"/>
    </xf>
    <xf numFmtId="0" fontId="19" fillId="17" borderId="34" applyNumberFormat="0" applyProtection="0">
      <alignment horizontal="left" vertical="top"/>
    </xf>
    <xf numFmtId="0" fontId="19" fillId="17" borderId="34" applyNumberFormat="0" applyProtection="0">
      <alignment horizontal="left" vertical="top"/>
    </xf>
    <xf numFmtId="4" fontId="19" fillId="19" borderId="34" applyNumberFormat="0" applyProtection="0">
      <alignment horizontal="left" vertical="center"/>
    </xf>
    <xf numFmtId="4" fontId="19" fillId="18" borderId="34" applyNumberFormat="0" applyProtection="0">
      <alignment horizontal="right" vertical="center"/>
    </xf>
    <xf numFmtId="4" fontId="21" fillId="8" borderId="34"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29">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5"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5"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18" fillId="0" borderId="0" applyFont="0" applyFill="0" applyBorder="0" applyAlignment="0" applyProtection="0">
      <alignment vertical="center"/>
    </xf>
    <xf numFmtId="193" fontId="3" fillId="0" borderId="0" applyFont="0" applyFill="0" applyBorder="0" applyAlignment="0" applyProtection="0"/>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3" fillId="0" borderId="0" applyFont="0" applyFill="0" applyBorder="0" applyAlignment="0" applyProtection="0"/>
    <xf numFmtId="193" fontId="3" fillId="0" borderId="0" applyFont="0" applyFill="0" applyBorder="0" applyAlignment="0" applyProtection="0"/>
    <xf numFmtId="193" fontId="5" fillId="0" borderId="0" applyFont="0" applyFill="0" applyBorder="0" applyAlignment="0" applyProtection="0"/>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19" fillId="0" borderId="0" applyFont="0" applyFill="0" applyBorder="0" applyAlignment="0" applyProtection="0">
      <alignment vertical="top"/>
    </xf>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19" fillId="0" borderId="0" applyFont="0" applyFill="0" applyBorder="0" applyAlignment="0" applyProtection="0">
      <alignment vertical="top"/>
    </xf>
    <xf numFmtId="193" fontId="3" fillId="0" borderId="0" applyFont="0" applyFill="0" applyBorder="0" applyAlignment="0" applyProtection="0"/>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3"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19" fillId="0" borderId="0" applyFont="0" applyFill="0" applyBorder="0" applyAlignment="0" applyProtection="0">
      <alignment vertical="top"/>
    </xf>
    <xf numFmtId="193" fontId="5" fillId="0" borderId="0" applyFont="0" applyFill="0" applyBorder="0" applyAlignment="0" applyProtection="0"/>
    <xf numFmtId="193" fontId="24" fillId="0" borderId="0" applyFont="0" applyFill="0" applyBorder="0" applyAlignment="0" applyProtection="0"/>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5" fillId="0" borderId="0" applyFont="0" applyFill="0" applyBorder="0" applyAlignment="0" applyProtection="0"/>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24"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15"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4" fontId="21" fillId="8" borderId="36" applyNumberFormat="0" applyProtection="0">
      <alignment horizontal="left" vertical="center"/>
    </xf>
    <xf numFmtId="4" fontId="19" fillId="18" borderId="36" applyNumberFormat="0" applyProtection="0">
      <alignment horizontal="right" vertical="center"/>
    </xf>
    <xf numFmtId="4" fontId="19" fillId="19" borderId="36" applyNumberFormat="0" applyProtection="0">
      <alignment horizontal="left" vertical="center"/>
    </xf>
    <xf numFmtId="0" fontId="19" fillId="17" borderId="36" applyNumberFormat="0" applyProtection="0">
      <alignment horizontal="left" vertical="top"/>
    </xf>
    <xf numFmtId="0" fontId="19" fillId="17" borderId="36" applyNumberFormat="0" applyProtection="0">
      <alignment horizontal="left" vertical="top"/>
    </xf>
    <xf numFmtId="4" fontId="19" fillId="19" borderId="36" applyNumberFormat="0" applyProtection="0">
      <alignment horizontal="left" vertical="center"/>
    </xf>
    <xf numFmtId="4" fontId="19" fillId="18" borderId="36" applyNumberFormat="0" applyProtection="0">
      <alignment horizontal="right" vertical="center"/>
    </xf>
    <xf numFmtId="4" fontId="21" fillId="8" borderId="36" applyNumberFormat="0" applyProtection="0">
      <alignment horizontal="left" vertical="center"/>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0" fontId="25" fillId="0" borderId="37">
      <alignment horizontal="left" vertical="center"/>
    </xf>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15"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0" fontId="27" fillId="7" borderId="38" applyNumberFormat="0" applyBorder="0" applyAlignment="0" applyProtection="0"/>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5"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18" fillId="0" borderId="0" applyFont="0" applyFill="0" applyBorder="0" applyAlignment="0" applyProtection="0">
      <alignment vertical="center"/>
    </xf>
    <xf numFmtId="193" fontId="3" fillId="0" borderId="0" applyFont="0" applyFill="0" applyBorder="0" applyAlignment="0" applyProtection="0"/>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3" fillId="0" borderId="0" applyFont="0" applyFill="0" applyBorder="0" applyAlignment="0" applyProtection="0"/>
    <xf numFmtId="193" fontId="3" fillId="0" borderId="0" applyFont="0" applyFill="0" applyBorder="0" applyAlignment="0" applyProtection="0"/>
    <xf numFmtId="193" fontId="5" fillId="0" borderId="0" applyFont="0" applyFill="0" applyBorder="0" applyAlignment="0" applyProtection="0"/>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19" fillId="0" borderId="0" applyFont="0" applyFill="0" applyBorder="0" applyAlignment="0" applyProtection="0">
      <alignment vertical="top"/>
    </xf>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19" fillId="0" borderId="0" applyFont="0" applyFill="0" applyBorder="0" applyAlignment="0" applyProtection="0">
      <alignment vertical="top"/>
    </xf>
    <xf numFmtId="193" fontId="3" fillId="0" borderId="0" applyFont="0" applyFill="0" applyBorder="0" applyAlignment="0" applyProtection="0"/>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3"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19" fillId="0" borderId="0" applyFont="0" applyFill="0" applyBorder="0" applyAlignment="0" applyProtection="0">
      <alignment vertical="top"/>
    </xf>
    <xf numFmtId="193" fontId="5" fillId="0" borderId="0" applyFont="0" applyFill="0" applyBorder="0" applyAlignment="0" applyProtection="0"/>
    <xf numFmtId="193" fontId="24" fillId="0" borderId="0" applyFont="0" applyFill="0" applyBorder="0" applyAlignment="0" applyProtection="0"/>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5" fillId="0" borderId="0" applyFont="0" applyFill="0" applyBorder="0" applyAlignment="0" applyProtection="0"/>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24"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4" fontId="21" fillId="8" borderId="36" applyNumberFormat="0" applyProtection="0">
      <alignment horizontal="left" vertical="center"/>
    </xf>
    <xf numFmtId="4" fontId="19" fillId="18" borderId="36" applyNumberFormat="0" applyProtection="0">
      <alignment horizontal="right" vertical="center"/>
    </xf>
    <xf numFmtId="4" fontId="19" fillId="19" borderId="36" applyNumberFormat="0" applyProtection="0">
      <alignment horizontal="left" vertical="center"/>
    </xf>
    <xf numFmtId="0" fontId="19" fillId="17" borderId="36" applyNumberFormat="0" applyProtection="0">
      <alignment horizontal="left" vertical="top"/>
    </xf>
    <xf numFmtId="193" fontId="3" fillId="0" borderId="0" applyFont="0" applyFill="0" applyBorder="0" applyAlignment="0" applyProtection="0"/>
    <xf numFmtId="0" fontId="19" fillId="17" borderId="36" applyNumberFormat="0" applyProtection="0">
      <alignment horizontal="left" vertical="top"/>
    </xf>
    <xf numFmtId="4" fontId="19" fillId="19" borderId="36" applyNumberFormat="0" applyProtection="0">
      <alignment horizontal="left" vertical="center"/>
    </xf>
    <xf numFmtId="4" fontId="19" fillId="18" borderId="36" applyNumberFormat="0" applyProtection="0">
      <alignment horizontal="right" vertical="center"/>
    </xf>
    <xf numFmtId="4" fontId="21" fillId="8" borderId="36" applyNumberFormat="0" applyProtection="0">
      <alignment horizontal="left" vertical="center"/>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5"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18" fillId="0" borderId="0" applyFont="0" applyFill="0" applyBorder="0" applyAlignment="0" applyProtection="0">
      <alignment vertical="center"/>
    </xf>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5"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5"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18" fillId="0" borderId="0" applyFont="0" applyFill="0" applyBorder="0" applyAlignment="0" applyProtection="0">
      <alignment vertical="center"/>
    </xf>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5"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5"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18" fillId="0" borderId="0" applyFont="0" applyFill="0" applyBorder="0" applyAlignment="0" applyProtection="0">
      <alignment vertical="center"/>
    </xf>
    <xf numFmtId="193" fontId="3" fillId="0" borderId="0" applyFont="0" applyFill="0" applyBorder="0" applyAlignment="0" applyProtection="0"/>
    <xf numFmtId="193" fontId="3" fillId="0" borderId="0" applyFont="0" applyFill="0" applyBorder="0" applyAlignment="0" applyProtection="0"/>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3" fillId="0" borderId="0" applyFont="0" applyFill="0" applyBorder="0" applyAlignment="0" applyProtection="0"/>
    <xf numFmtId="193" fontId="3" fillId="0" borderId="0" applyFont="0" applyFill="0" applyBorder="0" applyAlignment="0" applyProtection="0"/>
    <xf numFmtId="193" fontId="5" fillId="0" borderId="0" applyFont="0" applyFill="0" applyBorder="0" applyAlignment="0" applyProtection="0"/>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19" fillId="0" borderId="0" applyFont="0" applyFill="0" applyBorder="0" applyAlignment="0" applyProtection="0">
      <alignment vertical="top"/>
    </xf>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19" fillId="0" borderId="0" applyFont="0" applyFill="0" applyBorder="0" applyAlignment="0" applyProtection="0">
      <alignment vertical="top"/>
    </xf>
    <xf numFmtId="193" fontId="3" fillId="0" borderId="0" applyFont="0" applyFill="0" applyBorder="0" applyAlignment="0" applyProtection="0"/>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3"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19" fillId="0" borderId="0" applyFont="0" applyFill="0" applyBorder="0" applyAlignment="0" applyProtection="0">
      <alignment vertical="top"/>
    </xf>
    <xf numFmtId="193" fontId="5" fillId="0" borderId="0" applyFont="0" applyFill="0" applyBorder="0" applyAlignment="0" applyProtection="0"/>
    <xf numFmtId="193" fontId="24" fillId="0" borderId="0" applyFont="0" applyFill="0" applyBorder="0" applyAlignment="0" applyProtection="0"/>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5" fillId="0" borderId="0" applyFont="0" applyFill="0" applyBorder="0" applyAlignment="0" applyProtection="0"/>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24"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0" fontId="25" fillId="0" borderId="37">
      <alignment horizontal="left" vertical="center"/>
    </xf>
    <xf numFmtId="4" fontId="21" fillId="8" borderId="36" applyNumberFormat="0" applyProtection="0">
      <alignment horizontal="left" vertical="center"/>
    </xf>
    <xf numFmtId="4" fontId="19" fillId="18" borderId="36" applyNumberFormat="0" applyProtection="0">
      <alignment horizontal="right" vertical="center"/>
    </xf>
    <xf numFmtId="4" fontId="19" fillId="19" borderId="36" applyNumberFormat="0" applyProtection="0">
      <alignment horizontal="left" vertical="center"/>
    </xf>
    <xf numFmtId="0" fontId="19" fillId="17" borderId="36" applyNumberFormat="0" applyProtection="0">
      <alignment horizontal="left" vertical="top"/>
    </xf>
    <xf numFmtId="0" fontId="19" fillId="17" borderId="36" applyNumberFormat="0" applyProtection="0">
      <alignment horizontal="left" vertical="top"/>
    </xf>
    <xf numFmtId="4" fontId="19" fillId="19" borderId="36" applyNumberFormat="0" applyProtection="0">
      <alignment horizontal="left" vertical="center"/>
    </xf>
    <xf numFmtId="4" fontId="19" fillId="18" borderId="36" applyNumberFormat="0" applyProtection="0">
      <alignment horizontal="right" vertical="center"/>
    </xf>
    <xf numFmtId="4" fontId="21" fillId="8" borderId="36" applyNumberFormat="0" applyProtection="0">
      <alignment horizontal="left" vertical="center"/>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0" fontId="25" fillId="0" borderId="37">
      <alignment horizontal="left" vertical="center"/>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19" fillId="0" borderId="0" applyFont="0" applyFill="0" applyBorder="0" applyAlignment="0" applyProtection="0">
      <alignment vertical="top"/>
    </xf>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19" fillId="0" borderId="0" applyFont="0" applyFill="0" applyBorder="0" applyAlignment="0" applyProtection="0">
      <alignment vertical="top"/>
    </xf>
    <xf numFmtId="193" fontId="19" fillId="0" borderId="0" applyFont="0" applyFill="0" applyBorder="0" applyAlignment="0" applyProtection="0">
      <alignment vertical="top"/>
    </xf>
  </cellStyleXfs>
  <cellXfs count="178">
    <xf numFmtId="0" fontId="0" fillId="0" borderId="0" xfId="0"/>
    <xf numFmtId="0" fontId="2" fillId="0" borderId="0" xfId="0" applyFont="1" applyFill="1" applyAlignment="1">
      <alignment horizontal="center"/>
    </xf>
    <xf numFmtId="0" fontId="0" fillId="0" borderId="0" xfId="0" applyFill="1"/>
    <xf numFmtId="0" fontId="1" fillId="0" borderId="0" xfId="0" applyFont="1" applyFill="1" applyAlignment="1">
      <alignment vertical="top"/>
    </xf>
    <xf numFmtId="0" fontId="1" fillId="0" borderId="0" xfId="0" applyFont="1" applyFill="1"/>
    <xf numFmtId="1" fontId="0" fillId="0" borderId="0" xfId="0" applyNumberFormat="1" applyFill="1"/>
    <xf numFmtId="1" fontId="1" fillId="0" borderId="2" xfId="0" applyNumberFormat="1" applyFont="1" applyFill="1" applyBorder="1"/>
    <xf numFmtId="0" fontId="1" fillId="0" borderId="6" xfId="0" applyFont="1" applyFill="1" applyBorder="1" applyAlignment="1">
      <alignment horizontal="center"/>
    </xf>
    <xf numFmtId="0" fontId="1" fillId="0" borderId="7" xfId="0" applyFont="1" applyFill="1" applyBorder="1"/>
    <xf numFmtId="0" fontId="1" fillId="0" borderId="8" xfId="0" applyFont="1" applyFill="1" applyBorder="1"/>
    <xf numFmtId="0" fontId="1" fillId="0" borderId="3" xfId="0" applyFont="1" applyFill="1" applyBorder="1" applyAlignment="1">
      <alignment horizontal="center"/>
    </xf>
    <xf numFmtId="0" fontId="1" fillId="0" borderId="0" xfId="0" applyFont="1" applyFill="1" applyBorder="1"/>
    <xf numFmtId="0" fontId="0" fillId="0" borderId="0" xfId="0" applyFill="1" applyBorder="1"/>
    <xf numFmtId="0" fontId="0" fillId="0" borderId="9" xfId="0" applyFill="1" applyBorder="1"/>
    <xf numFmtId="1" fontId="0" fillId="0" borderId="0" xfId="0" applyNumberFormat="1" applyFill="1" applyBorder="1"/>
    <xf numFmtId="1" fontId="0" fillId="0" borderId="9" xfId="0" applyNumberFormat="1" applyFill="1" applyBorder="1"/>
    <xf numFmtId="0" fontId="0" fillId="0" borderId="3" xfId="0" applyFill="1" applyBorder="1"/>
    <xf numFmtId="0" fontId="1" fillId="0" borderId="11" xfId="0" applyFont="1" applyFill="1" applyBorder="1"/>
    <xf numFmtId="0" fontId="0" fillId="0" borderId="4" xfId="0" applyFill="1" applyBorder="1"/>
    <xf numFmtId="0" fontId="0" fillId="0" borderId="5" xfId="0" applyFill="1" applyBorder="1"/>
    <xf numFmtId="0" fontId="0" fillId="0" borderId="10" xfId="0" applyFill="1" applyBorder="1"/>
    <xf numFmtId="0" fontId="4" fillId="0" borderId="0" xfId="0" applyFont="1" applyFill="1"/>
    <xf numFmtId="0" fontId="4" fillId="0" borderId="0" xfId="0" applyFont="1" applyFill="1" applyAlignment="1">
      <alignment vertical="center" wrapText="1"/>
    </xf>
    <xf numFmtId="1" fontId="4" fillId="0" borderId="0" xfId="0" applyNumberFormat="1" applyFont="1" applyFill="1" applyAlignment="1">
      <alignment horizontal="center" vertical="center" wrapText="1"/>
    </xf>
    <xf numFmtId="0" fontId="10" fillId="3" borderId="1" xfId="0" applyFont="1" applyFill="1" applyBorder="1" applyAlignment="1">
      <alignment horizontal="center" vertical="center"/>
    </xf>
    <xf numFmtId="167"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0" borderId="1" xfId="0" applyFont="1" applyBorder="1" applyAlignment="1">
      <alignment horizontal="center"/>
    </xf>
    <xf numFmtId="0" fontId="8" fillId="0" borderId="1" xfId="0" applyFont="1" applyBorder="1"/>
    <xf numFmtId="0" fontId="8" fillId="0" borderId="1" xfId="0" applyFont="1" applyBorder="1" applyAlignment="1">
      <alignment horizontal="center" vertical="top"/>
    </xf>
    <xf numFmtId="170" fontId="10" fillId="3" borderId="1" xfId="1" applyNumberFormat="1" applyFont="1" applyFill="1" applyBorder="1"/>
    <xf numFmtId="0" fontId="11" fillId="3" borderId="1" xfId="0" applyFont="1" applyFill="1" applyBorder="1"/>
    <xf numFmtId="0" fontId="8" fillId="0" borderId="1" xfId="0" applyFont="1" applyFill="1" applyBorder="1" applyAlignment="1">
      <alignment horizontal="center" vertical="center"/>
    </xf>
    <xf numFmtId="168" fontId="8"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170" fontId="10" fillId="3" borderId="1" xfId="1" applyNumberFormat="1" applyFont="1" applyFill="1" applyBorder="1" applyAlignment="1">
      <alignment horizontal="center" vertical="center" wrapText="1"/>
    </xf>
    <xf numFmtId="0" fontId="8" fillId="0" borderId="0" xfId="0" applyFont="1" applyAlignment="1">
      <alignment horizontal="center" wrapText="1"/>
    </xf>
    <xf numFmtId="168" fontId="8" fillId="0" borderId="1" xfId="1" applyNumberFormat="1" applyFont="1" applyBorder="1" applyAlignment="1">
      <alignment horizontal="center" vertical="center" wrapText="1"/>
    </xf>
    <xf numFmtId="10" fontId="8" fillId="0" borderId="0" xfId="0" applyNumberFormat="1" applyFont="1" applyAlignment="1">
      <alignment wrapText="1"/>
    </xf>
    <xf numFmtId="168" fontId="8" fillId="3" borderId="1" xfId="1" applyNumberFormat="1" applyFont="1" applyFill="1" applyBorder="1" applyAlignment="1">
      <alignment horizontal="center" wrapText="1"/>
    </xf>
    <xf numFmtId="0" fontId="8" fillId="3" borderId="1" xfId="0" applyFont="1" applyFill="1" applyBorder="1" applyAlignment="1">
      <alignment wrapText="1"/>
    </xf>
    <xf numFmtId="0" fontId="8" fillId="0" borderId="0" xfId="0" applyFont="1" applyAlignment="1">
      <alignment horizontal="left" wrapText="1"/>
    </xf>
    <xf numFmtId="168" fontId="0" fillId="0" borderId="0" xfId="0" applyNumberFormat="1"/>
    <xf numFmtId="0" fontId="8" fillId="0" borderId="0" xfId="0" applyFont="1" applyFill="1"/>
    <xf numFmtId="0" fontId="10"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26" xfId="0" applyFont="1" applyBorder="1" applyAlignment="1">
      <alignment horizontal="left" vertical="center" wrapText="1"/>
    </xf>
    <xf numFmtId="0" fontId="6" fillId="0" borderId="25" xfId="0" applyFont="1" applyBorder="1" applyAlignment="1"/>
    <xf numFmtId="0" fontId="6" fillId="0" borderId="27" xfId="0" applyFont="1" applyBorder="1" applyAlignment="1"/>
    <xf numFmtId="4" fontId="8" fillId="0" borderId="1" xfId="1" applyNumberFormat="1" applyFont="1" applyBorder="1" applyAlignment="1">
      <alignment vertical="center"/>
    </xf>
    <xf numFmtId="4" fontId="10" fillId="3" borderId="1" xfId="1" applyNumberFormat="1" applyFont="1" applyFill="1" applyBorder="1"/>
    <xf numFmtId="171" fontId="8" fillId="0" borderId="26" xfId="1" applyNumberFormat="1" applyFont="1" applyBorder="1" applyAlignment="1">
      <alignment vertical="center"/>
    </xf>
    <xf numFmtId="171" fontId="10" fillId="0" borderId="26" xfId="0" applyNumberFormat="1" applyFont="1" applyFill="1" applyBorder="1" applyAlignment="1">
      <alignment horizontal="center" vertical="center" wrapText="1"/>
    </xf>
    <xf numFmtId="171" fontId="8" fillId="0" borderId="26" xfId="0" applyNumberFormat="1" applyFont="1" applyBorder="1" applyAlignment="1">
      <alignment horizontal="center" vertical="center"/>
    </xf>
    <xf numFmtId="4" fontId="8" fillId="0" borderId="26" xfId="1" applyNumberFormat="1" applyFont="1" applyBorder="1" applyAlignment="1">
      <alignment vertical="center"/>
    </xf>
    <xf numFmtId="0" fontId="8" fillId="0" borderId="0" xfId="0" applyFont="1" applyAlignment="1">
      <alignment wrapText="1"/>
    </xf>
    <xf numFmtId="0" fontId="16" fillId="0" borderId="0" xfId="0" applyFont="1" applyFill="1" applyBorder="1" applyAlignment="1">
      <alignment vertical="center" wrapText="1"/>
    </xf>
    <xf numFmtId="0" fontId="16" fillId="3" borderId="26" xfId="0" applyFont="1" applyFill="1" applyBorder="1" applyAlignment="1">
      <alignment vertical="center" wrapText="1"/>
    </xf>
    <xf numFmtId="0" fontId="8" fillId="0" borderId="0" xfId="0" applyFont="1" applyFill="1"/>
    <xf numFmtId="0" fontId="8" fillId="0" borderId="0" xfId="0" applyFont="1" applyBorder="1" applyAlignment="1">
      <alignment vertical="center" wrapText="1"/>
    </xf>
    <xf numFmtId="0" fontId="8" fillId="0" borderId="0" xfId="0" applyFont="1" applyFill="1" applyBorder="1" applyAlignment="1">
      <alignment wrapText="1"/>
    </xf>
    <xf numFmtId="10" fontId="8" fillId="0" borderId="0" xfId="0" applyNumberFormat="1" applyFont="1" applyFill="1" applyBorder="1" applyAlignment="1">
      <alignment wrapText="1"/>
    </xf>
    <xf numFmtId="0" fontId="8" fillId="0" borderId="0" xfId="0" applyFont="1"/>
    <xf numFmtId="0" fontId="8" fillId="0" borderId="26" xfId="0" applyFont="1" applyBorder="1"/>
    <xf numFmtId="0" fontId="8" fillId="0" borderId="26" xfId="0" applyFont="1" applyBorder="1" applyAlignment="1">
      <alignment horizontal="center" vertical="top"/>
    </xf>
    <xf numFmtId="167" fontId="8" fillId="0" borderId="0" xfId="0" applyNumberFormat="1" applyFont="1"/>
    <xf numFmtId="0" fontId="8" fillId="0" borderId="26" xfId="0" applyFont="1" applyFill="1" applyBorder="1" applyAlignment="1">
      <alignment horizontal="center" vertical="center" wrapText="1"/>
    </xf>
    <xf numFmtId="0" fontId="8" fillId="0" borderId="0" xfId="0" applyFont="1" applyAlignment="1"/>
    <xf numFmtId="0" fontId="8" fillId="0" borderId="26" xfId="0" applyFont="1" applyBorder="1" applyAlignment="1">
      <alignment horizontal="left" vertical="center"/>
    </xf>
    <xf numFmtId="10" fontId="8" fillId="0" borderId="0" xfId="0" applyNumberFormat="1" applyFont="1" applyFill="1"/>
    <xf numFmtId="0" fontId="8" fillId="0" borderId="0" xfId="0" applyFont="1" applyBorder="1"/>
    <xf numFmtId="168" fontId="8" fillId="0" borderId="0" xfId="0" applyNumberFormat="1" applyFont="1"/>
    <xf numFmtId="0" fontId="8" fillId="0" borderId="0" xfId="3" applyNumberFormat="1" applyFont="1"/>
    <xf numFmtId="0" fontId="8" fillId="0" borderId="24" xfId="0" applyFont="1" applyBorder="1" applyAlignment="1">
      <alignment horizontal="center" vertical="center" wrapText="1"/>
    </xf>
    <xf numFmtId="169" fontId="8" fillId="0" borderId="15" xfId="0" applyNumberFormat="1" applyFont="1" applyBorder="1" applyAlignment="1">
      <alignment horizontal="center" vertical="center"/>
    </xf>
    <xf numFmtId="0" fontId="8" fillId="0" borderId="31" xfId="0" applyFont="1" applyFill="1" applyBorder="1" applyAlignment="1">
      <alignment horizontal="center" vertical="center" wrapText="1"/>
    </xf>
    <xf numFmtId="171" fontId="10" fillId="0" borderId="31" xfId="0" applyNumberFormat="1" applyFont="1" applyFill="1" applyBorder="1" applyAlignment="1">
      <alignment horizontal="center" vertical="center" wrapText="1"/>
    </xf>
    <xf numFmtId="10" fontId="8" fillId="0" borderId="0" xfId="0" applyNumberFormat="1" applyFont="1"/>
    <xf numFmtId="10" fontId="8" fillId="0" borderId="0" xfId="0" applyNumberFormat="1" applyFont="1" applyBorder="1" applyAlignment="1">
      <alignment wrapText="1"/>
    </xf>
    <xf numFmtId="0" fontId="8" fillId="0" borderId="15" xfId="0" applyFont="1" applyBorder="1" applyAlignment="1">
      <alignment vertical="top" wrapText="1"/>
    </xf>
    <xf numFmtId="0" fontId="15" fillId="0" borderId="1" xfId="0" applyNumberFormat="1" applyFont="1" applyFill="1" applyBorder="1" applyAlignment="1">
      <alignment vertical="top" wrapText="1"/>
    </xf>
    <xf numFmtId="0" fontId="8" fillId="0" borderId="18" xfId="0" applyFont="1" applyFill="1" applyBorder="1" applyAlignment="1">
      <alignment vertical="top" wrapText="1"/>
    </xf>
    <xf numFmtId="0" fontId="8" fillId="0" borderId="31" xfId="0" applyFont="1" applyBorder="1" applyAlignment="1">
      <alignment horizontal="left" vertical="center"/>
    </xf>
    <xf numFmtId="0" fontId="15" fillId="0" borderId="31" xfId="0" applyNumberFormat="1" applyFont="1" applyFill="1" applyBorder="1" applyAlignment="1">
      <alignment vertical="top" wrapText="1"/>
    </xf>
    <xf numFmtId="4" fontId="8" fillId="0" borderId="31" xfId="0" applyNumberFormat="1" applyFont="1" applyFill="1" applyBorder="1" applyAlignment="1">
      <alignment horizontal="right" vertical="center" wrapText="1"/>
    </xf>
    <xf numFmtId="4" fontId="8" fillId="0" borderId="31" xfId="0" applyNumberFormat="1" applyFont="1" applyFill="1" applyBorder="1" applyAlignment="1">
      <alignment horizontal="right" vertical="center"/>
    </xf>
    <xf numFmtId="4" fontId="46" fillId="0" borderId="31" xfId="0" applyNumberFormat="1" applyFont="1" applyFill="1" applyBorder="1" applyAlignment="1" applyProtection="1">
      <alignment horizontal="right" vertical="center"/>
    </xf>
    <xf numFmtId="4" fontId="15" fillId="9" borderId="26" xfId="0" applyNumberFormat="1" applyFont="1" applyFill="1" applyBorder="1" applyAlignment="1" applyProtection="1">
      <alignment horizontal="right" vertical="center"/>
    </xf>
    <xf numFmtId="0" fontId="15" fillId="0" borderId="0" xfId="11" applyFont="1" applyFill="1" applyBorder="1" applyAlignment="1">
      <alignment horizontal="justify" vertical="justify" wrapText="1"/>
    </xf>
    <xf numFmtId="4" fontId="10" fillId="3" borderId="1" xfId="1" applyNumberFormat="1" applyFont="1" applyFill="1" applyBorder="1" applyAlignment="1">
      <alignment horizontal="right"/>
    </xf>
    <xf numFmtId="0" fontId="8" fillId="0" borderId="1" xfId="0" applyFont="1" applyBorder="1" applyAlignment="1">
      <alignment vertical="center"/>
    </xf>
    <xf numFmtId="9" fontId="8" fillId="0" borderId="0" xfId="0" applyNumberFormat="1" applyFont="1" applyFill="1"/>
    <xf numFmtId="4" fontId="8" fillId="0" borderId="1" xfId="1" applyNumberFormat="1" applyFont="1" applyBorder="1" applyAlignment="1">
      <alignment horizontal="right" vertical="center"/>
    </xf>
    <xf numFmtId="4" fontId="8" fillId="0" borderId="26" xfId="1" applyNumberFormat="1" applyFont="1" applyBorder="1" applyAlignment="1">
      <alignment horizontal="right" vertical="center"/>
    </xf>
    <xf numFmtId="0" fontId="10" fillId="3" borderId="3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8" fillId="0" borderId="16" xfId="0" applyFont="1" applyFill="1" applyBorder="1" applyAlignment="1">
      <alignment horizontal="center" vertical="center"/>
    </xf>
    <xf numFmtId="0" fontId="49" fillId="0" borderId="16" xfId="0" applyFont="1" applyBorder="1" applyAlignment="1">
      <alignment horizontal="left" vertical="center"/>
    </xf>
    <xf numFmtId="0" fontId="16" fillId="3" borderId="16" xfId="0" applyFont="1" applyFill="1" applyBorder="1" applyAlignment="1">
      <alignment horizontal="right" vertical="center" wrapText="1"/>
    </xf>
    <xf numFmtId="0" fontId="14" fillId="3" borderId="12" xfId="0" applyFont="1" applyFill="1" applyBorder="1" applyAlignment="1">
      <alignment horizontal="center" vertical="center" wrapText="1"/>
    </xf>
    <xf numFmtId="0" fontId="6" fillId="0" borderId="0" xfId="0" applyFont="1" applyBorder="1" applyAlignment="1">
      <alignment vertical="top" wrapText="1"/>
    </xf>
    <xf numFmtId="0" fontId="6" fillId="0" borderId="0" xfId="0" applyFont="1" applyFill="1" applyBorder="1" applyAlignment="1">
      <alignment vertical="top" wrapText="1"/>
    </xf>
    <xf numFmtId="0" fontId="6" fillId="0" borderId="35" xfId="0" applyFont="1" applyFill="1" applyBorder="1" applyAlignment="1">
      <alignment vertical="top" wrapText="1"/>
    </xf>
    <xf numFmtId="0" fontId="8" fillId="0" borderId="0" xfId="0" applyFont="1" applyFill="1" applyBorder="1"/>
    <xf numFmtId="0" fontId="2" fillId="0" borderId="0" xfId="0" applyFont="1" applyFill="1" applyAlignment="1">
      <alignment horizontal="center"/>
    </xf>
    <xf numFmtId="0" fontId="7" fillId="2" borderId="1" xfId="0" applyFont="1" applyFill="1" applyBorder="1" applyAlignment="1">
      <alignment horizontal="center"/>
    </xf>
    <xf numFmtId="0" fontId="15" fillId="0" borderId="1" xfId="0" applyFont="1" applyBorder="1" applyAlignment="1">
      <alignment horizontal="left" vertical="top" wrapText="1"/>
    </xf>
    <xf numFmtId="0" fontId="12" fillId="4" borderId="1" xfId="0" applyFont="1" applyFill="1" applyBorder="1" applyAlignment="1">
      <alignment horizontal="left"/>
    </xf>
    <xf numFmtId="0" fontId="8" fillId="0" borderId="1" xfId="0" applyFont="1" applyBorder="1" applyAlignment="1">
      <alignment horizontal="left" vertical="top" wrapText="1"/>
    </xf>
    <xf numFmtId="0" fontId="15" fillId="0" borderId="1" xfId="0" applyFont="1" applyBorder="1" applyAlignment="1">
      <alignment horizontal="left" vertical="top"/>
    </xf>
    <xf numFmtId="0" fontId="11" fillId="3" borderId="1" xfId="0" applyFont="1" applyFill="1" applyBorder="1" applyAlignment="1">
      <alignment horizontal="center" vertical="center"/>
    </xf>
    <xf numFmtId="0" fontId="9" fillId="5" borderId="1" xfId="0" applyFont="1" applyFill="1" applyBorder="1" applyAlignment="1">
      <alignment horizontal="right"/>
    </xf>
    <xf numFmtId="0" fontId="6" fillId="0" borderId="26" xfId="0" applyFont="1" applyBorder="1" applyAlignment="1">
      <alignment horizontal="right"/>
    </xf>
    <xf numFmtId="0" fontId="7" fillId="2" borderId="1"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13" fillId="3" borderId="24" xfId="0" applyFont="1" applyFill="1" applyBorder="1" applyAlignment="1">
      <alignment horizontal="right" vertical="center"/>
    </xf>
    <xf numFmtId="0" fontId="13" fillId="3" borderId="30" xfId="0" applyFont="1" applyFill="1" applyBorder="1" applyAlignment="1">
      <alignment horizontal="right" vertical="center"/>
    </xf>
    <xf numFmtId="0" fontId="12" fillId="4" borderId="24"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6" fillId="0" borderId="16" xfId="0" applyFont="1" applyFill="1" applyBorder="1" applyAlignment="1">
      <alignment horizontal="left" vertical="top" wrapText="1"/>
    </xf>
    <xf numFmtId="0" fontId="9" fillId="0" borderId="1" xfId="0" applyFont="1" applyFill="1" applyBorder="1" applyAlignment="1">
      <alignment horizontal="right" vertical="center" wrapText="1"/>
    </xf>
    <xf numFmtId="0" fontId="9" fillId="0" borderId="31" xfId="0" applyFont="1" applyFill="1" applyBorder="1" applyAlignment="1">
      <alignment horizontal="right" vertical="center" wrapText="1"/>
    </xf>
    <xf numFmtId="0" fontId="6" fillId="0" borderId="31" xfId="0" applyFont="1" applyBorder="1" applyAlignment="1">
      <alignment horizontal="right"/>
    </xf>
    <xf numFmtId="170" fontId="8" fillId="0" borderId="15" xfId="1067" applyNumberFormat="1" applyFont="1" applyBorder="1" applyAlignment="1">
      <alignment horizontal="left" vertical="top" wrapText="1"/>
    </xf>
    <xf numFmtId="170" fontId="8" fillId="0" borderId="33" xfId="1067" applyNumberFormat="1" applyFont="1" applyBorder="1" applyAlignment="1">
      <alignment horizontal="left" vertical="top" wrapText="1"/>
    </xf>
    <xf numFmtId="0" fontId="16" fillId="3" borderId="1" xfId="0" applyFont="1" applyFill="1" applyBorder="1" applyAlignment="1">
      <alignment horizontal="right" vertical="center" wrapText="1"/>
    </xf>
    <xf numFmtId="0" fontId="12" fillId="4" borderId="12"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26" xfId="0" applyFont="1" applyFill="1" applyBorder="1" applyAlignment="1">
      <alignment horizontal="left" vertical="top"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6" fillId="0" borderId="12" xfId="0" applyFont="1" applyFill="1" applyBorder="1" applyAlignment="1">
      <alignment horizontal="right" vertical="center" wrapText="1"/>
    </xf>
    <xf numFmtId="0" fontId="6" fillId="0" borderId="14" xfId="0" applyFont="1" applyFill="1" applyBorder="1" applyAlignment="1">
      <alignment horizontal="right" vertical="center" wrapText="1"/>
    </xf>
    <xf numFmtId="0" fontId="6" fillId="0" borderId="29" xfId="0" applyFont="1" applyFill="1" applyBorder="1" applyAlignment="1">
      <alignment horizontal="right" vertical="center" wrapText="1"/>
    </xf>
    <xf numFmtId="0" fontId="6" fillId="0" borderId="13" xfId="0" applyFont="1" applyFill="1" applyBorder="1" applyAlignment="1">
      <alignment horizontal="right" vertical="center" wrapText="1"/>
    </xf>
    <xf numFmtId="0" fontId="6" fillId="0" borderId="16" xfId="0" applyFont="1" applyBorder="1" applyAlignment="1">
      <alignment horizontal="right"/>
    </xf>
    <xf numFmtId="0" fontId="6" fillId="0" borderId="1" xfId="0" applyFont="1" applyBorder="1" applyAlignment="1">
      <alignment horizontal="right" wrapText="1"/>
    </xf>
    <xf numFmtId="0" fontId="6" fillId="0" borderId="24" xfId="0" applyFont="1" applyBorder="1" applyAlignment="1">
      <alignment horizontal="right"/>
    </xf>
    <xf numFmtId="0" fontId="6" fillId="0" borderId="25" xfId="0" applyFont="1" applyBorder="1" applyAlignment="1">
      <alignment horizontal="right"/>
    </xf>
    <xf numFmtId="0" fontId="6" fillId="0" borderId="27" xfId="0" applyFont="1" applyBorder="1" applyAlignment="1">
      <alignment horizontal="right"/>
    </xf>
    <xf numFmtId="0" fontId="13" fillId="3" borderId="1" xfId="0" applyFont="1" applyFill="1" applyBorder="1" applyAlignment="1">
      <alignment horizontal="right" wrapText="1"/>
    </xf>
    <xf numFmtId="0" fontId="12" fillId="4" borderId="1" xfId="0" applyFont="1" applyFill="1" applyBorder="1" applyAlignment="1">
      <alignment horizontal="left" vertical="center" wrapText="1"/>
    </xf>
    <xf numFmtId="0" fontId="6" fillId="0" borderId="24" xfId="0"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6" fillId="0" borderId="24"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30" xfId="0" applyFont="1" applyFill="1" applyBorder="1" applyAlignment="1">
      <alignment horizontal="left" vertical="top" wrapText="1"/>
    </xf>
    <xf numFmtId="0" fontId="7" fillId="2" borderId="24"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6" fillId="0" borderId="24" xfId="0" applyFont="1" applyBorder="1" applyAlignment="1">
      <alignment horizontal="right" wrapText="1"/>
    </xf>
    <xf numFmtId="0" fontId="6" fillId="0" borderId="29" xfId="0" applyFont="1" applyBorder="1" applyAlignment="1">
      <alignment horizontal="right" wrapText="1"/>
    </xf>
    <xf numFmtId="0" fontId="6" fillId="0" borderId="30" xfId="0" applyFont="1" applyBorder="1" applyAlignment="1">
      <alignment horizontal="right" wrapText="1"/>
    </xf>
    <xf numFmtId="0" fontId="13" fillId="3" borderId="24" xfId="0" applyFont="1" applyFill="1" applyBorder="1" applyAlignment="1">
      <alignment horizontal="right" wrapText="1"/>
    </xf>
    <xf numFmtId="0" fontId="13" fillId="3" borderId="29" xfId="0" applyFont="1" applyFill="1" applyBorder="1" applyAlignment="1">
      <alignment horizontal="right" wrapText="1"/>
    </xf>
    <xf numFmtId="0" fontId="13" fillId="3" borderId="30" xfId="0" applyFont="1" applyFill="1" applyBorder="1" applyAlignment="1">
      <alignment horizontal="right" wrapText="1"/>
    </xf>
    <xf numFmtId="0" fontId="15" fillId="0" borderId="26" xfId="0" applyNumberFormat="1" applyFont="1" applyFill="1" applyBorder="1" applyAlignment="1">
      <alignment horizontal="left" vertical="center" wrapText="1"/>
    </xf>
    <xf numFmtId="0" fontId="6" fillId="0" borderId="24" xfId="0" applyFont="1" applyFill="1" applyBorder="1" applyAlignment="1">
      <alignment horizontal="right" vertical="center" wrapText="1"/>
    </xf>
    <xf numFmtId="0" fontId="6" fillId="0" borderId="30" xfId="0" applyFont="1" applyFill="1" applyBorder="1" applyAlignment="1">
      <alignment horizontal="right" vertical="center" wrapText="1"/>
    </xf>
    <xf numFmtId="0" fontId="8" fillId="0" borderId="31" xfId="0" applyFont="1" applyBorder="1" applyAlignment="1">
      <alignment horizontal="center" vertical="center" wrapText="1"/>
    </xf>
    <xf numFmtId="168" fontId="0" fillId="0" borderId="31" xfId="1" applyNumberFormat="1" applyFont="1" applyBorder="1" applyAlignment="1">
      <alignment horizontal="left" vertical="center" wrapText="1"/>
    </xf>
    <xf numFmtId="0" fontId="8" fillId="0" borderId="31" xfId="0" applyFont="1" applyFill="1" applyBorder="1" applyAlignment="1">
      <alignment horizontal="left" vertical="center" wrapText="1"/>
    </xf>
    <xf numFmtId="0" fontId="6" fillId="0" borderId="31" xfId="0" applyFont="1" applyBorder="1" applyAlignment="1">
      <alignment horizontal="right" wrapText="1"/>
    </xf>
    <xf numFmtId="0" fontId="6" fillId="0" borderId="29" xfId="0" applyFont="1" applyBorder="1" applyAlignment="1">
      <alignment horizontal="right"/>
    </xf>
    <xf numFmtId="0" fontId="13" fillId="3" borderId="31" xfId="0" applyFont="1" applyFill="1" applyBorder="1" applyAlignment="1">
      <alignment horizontal="right" wrapText="1"/>
    </xf>
    <xf numFmtId="0" fontId="12" fillId="4" borderId="31" xfId="0" applyFont="1" applyFill="1" applyBorder="1" applyAlignment="1">
      <alignment horizontal="left" vertical="center" wrapText="1"/>
    </xf>
    <xf numFmtId="0" fontId="6" fillId="0" borderId="31" xfId="0" applyFont="1" applyFill="1" applyBorder="1" applyAlignment="1">
      <alignment horizontal="left" vertical="top" wrapText="1"/>
    </xf>
    <xf numFmtId="0" fontId="8" fillId="0" borderId="31" xfId="0" applyFont="1" applyBorder="1" applyAlignment="1">
      <alignment horizontal="center" vertical="center"/>
    </xf>
    <xf numFmtId="0" fontId="8" fillId="0" borderId="31" xfId="0" applyFont="1" applyFill="1" applyBorder="1" applyAlignment="1">
      <alignment vertical="top" wrapText="1"/>
    </xf>
    <xf numFmtId="0" fontId="13" fillId="3" borderId="31" xfId="0" applyFont="1" applyFill="1" applyBorder="1" applyAlignment="1">
      <alignment horizontal="right" wrapText="1"/>
    </xf>
    <xf numFmtId="0" fontId="8" fillId="0" borderId="26" xfId="0" applyFont="1" applyBorder="1" applyAlignment="1">
      <alignment horizontal="center" vertical="center"/>
    </xf>
    <xf numFmtId="0" fontId="15" fillId="0" borderId="0" xfId="0" applyNumberFormat="1" applyFont="1" applyFill="1" applyBorder="1" applyAlignment="1">
      <alignment vertical="top" wrapText="1"/>
    </xf>
  </cellXfs>
  <cellStyles count="2106">
    <cellStyle name=" _x0007_LÓ_x0018_ÄþÍN^NuNVþˆHÁ_x0001__x0018_(n" xfId="36"/>
    <cellStyle name="%" xfId="37"/>
    <cellStyle name="%_eFunds ETR Q3 -2007" xfId="38"/>
    <cellStyle name="??" xfId="39"/>
    <cellStyle name="?? [0.00]_PERSONAL" xfId="40"/>
    <cellStyle name="???? [0.00]_PERSONAL" xfId="41"/>
    <cellStyle name="????_PERSONAL" xfId="42"/>
    <cellStyle name="??_PERSONAL" xfId="43"/>
    <cellStyle name="_Worksheet in 2262" xfId="44"/>
    <cellStyle name="=C:\WINNT\SYSTEM32\COMMAND.COM" xfId="23"/>
    <cellStyle name="=C:\WINNT\SYSTEM32\COMMAND.COM 2" xfId="28"/>
    <cellStyle name="Body" xfId="45"/>
    <cellStyle name="Calc Currency (0)" xfId="46"/>
    <cellStyle name="Calc Currency (2)" xfId="47"/>
    <cellStyle name="Calc Percent (0)" xfId="48"/>
    <cellStyle name="Calc Percent (1)" xfId="49"/>
    <cellStyle name="Calc Percent (2)" xfId="50"/>
    <cellStyle name="Calc Units (0)" xfId="51"/>
    <cellStyle name="Calc Units (1)" xfId="52"/>
    <cellStyle name="Calc Units (2)" xfId="53"/>
    <cellStyle name="category" xfId="54"/>
    <cellStyle name="category 2" xfId="55"/>
    <cellStyle name="Comma" xfId="1" builtinId="3"/>
    <cellStyle name="Comma [00]" xfId="57"/>
    <cellStyle name="Comma 10" xfId="58"/>
    <cellStyle name="Comma 10 2" xfId="874"/>
    <cellStyle name="Comma 10 2 2" xfId="1661"/>
    <cellStyle name="Comma 10 3" xfId="1068"/>
    <cellStyle name="Comma 10 3 2" xfId="1854"/>
    <cellStyle name="Comma 10 4" xfId="1081"/>
    <cellStyle name="Comma 10 4 2" xfId="1867"/>
    <cellStyle name="Comma 10 5" xfId="1127"/>
    <cellStyle name="Comma 10 5 2" xfId="1913"/>
    <cellStyle name="Comma 10 6" xfId="1341"/>
    <cellStyle name="Comma 11" xfId="59"/>
    <cellStyle name="Comma 12" xfId="13"/>
    <cellStyle name="Comma 12 2" xfId="60"/>
    <cellStyle name="Comma 12 2 2" xfId="875"/>
    <cellStyle name="Comma 12 2 2 2" xfId="1662"/>
    <cellStyle name="Comma 12 2 3" xfId="1128"/>
    <cellStyle name="Comma 12 2 3 2" xfId="1914"/>
    <cellStyle name="Comma 12 2 4" xfId="1342"/>
    <cellStyle name="Comma 12 3" xfId="860"/>
    <cellStyle name="Comma 12 3 2" xfId="1647"/>
    <cellStyle name="Comma 13" xfId="61"/>
    <cellStyle name="Comma 14" xfId="62"/>
    <cellStyle name="Comma 14 2" xfId="876"/>
    <cellStyle name="Comma 14 2 2" xfId="1663"/>
    <cellStyle name="Comma 14 3" xfId="1129"/>
    <cellStyle name="Comma 14 3 2" xfId="1915"/>
    <cellStyle name="Comma 14 4" xfId="1343"/>
    <cellStyle name="Comma 15" xfId="63"/>
    <cellStyle name="Comma 15 2" xfId="877"/>
    <cellStyle name="Comma 15 2 2" xfId="1664"/>
    <cellStyle name="Comma 15 3" xfId="1130"/>
    <cellStyle name="Comma 15 3 2" xfId="1916"/>
    <cellStyle name="Comma 15 4" xfId="1344"/>
    <cellStyle name="Comma 16" xfId="64"/>
    <cellStyle name="Comma 16 2" xfId="878"/>
    <cellStyle name="Comma 16 2 2" xfId="1665"/>
    <cellStyle name="Comma 16 3" xfId="1131"/>
    <cellStyle name="Comma 16 3 2" xfId="1917"/>
    <cellStyle name="Comma 16 4" xfId="1345"/>
    <cellStyle name="Comma 17" xfId="65"/>
    <cellStyle name="Comma 17 2" xfId="879"/>
    <cellStyle name="Comma 17 2 2" xfId="1666"/>
    <cellStyle name="Comma 17 3" xfId="1132"/>
    <cellStyle name="Comma 17 3 2" xfId="1918"/>
    <cellStyle name="Comma 17 4" xfId="1346"/>
    <cellStyle name="Comma 18" xfId="66"/>
    <cellStyle name="Comma 18 2" xfId="880"/>
    <cellStyle name="Comma 18 2 2" xfId="1667"/>
    <cellStyle name="Comma 18 3" xfId="1133"/>
    <cellStyle name="Comma 18 3 2" xfId="1919"/>
    <cellStyle name="Comma 18 4" xfId="1347"/>
    <cellStyle name="Comma 19" xfId="67"/>
    <cellStyle name="Comma 19 2" xfId="881"/>
    <cellStyle name="Comma 19 2 2" xfId="1668"/>
    <cellStyle name="Comma 19 3" xfId="1134"/>
    <cellStyle name="Comma 19 3 2" xfId="1920"/>
    <cellStyle name="Comma 19 4" xfId="1348"/>
    <cellStyle name="Comma 2" xfId="7"/>
    <cellStyle name="Comma 2 10" xfId="68"/>
    <cellStyle name="Comma 2 10 2" xfId="882"/>
    <cellStyle name="Comma 2 10 2 2" xfId="1669"/>
    <cellStyle name="Comma 2 10 3" xfId="1135"/>
    <cellStyle name="Comma 2 10 3 2" xfId="1921"/>
    <cellStyle name="Comma 2 10 4" xfId="1349"/>
    <cellStyle name="Comma 2 11" xfId="69"/>
    <cellStyle name="Comma 2 11 2" xfId="883"/>
    <cellStyle name="Comma 2 11 2 2" xfId="1670"/>
    <cellStyle name="Comma 2 11 3" xfId="1136"/>
    <cellStyle name="Comma 2 11 3 2" xfId="1922"/>
    <cellStyle name="Comma 2 11 4" xfId="1350"/>
    <cellStyle name="Comma 2 12" xfId="70"/>
    <cellStyle name="Comma 2 12 2" xfId="884"/>
    <cellStyle name="Comma 2 12 2 2" xfId="1671"/>
    <cellStyle name="Comma 2 12 3" xfId="1137"/>
    <cellStyle name="Comma 2 12 3 2" xfId="1923"/>
    <cellStyle name="Comma 2 12 4" xfId="1351"/>
    <cellStyle name="Comma 2 13" xfId="71"/>
    <cellStyle name="Comma 2 13 2" xfId="885"/>
    <cellStyle name="Comma 2 13 2 2" xfId="1672"/>
    <cellStyle name="Comma 2 13 3" xfId="1138"/>
    <cellStyle name="Comma 2 13 3 2" xfId="1924"/>
    <cellStyle name="Comma 2 13 4" xfId="1352"/>
    <cellStyle name="Comma 2 14" xfId="72"/>
    <cellStyle name="Comma 2 14 2" xfId="886"/>
    <cellStyle name="Comma 2 14 2 2" xfId="1673"/>
    <cellStyle name="Comma 2 14 3" xfId="1139"/>
    <cellStyle name="Comma 2 14 3 2" xfId="1925"/>
    <cellStyle name="Comma 2 14 4" xfId="1353"/>
    <cellStyle name="Comma 2 15" xfId="73"/>
    <cellStyle name="Comma 2 15 2" xfId="887"/>
    <cellStyle name="Comma 2 15 2 2" xfId="1674"/>
    <cellStyle name="Comma 2 15 3" xfId="1140"/>
    <cellStyle name="Comma 2 15 3 2" xfId="1926"/>
    <cellStyle name="Comma 2 15 4" xfId="1354"/>
    <cellStyle name="Comma 2 16" xfId="74"/>
    <cellStyle name="Comma 2 16 2" xfId="888"/>
    <cellStyle name="Comma 2 16 2 2" xfId="1675"/>
    <cellStyle name="Comma 2 16 3" xfId="1141"/>
    <cellStyle name="Comma 2 16 3 2" xfId="1927"/>
    <cellStyle name="Comma 2 16 4" xfId="1355"/>
    <cellStyle name="Comma 2 17" xfId="75"/>
    <cellStyle name="Comma 2 17 2" xfId="889"/>
    <cellStyle name="Comma 2 17 2 2" xfId="1676"/>
    <cellStyle name="Comma 2 17 3" xfId="1142"/>
    <cellStyle name="Comma 2 17 3 2" xfId="1928"/>
    <cellStyle name="Comma 2 17 4" xfId="1356"/>
    <cellStyle name="Comma 2 18" xfId="76"/>
    <cellStyle name="Comma 2 18 2" xfId="890"/>
    <cellStyle name="Comma 2 18 2 2" xfId="1677"/>
    <cellStyle name="Comma 2 18 3" xfId="1143"/>
    <cellStyle name="Comma 2 18 3 2" xfId="1929"/>
    <cellStyle name="Comma 2 18 4" xfId="1357"/>
    <cellStyle name="Comma 2 19" xfId="77"/>
    <cellStyle name="Comma 2 19 2" xfId="891"/>
    <cellStyle name="Comma 2 19 2 2" xfId="1678"/>
    <cellStyle name="Comma 2 19 3" xfId="1144"/>
    <cellStyle name="Comma 2 19 3 2" xfId="1930"/>
    <cellStyle name="Comma 2 19 4" xfId="1358"/>
    <cellStyle name="Comma 2 2" xfId="12"/>
    <cellStyle name="Comma 2 2 2" xfId="21"/>
    <cellStyle name="Comma 2 2 2 2" xfId="78"/>
    <cellStyle name="Comma 2 2 2 3" xfId="868"/>
    <cellStyle name="Comma 2 2 2 3 2" xfId="1655"/>
    <cellStyle name="Comma 2 2 2 4" xfId="1098"/>
    <cellStyle name="Comma 2 2 2 4 2" xfId="1884"/>
    <cellStyle name="Comma 2 2 2 5" xfId="1120"/>
    <cellStyle name="Comma 2 2 2 5 2" xfId="1906"/>
    <cellStyle name="Comma 2 2 2 6" xfId="1335"/>
    <cellStyle name="Comma 2 2 3" xfId="79"/>
    <cellStyle name="Comma 2 2 4" xfId="859"/>
    <cellStyle name="Comma 2 2 4 2" xfId="1646"/>
    <cellStyle name="Comma 2 2 5" xfId="1076"/>
    <cellStyle name="Comma 2 2 5 2" xfId="1862"/>
    <cellStyle name="Comma 2 2 6" xfId="1090"/>
    <cellStyle name="Comma 2 2 6 2" xfId="1876"/>
    <cellStyle name="Comma 2 2 7" xfId="1112"/>
    <cellStyle name="Comma 2 2 7 2" xfId="1898"/>
    <cellStyle name="Comma 2 2 8" xfId="1327"/>
    <cellStyle name="Comma 2 20" xfId="80"/>
    <cellStyle name="Comma 2 20 2" xfId="892"/>
    <cellStyle name="Comma 2 20 2 2" xfId="1679"/>
    <cellStyle name="Comma 2 20 3" xfId="1145"/>
    <cellStyle name="Comma 2 20 3 2" xfId="1931"/>
    <cellStyle name="Comma 2 20 4" xfId="1359"/>
    <cellStyle name="Comma 2 21" xfId="81"/>
    <cellStyle name="Comma 2 21 2" xfId="893"/>
    <cellStyle name="Comma 2 21 2 2" xfId="1680"/>
    <cellStyle name="Comma 2 21 3" xfId="1146"/>
    <cellStyle name="Comma 2 21 3 2" xfId="1932"/>
    <cellStyle name="Comma 2 21 4" xfId="1360"/>
    <cellStyle name="Comma 2 22" xfId="82"/>
    <cellStyle name="Comma 2 22 2" xfId="894"/>
    <cellStyle name="Comma 2 22 2 2" xfId="1681"/>
    <cellStyle name="Comma 2 22 3" xfId="1147"/>
    <cellStyle name="Comma 2 22 3 2" xfId="1933"/>
    <cellStyle name="Comma 2 22 4" xfId="1361"/>
    <cellStyle name="Comma 2 23" xfId="83"/>
    <cellStyle name="Comma 2 23 2" xfId="895"/>
    <cellStyle name="Comma 2 23 2 2" xfId="1682"/>
    <cellStyle name="Comma 2 23 3" xfId="1148"/>
    <cellStyle name="Comma 2 23 3 2" xfId="1934"/>
    <cellStyle name="Comma 2 23 4" xfId="1362"/>
    <cellStyle name="Comma 2 24" xfId="84"/>
    <cellStyle name="Comma 2 24 2" xfId="896"/>
    <cellStyle name="Comma 2 24 2 2" xfId="1683"/>
    <cellStyle name="Comma 2 24 3" xfId="1149"/>
    <cellStyle name="Comma 2 24 3 2" xfId="1935"/>
    <cellStyle name="Comma 2 24 4" xfId="1363"/>
    <cellStyle name="Comma 2 25" xfId="85"/>
    <cellStyle name="Comma 2 25 2" xfId="897"/>
    <cellStyle name="Comma 2 25 2 2" xfId="1684"/>
    <cellStyle name="Comma 2 25 3" xfId="1150"/>
    <cellStyle name="Comma 2 25 3 2" xfId="1936"/>
    <cellStyle name="Comma 2 25 4" xfId="1364"/>
    <cellStyle name="Comma 2 26" xfId="86"/>
    <cellStyle name="Comma 2 26 2" xfId="898"/>
    <cellStyle name="Comma 2 26 2 2" xfId="1685"/>
    <cellStyle name="Comma 2 26 3" xfId="1151"/>
    <cellStyle name="Comma 2 26 3 2" xfId="1937"/>
    <cellStyle name="Comma 2 26 4" xfId="1365"/>
    <cellStyle name="Comma 2 27" xfId="87"/>
    <cellStyle name="Comma 2 27 2" xfId="899"/>
    <cellStyle name="Comma 2 27 2 2" xfId="1686"/>
    <cellStyle name="Comma 2 27 3" xfId="1152"/>
    <cellStyle name="Comma 2 27 3 2" xfId="1938"/>
    <cellStyle name="Comma 2 27 4" xfId="1366"/>
    <cellStyle name="Comma 2 28" xfId="855"/>
    <cellStyle name="Comma 2 28 2" xfId="1642"/>
    <cellStyle name="Comma 2 29" xfId="1072"/>
    <cellStyle name="Comma 2 29 2" xfId="1858"/>
    <cellStyle name="Comma 2 3" xfId="26"/>
    <cellStyle name="Comma 2 3 2" xfId="89"/>
    <cellStyle name="Comma 2 3 2 2" xfId="901"/>
    <cellStyle name="Comma 2 3 2 2 2" xfId="1688"/>
    <cellStyle name="Comma 2 3 2 3" xfId="1154"/>
    <cellStyle name="Comma 2 3 2 3 2" xfId="1940"/>
    <cellStyle name="Comma 2 3 2 4" xfId="1368"/>
    <cellStyle name="Comma 2 3 3" xfId="90"/>
    <cellStyle name="Comma 2 3 3 2" xfId="902"/>
    <cellStyle name="Comma 2 3 3 2 2" xfId="1689"/>
    <cellStyle name="Comma 2 3 3 3" xfId="1155"/>
    <cellStyle name="Comma 2 3 3 3 2" xfId="1941"/>
    <cellStyle name="Comma 2 3 3 4" xfId="1369"/>
    <cellStyle name="Comma 2 3 4" xfId="88"/>
    <cellStyle name="Comma 2 3 4 2" xfId="900"/>
    <cellStyle name="Comma 2 3 4 2 2" xfId="1687"/>
    <cellStyle name="Comma 2 3 4 3" xfId="1153"/>
    <cellStyle name="Comma 2 3 4 3 2" xfId="1939"/>
    <cellStyle name="Comma 2 3 4 4" xfId="1367"/>
    <cellStyle name="Comma 2 3 5" xfId="871"/>
    <cellStyle name="Comma 2 3 5 2" xfId="1658"/>
    <cellStyle name="Comma 2 3 6" xfId="1079"/>
    <cellStyle name="Comma 2 3 6 2" xfId="1865"/>
    <cellStyle name="Comma 2 3 7" xfId="1101"/>
    <cellStyle name="Comma 2 3 7 2" xfId="1887"/>
    <cellStyle name="Comma 2 3 8" xfId="1123"/>
    <cellStyle name="Comma 2 3 8 2" xfId="1909"/>
    <cellStyle name="Comma 2 3 9" xfId="1338"/>
    <cellStyle name="Comma 2 30" xfId="1086"/>
    <cellStyle name="Comma 2 30 2" xfId="1872"/>
    <cellStyle name="Comma 2 31" xfId="1107"/>
    <cellStyle name="Comma 2 31 2" xfId="1893"/>
    <cellStyle name="Comma 2 32" xfId="1323"/>
    <cellStyle name="Comma 2 4" xfId="17"/>
    <cellStyle name="Comma 2 4 2" xfId="91"/>
    <cellStyle name="Comma 2 4 2 2" xfId="903"/>
    <cellStyle name="Comma 2 4 2 2 2" xfId="1690"/>
    <cellStyle name="Comma 2 4 2 3" xfId="1156"/>
    <cellStyle name="Comma 2 4 2 3 2" xfId="1942"/>
    <cellStyle name="Comma 2 4 2 4" xfId="1370"/>
    <cellStyle name="Comma 2 4 3" xfId="864"/>
    <cellStyle name="Comma 2 4 3 2" xfId="1651"/>
    <cellStyle name="Comma 2 4 4" xfId="1094"/>
    <cellStyle name="Comma 2 4 4 2" xfId="1880"/>
    <cellStyle name="Comma 2 4 5" xfId="1116"/>
    <cellStyle name="Comma 2 4 5 2" xfId="1902"/>
    <cellStyle name="Comma 2 4 6" xfId="1331"/>
    <cellStyle name="Comma 2 5" xfId="92"/>
    <cellStyle name="Comma 2 5 2" xfId="904"/>
    <cellStyle name="Comma 2 5 2 2" xfId="1691"/>
    <cellStyle name="Comma 2 5 3" xfId="1157"/>
    <cellStyle name="Comma 2 5 3 2" xfId="1943"/>
    <cellStyle name="Comma 2 5 4" xfId="1371"/>
    <cellStyle name="Comma 2 6" xfId="93"/>
    <cellStyle name="Comma 2 6 2" xfId="905"/>
    <cellStyle name="Comma 2 6 2 2" xfId="1692"/>
    <cellStyle name="Comma 2 6 3" xfId="1158"/>
    <cellStyle name="Comma 2 6 3 2" xfId="1944"/>
    <cellStyle name="Comma 2 6 4" xfId="1372"/>
    <cellStyle name="Comma 2 7" xfId="94"/>
    <cellStyle name="Comma 2 7 2" xfId="906"/>
    <cellStyle name="Comma 2 7 2 2" xfId="1693"/>
    <cellStyle name="Comma 2 7 3" xfId="1159"/>
    <cellStyle name="Comma 2 7 3 2" xfId="1945"/>
    <cellStyle name="Comma 2 7 4" xfId="1373"/>
    <cellStyle name="Comma 2 8" xfId="95"/>
    <cellStyle name="Comma 2 8 2" xfId="907"/>
    <cellStyle name="Comma 2 8 2 2" xfId="1694"/>
    <cellStyle name="Comma 2 8 3" xfId="1160"/>
    <cellStyle name="Comma 2 8 3 2" xfId="1946"/>
    <cellStyle name="Comma 2 8 4" xfId="1374"/>
    <cellStyle name="Comma 2 9" xfId="96"/>
    <cellStyle name="Comma 2 9 2" xfId="908"/>
    <cellStyle name="Comma 2 9 2 2" xfId="1695"/>
    <cellStyle name="Comma 2 9 3" xfId="1161"/>
    <cellStyle name="Comma 2 9 3 2" xfId="1947"/>
    <cellStyle name="Comma 2 9 4" xfId="1375"/>
    <cellStyle name="Comma 20" xfId="97"/>
    <cellStyle name="Comma 20 2" xfId="909"/>
    <cellStyle name="Comma 20 2 2" xfId="1696"/>
    <cellStyle name="Comma 20 3" xfId="1162"/>
    <cellStyle name="Comma 20 3 2" xfId="1948"/>
    <cellStyle name="Comma 20 4" xfId="1376"/>
    <cellStyle name="Comma 21" xfId="98"/>
    <cellStyle name="Comma 21 2" xfId="910"/>
    <cellStyle name="Comma 21 2 2" xfId="1697"/>
    <cellStyle name="Comma 21 3" xfId="1163"/>
    <cellStyle name="Comma 21 3 2" xfId="1949"/>
    <cellStyle name="Comma 21 4" xfId="1377"/>
    <cellStyle name="Comma 22" xfId="723"/>
    <cellStyle name="Comma 22 2" xfId="1038"/>
    <cellStyle name="Comma 22 2 2" xfId="1825"/>
    <cellStyle name="Comma 22 3" xfId="1291"/>
    <cellStyle name="Comma 22 3 2" xfId="2077"/>
    <cellStyle name="Comma 22 4" xfId="1557"/>
    <cellStyle name="Comma 23" xfId="815"/>
    <cellStyle name="Comma 23 2" xfId="1049"/>
    <cellStyle name="Comma 23 2 2" xfId="1836"/>
    <cellStyle name="Comma 23 3" xfId="1303"/>
    <cellStyle name="Comma 23 3 2" xfId="2089"/>
    <cellStyle name="Comma 23 4" xfId="1622"/>
    <cellStyle name="Comma 24" xfId="99"/>
    <cellStyle name="Comma 24 2" xfId="911"/>
    <cellStyle name="Comma 24 2 2" xfId="1698"/>
    <cellStyle name="Comma 24 3" xfId="1164"/>
    <cellStyle name="Comma 24 3 2" xfId="1950"/>
    <cellStyle name="Comma 24 4" xfId="1378"/>
    <cellStyle name="Comma 25" xfId="100"/>
    <cellStyle name="Comma 25 2" xfId="912"/>
    <cellStyle name="Comma 25 2 2" xfId="1699"/>
    <cellStyle name="Comma 25 3" xfId="1165"/>
    <cellStyle name="Comma 25 3 2" xfId="1951"/>
    <cellStyle name="Comma 25 4" xfId="1379"/>
    <cellStyle name="Comma 26" xfId="2"/>
    <cellStyle name="Comma 26 2" xfId="5"/>
    <cellStyle name="Comma 26 2 2" xfId="10"/>
    <cellStyle name="Comma 26 2 2 2" xfId="20"/>
    <cellStyle name="Comma 26 2 2 2 2" xfId="867"/>
    <cellStyle name="Comma 26 2 2 2 2 2" xfId="1654"/>
    <cellStyle name="Comma 26 2 2 2 3" xfId="1097"/>
    <cellStyle name="Comma 26 2 2 2 3 2" xfId="1883"/>
    <cellStyle name="Comma 26 2 2 2 4" xfId="1119"/>
    <cellStyle name="Comma 26 2 2 2 4 2" xfId="1905"/>
    <cellStyle name="Comma 26 2 2 2 5" xfId="1334"/>
    <cellStyle name="Comma 26 2 2 3" xfId="858"/>
    <cellStyle name="Comma 26 2 2 3 2" xfId="1645"/>
    <cellStyle name="Comma 26 2 2 4" xfId="1075"/>
    <cellStyle name="Comma 26 2 2 4 2" xfId="1861"/>
    <cellStyle name="Comma 26 2 2 5" xfId="1089"/>
    <cellStyle name="Comma 26 2 2 5 2" xfId="1875"/>
    <cellStyle name="Comma 26 2 2 6" xfId="1110"/>
    <cellStyle name="Comma 26 2 2 6 2" xfId="1896"/>
    <cellStyle name="Comma 26 2 2 7" xfId="1326"/>
    <cellStyle name="Comma 26 2 3" xfId="16"/>
    <cellStyle name="Comma 26 2 3 2" xfId="863"/>
    <cellStyle name="Comma 26 2 3 2 2" xfId="1650"/>
    <cellStyle name="Comma 26 2 3 3" xfId="1093"/>
    <cellStyle name="Comma 26 2 3 3 2" xfId="1879"/>
    <cellStyle name="Comma 26 2 3 4" xfId="1115"/>
    <cellStyle name="Comma 26 2 3 4 2" xfId="1901"/>
    <cellStyle name="Comma 26 2 3 5" xfId="1330"/>
    <cellStyle name="Comma 26 2 4" xfId="854"/>
    <cellStyle name="Comma 26 2 4 2" xfId="1641"/>
    <cellStyle name="Comma 26 2 5" xfId="1071"/>
    <cellStyle name="Comma 26 2 5 2" xfId="1857"/>
    <cellStyle name="Comma 26 2 6" xfId="1085"/>
    <cellStyle name="Comma 26 2 6 2" xfId="1871"/>
    <cellStyle name="Comma 26 2 7" xfId="1106"/>
    <cellStyle name="Comma 26 2 7 2" xfId="1892"/>
    <cellStyle name="Comma 26 2 8" xfId="1322"/>
    <cellStyle name="Comma 26 3" xfId="8"/>
    <cellStyle name="Comma 26 3 2" xfId="18"/>
    <cellStyle name="Comma 26 3 2 2" xfId="865"/>
    <cellStyle name="Comma 26 3 2 2 2" xfId="1652"/>
    <cellStyle name="Comma 26 3 2 3" xfId="1095"/>
    <cellStyle name="Comma 26 3 2 3 2" xfId="1881"/>
    <cellStyle name="Comma 26 3 2 4" xfId="1117"/>
    <cellStyle name="Comma 26 3 2 4 2" xfId="1903"/>
    <cellStyle name="Comma 26 3 2 5" xfId="1332"/>
    <cellStyle name="Comma 26 3 3" xfId="856"/>
    <cellStyle name="Comma 26 3 3 2" xfId="1643"/>
    <cellStyle name="Comma 26 3 4" xfId="1073"/>
    <cellStyle name="Comma 26 3 4 2" xfId="1859"/>
    <cellStyle name="Comma 26 3 5" xfId="1087"/>
    <cellStyle name="Comma 26 3 5 2" xfId="1873"/>
    <cellStyle name="Comma 26 3 6" xfId="1108"/>
    <cellStyle name="Comma 26 3 6 2" xfId="1894"/>
    <cellStyle name="Comma 26 3 7" xfId="1324"/>
    <cellStyle name="Comma 26 4" xfId="15"/>
    <cellStyle name="Comma 26 4 2" xfId="862"/>
    <cellStyle name="Comma 26 4 2 2" xfId="1649"/>
    <cellStyle name="Comma 26 4 3" xfId="1092"/>
    <cellStyle name="Comma 26 4 3 2" xfId="1878"/>
    <cellStyle name="Comma 26 4 4" xfId="1114"/>
    <cellStyle name="Comma 26 4 4 2" xfId="1900"/>
    <cellStyle name="Comma 26 4 5" xfId="1329"/>
    <cellStyle name="Comma 26 5" xfId="853"/>
    <cellStyle name="Comma 26 5 2" xfId="1640"/>
    <cellStyle name="Comma 26 6" xfId="1070"/>
    <cellStyle name="Comma 26 6 2" xfId="1856"/>
    <cellStyle name="Comma 26 7" xfId="1083"/>
    <cellStyle name="Comma 26 7 2" xfId="1869"/>
    <cellStyle name="Comma 26 8" xfId="1104"/>
    <cellStyle name="Comma 26 8 2" xfId="1890"/>
    <cellStyle name="Comma 26 9" xfId="1321"/>
    <cellStyle name="Comma 27" xfId="724"/>
    <cellStyle name="Comma 27 2" xfId="1039"/>
    <cellStyle name="Comma 27 2 2" xfId="1826"/>
    <cellStyle name="Comma 27 3" xfId="1292"/>
    <cellStyle name="Comma 27 3 2" xfId="2078"/>
    <cellStyle name="Comma 27 4" xfId="1558"/>
    <cellStyle name="Comma 28" xfId="816"/>
    <cellStyle name="Comma 28 2" xfId="1050"/>
    <cellStyle name="Comma 28 2 2" xfId="1837"/>
    <cellStyle name="Comma 28 3" xfId="1304"/>
    <cellStyle name="Comma 28 3 2" xfId="2090"/>
    <cellStyle name="Comma 28 4" xfId="1623"/>
    <cellStyle name="Comma 29" xfId="821"/>
    <cellStyle name="Comma 29 2" xfId="1052"/>
    <cellStyle name="Comma 29 2 2" xfId="1839"/>
    <cellStyle name="Comma 29 3" xfId="1306"/>
    <cellStyle name="Comma 29 3 2" xfId="2092"/>
    <cellStyle name="Comma 29 4" xfId="1625"/>
    <cellStyle name="Comma 3" xfId="22"/>
    <cellStyle name="Comma 3 10" xfId="102"/>
    <cellStyle name="Comma 3 10 2" xfId="914"/>
    <cellStyle name="Comma 3 10 2 2" xfId="1701"/>
    <cellStyle name="Comma 3 10 3" xfId="1167"/>
    <cellStyle name="Comma 3 10 3 2" xfId="1953"/>
    <cellStyle name="Comma 3 10 4" xfId="1381"/>
    <cellStyle name="Comma 3 11" xfId="103"/>
    <cellStyle name="Comma 3 11 2" xfId="915"/>
    <cellStyle name="Comma 3 11 2 2" xfId="1702"/>
    <cellStyle name="Comma 3 11 3" xfId="1168"/>
    <cellStyle name="Comma 3 11 3 2" xfId="1954"/>
    <cellStyle name="Comma 3 11 4" xfId="1382"/>
    <cellStyle name="Comma 3 12" xfId="104"/>
    <cellStyle name="Comma 3 12 2" xfId="916"/>
    <cellStyle name="Comma 3 12 2 2" xfId="1703"/>
    <cellStyle name="Comma 3 12 3" xfId="1169"/>
    <cellStyle name="Comma 3 12 3 2" xfId="1955"/>
    <cellStyle name="Comma 3 12 4" xfId="1383"/>
    <cellStyle name="Comma 3 13" xfId="105"/>
    <cellStyle name="Comma 3 13 2" xfId="917"/>
    <cellStyle name="Comma 3 13 2 2" xfId="1704"/>
    <cellStyle name="Comma 3 13 3" xfId="1170"/>
    <cellStyle name="Comma 3 13 3 2" xfId="1956"/>
    <cellStyle name="Comma 3 13 4" xfId="1384"/>
    <cellStyle name="Comma 3 14" xfId="106"/>
    <cellStyle name="Comma 3 14 2" xfId="918"/>
    <cellStyle name="Comma 3 14 2 2" xfId="1705"/>
    <cellStyle name="Comma 3 14 3" xfId="1171"/>
    <cellStyle name="Comma 3 14 3 2" xfId="1957"/>
    <cellStyle name="Comma 3 14 4" xfId="1385"/>
    <cellStyle name="Comma 3 15" xfId="107"/>
    <cellStyle name="Comma 3 15 2" xfId="919"/>
    <cellStyle name="Comma 3 15 2 2" xfId="1706"/>
    <cellStyle name="Comma 3 15 3" xfId="1172"/>
    <cellStyle name="Comma 3 15 3 2" xfId="1958"/>
    <cellStyle name="Comma 3 15 4" xfId="1386"/>
    <cellStyle name="Comma 3 16" xfId="108"/>
    <cellStyle name="Comma 3 16 2" xfId="920"/>
    <cellStyle name="Comma 3 16 2 2" xfId="1707"/>
    <cellStyle name="Comma 3 16 3" xfId="1173"/>
    <cellStyle name="Comma 3 16 3 2" xfId="1959"/>
    <cellStyle name="Comma 3 16 4" xfId="1387"/>
    <cellStyle name="Comma 3 17" xfId="109"/>
    <cellStyle name="Comma 3 17 2" xfId="921"/>
    <cellStyle name="Comma 3 17 2 2" xfId="1708"/>
    <cellStyle name="Comma 3 17 3" xfId="1174"/>
    <cellStyle name="Comma 3 17 3 2" xfId="1960"/>
    <cellStyle name="Comma 3 17 4" xfId="1388"/>
    <cellStyle name="Comma 3 18" xfId="110"/>
    <cellStyle name="Comma 3 18 2" xfId="922"/>
    <cellStyle name="Comma 3 18 2 2" xfId="1709"/>
    <cellStyle name="Comma 3 18 3" xfId="1175"/>
    <cellStyle name="Comma 3 18 3 2" xfId="1961"/>
    <cellStyle name="Comma 3 18 4" xfId="1389"/>
    <cellStyle name="Comma 3 19" xfId="111"/>
    <cellStyle name="Comma 3 19 2" xfId="923"/>
    <cellStyle name="Comma 3 19 2 2" xfId="1710"/>
    <cellStyle name="Comma 3 19 3" xfId="1176"/>
    <cellStyle name="Comma 3 19 3 2" xfId="1962"/>
    <cellStyle name="Comma 3 19 4" xfId="1390"/>
    <cellStyle name="Comma 3 2" xfId="112"/>
    <cellStyle name="Comma 3 2 2" xfId="924"/>
    <cellStyle name="Comma 3 2 2 2" xfId="1711"/>
    <cellStyle name="Comma 3 2 3" xfId="1177"/>
    <cellStyle name="Comma 3 2 3 2" xfId="1963"/>
    <cellStyle name="Comma 3 2 4" xfId="1391"/>
    <cellStyle name="Comma 3 20" xfId="113"/>
    <cellStyle name="Comma 3 20 2" xfId="925"/>
    <cellStyle name="Comma 3 20 2 2" xfId="1712"/>
    <cellStyle name="Comma 3 20 3" xfId="1178"/>
    <cellStyle name="Comma 3 20 3 2" xfId="1964"/>
    <cellStyle name="Comma 3 20 4" xfId="1392"/>
    <cellStyle name="Comma 3 21" xfId="114"/>
    <cellStyle name="Comma 3 21 2" xfId="926"/>
    <cellStyle name="Comma 3 21 2 2" xfId="1713"/>
    <cellStyle name="Comma 3 21 3" xfId="1179"/>
    <cellStyle name="Comma 3 21 3 2" xfId="1965"/>
    <cellStyle name="Comma 3 21 4" xfId="1393"/>
    <cellStyle name="Comma 3 22" xfId="115"/>
    <cellStyle name="Comma 3 22 2" xfId="927"/>
    <cellStyle name="Comma 3 22 2 2" xfId="1714"/>
    <cellStyle name="Comma 3 22 3" xfId="1180"/>
    <cellStyle name="Comma 3 22 3 2" xfId="1966"/>
    <cellStyle name="Comma 3 22 4" xfId="1394"/>
    <cellStyle name="Comma 3 23" xfId="116"/>
    <cellStyle name="Comma 3 23 2" xfId="928"/>
    <cellStyle name="Comma 3 23 2 2" xfId="1715"/>
    <cellStyle name="Comma 3 23 3" xfId="1181"/>
    <cellStyle name="Comma 3 23 3 2" xfId="1967"/>
    <cellStyle name="Comma 3 23 4" xfId="1395"/>
    <cellStyle name="Comma 3 24" xfId="117"/>
    <cellStyle name="Comma 3 24 2" xfId="929"/>
    <cellStyle name="Comma 3 24 2 2" xfId="1716"/>
    <cellStyle name="Comma 3 24 3" xfId="1182"/>
    <cellStyle name="Comma 3 24 3 2" xfId="1968"/>
    <cellStyle name="Comma 3 24 4" xfId="1396"/>
    <cellStyle name="Comma 3 25" xfId="118"/>
    <cellStyle name="Comma 3 25 2" xfId="930"/>
    <cellStyle name="Comma 3 25 2 2" xfId="1717"/>
    <cellStyle name="Comma 3 25 3" xfId="1183"/>
    <cellStyle name="Comma 3 25 3 2" xfId="1969"/>
    <cellStyle name="Comma 3 25 4" xfId="1397"/>
    <cellStyle name="Comma 3 26" xfId="119"/>
    <cellStyle name="Comma 3 26 2" xfId="931"/>
    <cellStyle name="Comma 3 26 2 2" xfId="1718"/>
    <cellStyle name="Comma 3 26 3" xfId="1184"/>
    <cellStyle name="Comma 3 26 3 2" xfId="1970"/>
    <cellStyle name="Comma 3 26 4" xfId="1398"/>
    <cellStyle name="Comma 3 27" xfId="120"/>
    <cellStyle name="Comma 3 27 2" xfId="932"/>
    <cellStyle name="Comma 3 27 2 2" xfId="1719"/>
    <cellStyle name="Comma 3 27 3" xfId="1185"/>
    <cellStyle name="Comma 3 27 3 2" xfId="1971"/>
    <cellStyle name="Comma 3 27 4" xfId="1399"/>
    <cellStyle name="Comma 3 28" xfId="121"/>
    <cellStyle name="Comma 3 28 2" xfId="933"/>
    <cellStyle name="Comma 3 28 2 2" xfId="1720"/>
    <cellStyle name="Comma 3 28 3" xfId="1186"/>
    <cellStyle name="Comma 3 28 3 2" xfId="1972"/>
    <cellStyle name="Comma 3 28 4" xfId="1400"/>
    <cellStyle name="Comma 3 29" xfId="122"/>
    <cellStyle name="Comma 3 29 2" xfId="934"/>
    <cellStyle name="Comma 3 29 2 2" xfId="1721"/>
    <cellStyle name="Comma 3 29 3" xfId="1187"/>
    <cellStyle name="Comma 3 29 3 2" xfId="1973"/>
    <cellStyle name="Comma 3 29 4" xfId="1401"/>
    <cellStyle name="Comma 3 3" xfId="123"/>
    <cellStyle name="Comma 3 3 2" xfId="935"/>
    <cellStyle name="Comma 3 3 2 2" xfId="1722"/>
    <cellStyle name="Comma 3 3 3" xfId="1188"/>
    <cellStyle name="Comma 3 3 3 2" xfId="1974"/>
    <cellStyle name="Comma 3 3 4" xfId="1402"/>
    <cellStyle name="Comma 3 30" xfId="124"/>
    <cellStyle name="Comma 3 30 2" xfId="936"/>
    <cellStyle name="Comma 3 30 2 2" xfId="1723"/>
    <cellStyle name="Comma 3 30 3" xfId="1189"/>
    <cellStyle name="Comma 3 30 3 2" xfId="1975"/>
    <cellStyle name="Comma 3 30 4" xfId="1403"/>
    <cellStyle name="Comma 3 31" xfId="125"/>
    <cellStyle name="Comma 3 31 2" xfId="937"/>
    <cellStyle name="Comma 3 31 2 2" xfId="1724"/>
    <cellStyle name="Comma 3 31 3" xfId="1190"/>
    <cellStyle name="Comma 3 31 3 2" xfId="1976"/>
    <cellStyle name="Comma 3 31 4" xfId="1404"/>
    <cellStyle name="Comma 3 32" xfId="126"/>
    <cellStyle name="Comma 3 32 2" xfId="938"/>
    <cellStyle name="Comma 3 32 2 2" xfId="1725"/>
    <cellStyle name="Comma 3 32 3" xfId="1191"/>
    <cellStyle name="Comma 3 32 3 2" xfId="1977"/>
    <cellStyle name="Comma 3 32 4" xfId="1405"/>
    <cellStyle name="Comma 3 33" xfId="127"/>
    <cellStyle name="Comma 3 33 2" xfId="939"/>
    <cellStyle name="Comma 3 33 2 2" xfId="1726"/>
    <cellStyle name="Comma 3 33 3" xfId="1192"/>
    <cellStyle name="Comma 3 33 3 2" xfId="1978"/>
    <cellStyle name="Comma 3 33 4" xfId="1406"/>
    <cellStyle name="Comma 3 34" xfId="128"/>
    <cellStyle name="Comma 3 34 2" xfId="940"/>
    <cellStyle name="Comma 3 34 2 2" xfId="1727"/>
    <cellStyle name="Comma 3 34 3" xfId="1193"/>
    <cellStyle name="Comma 3 34 3 2" xfId="1979"/>
    <cellStyle name="Comma 3 34 4" xfId="1407"/>
    <cellStyle name="Comma 3 35" xfId="129"/>
    <cellStyle name="Comma 3 35 2" xfId="941"/>
    <cellStyle name="Comma 3 35 2 2" xfId="1728"/>
    <cellStyle name="Comma 3 35 3" xfId="1194"/>
    <cellStyle name="Comma 3 35 3 2" xfId="1980"/>
    <cellStyle name="Comma 3 35 4" xfId="1408"/>
    <cellStyle name="Comma 3 36" xfId="130"/>
    <cellStyle name="Comma 3 36 2" xfId="942"/>
    <cellStyle name="Comma 3 36 2 2" xfId="1729"/>
    <cellStyle name="Comma 3 36 3" xfId="1195"/>
    <cellStyle name="Comma 3 36 3 2" xfId="1981"/>
    <cellStyle name="Comma 3 36 4" xfId="1409"/>
    <cellStyle name="Comma 3 37" xfId="131"/>
    <cellStyle name="Comma 3 37 2" xfId="943"/>
    <cellStyle name="Comma 3 37 2 2" xfId="1730"/>
    <cellStyle name="Comma 3 37 3" xfId="1196"/>
    <cellStyle name="Comma 3 37 3 2" xfId="1982"/>
    <cellStyle name="Comma 3 37 4" xfId="1410"/>
    <cellStyle name="Comma 3 38" xfId="132"/>
    <cellStyle name="Comma 3 38 2" xfId="944"/>
    <cellStyle name="Comma 3 38 2 2" xfId="1731"/>
    <cellStyle name="Comma 3 38 3" xfId="1197"/>
    <cellStyle name="Comma 3 38 3 2" xfId="1983"/>
    <cellStyle name="Comma 3 38 4" xfId="1411"/>
    <cellStyle name="Comma 3 39" xfId="133"/>
    <cellStyle name="Comma 3 39 2" xfId="945"/>
    <cellStyle name="Comma 3 39 2 2" xfId="1732"/>
    <cellStyle name="Comma 3 39 3" xfId="1198"/>
    <cellStyle name="Comma 3 39 3 2" xfId="1984"/>
    <cellStyle name="Comma 3 39 4" xfId="1412"/>
    <cellStyle name="Comma 3 4" xfId="134"/>
    <cellStyle name="Comma 3 4 2" xfId="946"/>
    <cellStyle name="Comma 3 4 2 2" xfId="1733"/>
    <cellStyle name="Comma 3 4 3" xfId="1199"/>
    <cellStyle name="Comma 3 4 3 2" xfId="1985"/>
    <cellStyle name="Comma 3 4 4" xfId="1413"/>
    <cellStyle name="Comma 3 40" xfId="135"/>
    <cellStyle name="Comma 3 40 2" xfId="947"/>
    <cellStyle name="Comma 3 40 2 2" xfId="1734"/>
    <cellStyle name="Comma 3 40 3" xfId="1200"/>
    <cellStyle name="Comma 3 40 3 2" xfId="1986"/>
    <cellStyle name="Comma 3 40 4" xfId="1414"/>
    <cellStyle name="Comma 3 41" xfId="136"/>
    <cellStyle name="Comma 3 41 2" xfId="948"/>
    <cellStyle name="Comma 3 41 2 2" xfId="1735"/>
    <cellStyle name="Comma 3 41 3" xfId="1201"/>
    <cellStyle name="Comma 3 41 3 2" xfId="1987"/>
    <cellStyle name="Comma 3 41 4" xfId="1415"/>
    <cellStyle name="Comma 3 42" xfId="137"/>
    <cellStyle name="Comma 3 42 2" xfId="949"/>
    <cellStyle name="Comma 3 42 2 2" xfId="1736"/>
    <cellStyle name="Comma 3 42 3" xfId="1202"/>
    <cellStyle name="Comma 3 42 3 2" xfId="1988"/>
    <cellStyle name="Comma 3 42 4" xfId="1416"/>
    <cellStyle name="Comma 3 43" xfId="138"/>
    <cellStyle name="Comma 3 43 2" xfId="950"/>
    <cellStyle name="Comma 3 43 2 2" xfId="1737"/>
    <cellStyle name="Comma 3 43 3" xfId="1203"/>
    <cellStyle name="Comma 3 43 3 2" xfId="1989"/>
    <cellStyle name="Comma 3 43 4" xfId="1417"/>
    <cellStyle name="Comma 3 44" xfId="139"/>
    <cellStyle name="Comma 3 44 2" xfId="951"/>
    <cellStyle name="Comma 3 44 2 2" xfId="1738"/>
    <cellStyle name="Comma 3 44 3" xfId="1204"/>
    <cellStyle name="Comma 3 44 3 2" xfId="1990"/>
    <cellStyle name="Comma 3 44 4" xfId="1418"/>
    <cellStyle name="Comma 3 45" xfId="140"/>
    <cellStyle name="Comma 3 45 2" xfId="952"/>
    <cellStyle name="Comma 3 45 2 2" xfId="1739"/>
    <cellStyle name="Comma 3 45 3" xfId="1205"/>
    <cellStyle name="Comma 3 45 3 2" xfId="1991"/>
    <cellStyle name="Comma 3 45 4" xfId="1419"/>
    <cellStyle name="Comma 3 46" xfId="141"/>
    <cellStyle name="Comma 3 46 2" xfId="953"/>
    <cellStyle name="Comma 3 46 2 2" xfId="1740"/>
    <cellStyle name="Comma 3 46 3" xfId="1206"/>
    <cellStyle name="Comma 3 46 3 2" xfId="1992"/>
    <cellStyle name="Comma 3 46 4" xfId="1420"/>
    <cellStyle name="Comma 3 47" xfId="142"/>
    <cellStyle name="Comma 3 47 2" xfId="954"/>
    <cellStyle name="Comma 3 47 2 2" xfId="1741"/>
    <cellStyle name="Comma 3 47 3" xfId="1207"/>
    <cellStyle name="Comma 3 47 3 2" xfId="1993"/>
    <cellStyle name="Comma 3 47 4" xfId="1421"/>
    <cellStyle name="Comma 3 48" xfId="143"/>
    <cellStyle name="Comma 3 48 2" xfId="955"/>
    <cellStyle name="Comma 3 48 2 2" xfId="1742"/>
    <cellStyle name="Comma 3 48 3" xfId="1208"/>
    <cellStyle name="Comma 3 48 3 2" xfId="1994"/>
    <cellStyle name="Comma 3 48 4" xfId="1422"/>
    <cellStyle name="Comma 3 49" xfId="144"/>
    <cellStyle name="Comma 3 49 2" xfId="956"/>
    <cellStyle name="Comma 3 49 2 2" xfId="1743"/>
    <cellStyle name="Comma 3 49 3" xfId="1209"/>
    <cellStyle name="Comma 3 49 3 2" xfId="1995"/>
    <cellStyle name="Comma 3 49 4" xfId="1423"/>
    <cellStyle name="Comma 3 5" xfId="145"/>
    <cellStyle name="Comma 3 5 2" xfId="957"/>
    <cellStyle name="Comma 3 5 2 2" xfId="1744"/>
    <cellStyle name="Comma 3 5 3" xfId="1210"/>
    <cellStyle name="Comma 3 5 3 2" xfId="1996"/>
    <cellStyle name="Comma 3 5 4" xfId="1424"/>
    <cellStyle name="Comma 3 50" xfId="146"/>
    <cellStyle name="Comma 3 50 2" xfId="958"/>
    <cellStyle name="Comma 3 50 2 2" xfId="1745"/>
    <cellStyle name="Comma 3 50 3" xfId="1211"/>
    <cellStyle name="Comma 3 50 3 2" xfId="1997"/>
    <cellStyle name="Comma 3 50 4" xfId="1425"/>
    <cellStyle name="Comma 3 51" xfId="147"/>
    <cellStyle name="Comma 3 51 2" xfId="959"/>
    <cellStyle name="Comma 3 51 2 2" xfId="1746"/>
    <cellStyle name="Comma 3 51 3" xfId="1212"/>
    <cellStyle name="Comma 3 51 3 2" xfId="1998"/>
    <cellStyle name="Comma 3 51 4" xfId="1426"/>
    <cellStyle name="Comma 3 52" xfId="148"/>
    <cellStyle name="Comma 3 52 2" xfId="960"/>
    <cellStyle name="Comma 3 52 2 2" xfId="1747"/>
    <cellStyle name="Comma 3 52 3" xfId="1213"/>
    <cellStyle name="Comma 3 52 3 2" xfId="1999"/>
    <cellStyle name="Comma 3 52 4" xfId="1427"/>
    <cellStyle name="Comma 3 53" xfId="149"/>
    <cellStyle name="Comma 3 53 2" xfId="961"/>
    <cellStyle name="Comma 3 53 2 2" xfId="1748"/>
    <cellStyle name="Comma 3 53 3" xfId="1214"/>
    <cellStyle name="Comma 3 53 3 2" xfId="2000"/>
    <cellStyle name="Comma 3 53 4" xfId="1428"/>
    <cellStyle name="Comma 3 54" xfId="101"/>
    <cellStyle name="Comma 3 54 2" xfId="913"/>
    <cellStyle name="Comma 3 54 2 2" xfId="1700"/>
    <cellStyle name="Comma 3 54 3" xfId="1166"/>
    <cellStyle name="Comma 3 54 3 2" xfId="1952"/>
    <cellStyle name="Comma 3 54 4" xfId="1380"/>
    <cellStyle name="Comma 3 55" xfId="869"/>
    <cellStyle name="Comma 3 55 2" xfId="1656"/>
    <cellStyle name="Comma 3 56" xfId="1077"/>
    <cellStyle name="Comma 3 56 2" xfId="1863"/>
    <cellStyle name="Comma 3 57" xfId="1099"/>
    <cellStyle name="Comma 3 57 2" xfId="1885"/>
    <cellStyle name="Comma 3 58" xfId="1121"/>
    <cellStyle name="Comma 3 58 2" xfId="1907"/>
    <cellStyle name="Comma 3 59" xfId="1336"/>
    <cellStyle name="Comma 3 6" xfId="150"/>
    <cellStyle name="Comma 3 6 2" xfId="962"/>
    <cellStyle name="Comma 3 6 2 2" xfId="1749"/>
    <cellStyle name="Comma 3 6 3" xfId="1215"/>
    <cellStyle name="Comma 3 6 3 2" xfId="2001"/>
    <cellStyle name="Comma 3 6 4" xfId="1429"/>
    <cellStyle name="Comma 3 7" xfId="151"/>
    <cellStyle name="Comma 3 7 2" xfId="963"/>
    <cellStyle name="Comma 3 7 2 2" xfId="1750"/>
    <cellStyle name="Comma 3 7 3" xfId="1216"/>
    <cellStyle name="Comma 3 7 3 2" xfId="2002"/>
    <cellStyle name="Comma 3 7 4" xfId="1430"/>
    <cellStyle name="Comma 3 8" xfId="152"/>
    <cellStyle name="Comma 3 8 2" xfId="964"/>
    <cellStyle name="Comma 3 8 2 2" xfId="1751"/>
    <cellStyle name="Comma 3 8 3" xfId="1217"/>
    <cellStyle name="Comma 3 8 3 2" xfId="2003"/>
    <cellStyle name="Comma 3 8 4" xfId="1431"/>
    <cellStyle name="Comma 3 9" xfId="153"/>
    <cellStyle name="Comma 3 9 2" xfId="965"/>
    <cellStyle name="Comma 3 9 2 2" xfId="1752"/>
    <cellStyle name="Comma 3 9 3" xfId="1218"/>
    <cellStyle name="Comma 3 9 3 2" xfId="2004"/>
    <cellStyle name="Comma 3 9 4" xfId="1432"/>
    <cellStyle name="Comma 30" xfId="817"/>
    <cellStyle name="Comma 30 2" xfId="1051"/>
    <cellStyle name="Comma 30 2 2" xfId="1838"/>
    <cellStyle name="Comma 30 3" xfId="1305"/>
    <cellStyle name="Comma 30 3 2" xfId="2091"/>
    <cellStyle name="Comma 30 4" xfId="1624"/>
    <cellStyle name="Comma 31" xfId="728"/>
    <cellStyle name="Comma 31 2" xfId="1041"/>
    <cellStyle name="Comma 31 2 2" xfId="1828"/>
    <cellStyle name="Comma 31 3" xfId="1294"/>
    <cellStyle name="Comma 31 3 2" xfId="2080"/>
    <cellStyle name="Comma 31 4" xfId="1560"/>
    <cellStyle name="Comma 32" xfId="825"/>
    <cellStyle name="Comma 32 2" xfId="1054"/>
    <cellStyle name="Comma 32 2 2" xfId="1841"/>
    <cellStyle name="Comma 32 3" xfId="1308"/>
    <cellStyle name="Comma 32 3 2" xfId="2094"/>
    <cellStyle name="Comma 32 4" xfId="1627"/>
    <cellStyle name="Comma 33" xfId="154"/>
    <cellStyle name="Comma 33 2" xfId="966"/>
    <cellStyle name="Comma 33 2 2" xfId="1753"/>
    <cellStyle name="Comma 33 3" xfId="1219"/>
    <cellStyle name="Comma 33 3 2" xfId="2005"/>
    <cellStyle name="Comma 33 4" xfId="1433"/>
    <cellStyle name="Comma 34" xfId="731"/>
    <cellStyle name="Comma 34 2" xfId="1044"/>
    <cellStyle name="Comma 34 2 2" xfId="1831"/>
    <cellStyle name="Comma 34 3" xfId="1297"/>
    <cellStyle name="Comma 34 3 2" xfId="2083"/>
    <cellStyle name="Comma 34 4" xfId="1563"/>
    <cellStyle name="Comma 35" xfId="824"/>
    <cellStyle name="Comma 35 2" xfId="1053"/>
    <cellStyle name="Comma 35 2 2" xfId="1840"/>
    <cellStyle name="Comma 35 3" xfId="1307"/>
    <cellStyle name="Comma 35 3 2" xfId="2093"/>
    <cellStyle name="Comma 35 4" xfId="1626"/>
    <cellStyle name="Comma 36" xfId="24"/>
    <cellStyle name="Comma 36 2" xfId="27"/>
    <cellStyle name="Comma 36 2 2" xfId="872"/>
    <cellStyle name="Comma 36 2 2 2" xfId="1659"/>
    <cellStyle name="Comma 36 2 3" xfId="1080"/>
    <cellStyle name="Comma 36 2 3 2" xfId="1866"/>
    <cellStyle name="Comma 36 2 4" xfId="1102"/>
    <cellStyle name="Comma 36 2 4 2" xfId="1888"/>
    <cellStyle name="Comma 36 2 5" xfId="1124"/>
    <cellStyle name="Comma 36 2 5 2" xfId="1910"/>
    <cellStyle name="Comma 36 2 6" xfId="1339"/>
    <cellStyle name="Comma 36 3" xfId="870"/>
    <cellStyle name="Comma 36 3 2" xfId="1657"/>
    <cellStyle name="Comma 36 4" xfId="1078"/>
    <cellStyle name="Comma 36 4 2" xfId="1864"/>
    <cellStyle name="Comma 36 5" xfId="1100"/>
    <cellStyle name="Comma 36 5 2" xfId="1886"/>
    <cellStyle name="Comma 36 6" xfId="1122"/>
    <cellStyle name="Comma 36 6 2" xfId="1908"/>
    <cellStyle name="Comma 36 7" xfId="1337"/>
    <cellStyle name="Comma 37" xfId="727"/>
    <cellStyle name="Comma 37 2" xfId="1040"/>
    <cellStyle name="Comma 37 2 2" xfId="1827"/>
    <cellStyle name="Comma 37 3" xfId="1293"/>
    <cellStyle name="Comma 37 3 2" xfId="2079"/>
    <cellStyle name="Comma 37 4" xfId="1559"/>
    <cellStyle name="Comma 38" xfId="826"/>
    <cellStyle name="Comma 38 2" xfId="1055"/>
    <cellStyle name="Comma 38 2 2" xfId="1842"/>
    <cellStyle name="Comma 38 3" xfId="1309"/>
    <cellStyle name="Comma 38 3 2" xfId="2095"/>
    <cellStyle name="Comma 38 4" xfId="1628"/>
    <cellStyle name="Comma 39" xfId="730"/>
    <cellStyle name="Comma 39 2" xfId="1043"/>
    <cellStyle name="Comma 39 2 2" xfId="1830"/>
    <cellStyle name="Comma 39 3" xfId="1296"/>
    <cellStyle name="Comma 39 3 2" xfId="2082"/>
    <cellStyle name="Comma 39 4" xfId="1562"/>
    <cellStyle name="Comma 4" xfId="14"/>
    <cellStyle name="Comma 4 2" xfId="156"/>
    <cellStyle name="Comma 4 2 2" xfId="968"/>
    <cellStyle name="Comma 4 2 2 2" xfId="1755"/>
    <cellStyle name="Comma 4 2 3" xfId="1221"/>
    <cellStyle name="Comma 4 2 3 2" xfId="2007"/>
    <cellStyle name="Comma 4 2 4" xfId="1435"/>
    <cellStyle name="Comma 4 3" xfId="155"/>
    <cellStyle name="Comma 4 3 2" xfId="967"/>
    <cellStyle name="Comma 4 3 2 2" xfId="1754"/>
    <cellStyle name="Comma 4 3 3" xfId="1220"/>
    <cellStyle name="Comma 4 3 3 2" xfId="2006"/>
    <cellStyle name="Comma 4 3 4" xfId="1434"/>
    <cellStyle name="Comma 4 4" xfId="861"/>
    <cellStyle name="Comma 4 4 2" xfId="1648"/>
    <cellStyle name="Comma 4 5" xfId="1091"/>
    <cellStyle name="Comma 4 5 2" xfId="1877"/>
    <cellStyle name="Comma 4 6" xfId="1113"/>
    <cellStyle name="Comma 4 6 2" xfId="1899"/>
    <cellStyle name="Comma 4 7" xfId="1328"/>
    <cellStyle name="Comma 40" xfId="827"/>
    <cellStyle name="Comma 40 2" xfId="1056"/>
    <cellStyle name="Comma 40 2 2" xfId="1843"/>
    <cellStyle name="Comma 40 3" xfId="1310"/>
    <cellStyle name="Comma 40 3 2" xfId="2096"/>
    <cellStyle name="Comma 40 4" xfId="1629"/>
    <cellStyle name="Comma 41" xfId="729"/>
    <cellStyle name="Comma 41 2" xfId="1042"/>
    <cellStyle name="Comma 41 2 2" xfId="1829"/>
    <cellStyle name="Comma 41 3" xfId="1295"/>
    <cellStyle name="Comma 41 3 2" xfId="2081"/>
    <cellStyle name="Comma 41 4" xfId="1561"/>
    <cellStyle name="Comma 42" xfId="828"/>
    <cellStyle name="Comma 42 2" xfId="1057"/>
    <cellStyle name="Comma 42 2 2" xfId="1844"/>
    <cellStyle name="Comma 42 3" xfId="1311"/>
    <cellStyle name="Comma 42 3 2" xfId="2097"/>
    <cellStyle name="Comma 42 4" xfId="1630"/>
    <cellStyle name="Comma 43" xfId="732"/>
    <cellStyle name="Comma 43 2" xfId="1045"/>
    <cellStyle name="Comma 43 2 2" xfId="1832"/>
    <cellStyle name="Comma 43 3" xfId="1298"/>
    <cellStyle name="Comma 43 3 2" xfId="2084"/>
    <cellStyle name="Comma 43 4" xfId="1564"/>
    <cellStyle name="Comma 44" xfId="157"/>
    <cellStyle name="Comma 44 2" xfId="969"/>
    <cellStyle name="Comma 44 2 2" xfId="1756"/>
    <cellStyle name="Comma 44 3" xfId="1222"/>
    <cellStyle name="Comma 44 3 2" xfId="2008"/>
    <cellStyle name="Comma 44 4" xfId="1436"/>
    <cellStyle name="Comma 45" xfId="829"/>
    <cellStyle name="Comma 45 2" xfId="1058"/>
    <cellStyle name="Comma 45 2 2" xfId="1845"/>
    <cellStyle name="Comma 45 3" xfId="1312"/>
    <cellStyle name="Comma 45 3 2" xfId="2098"/>
    <cellStyle name="Comma 45 4" xfId="1631"/>
    <cellStyle name="Comma 46" xfId="841"/>
    <cellStyle name="Comma 46 2" xfId="1060"/>
    <cellStyle name="Comma 46 2 2" xfId="1847"/>
    <cellStyle name="Comma 46 3" xfId="1314"/>
    <cellStyle name="Comma 46 3 2" xfId="2100"/>
    <cellStyle name="Comma 46 4" xfId="1633"/>
    <cellStyle name="Comma 47" xfId="842"/>
    <cellStyle name="Comma 47 2" xfId="1061"/>
    <cellStyle name="Comma 47 2 2" xfId="1848"/>
    <cellStyle name="Comma 47 3" xfId="1315"/>
    <cellStyle name="Comma 47 3 2" xfId="2101"/>
    <cellStyle name="Comma 47 4" xfId="1634"/>
    <cellStyle name="Comma 48" xfId="158"/>
    <cellStyle name="Comma 48 2" xfId="970"/>
    <cellStyle name="Comma 48 2 2" xfId="1757"/>
    <cellStyle name="Comma 48 3" xfId="1223"/>
    <cellStyle name="Comma 48 3 2" xfId="2009"/>
    <cellStyle name="Comma 48 4" xfId="1437"/>
    <cellStyle name="Comma 49" xfId="736"/>
    <cellStyle name="Comma 49 2" xfId="1048"/>
    <cellStyle name="Comma 49 2 2" xfId="1835"/>
    <cellStyle name="Comma 49 3" xfId="1301"/>
    <cellStyle name="Comma 49 3 2" xfId="2087"/>
    <cellStyle name="Comma 49 4" xfId="1567"/>
    <cellStyle name="Comma 5" xfId="159"/>
    <cellStyle name="Comma 5 10" xfId="160"/>
    <cellStyle name="Comma 5 2" xfId="161"/>
    <cellStyle name="Comma 5 3" xfId="162"/>
    <cellStyle name="Comma 5 3 2" xfId="972"/>
    <cellStyle name="Comma 5 3 2 2" xfId="1759"/>
    <cellStyle name="Comma 5 3 3" xfId="1225"/>
    <cellStyle name="Comma 5 3 3 2" xfId="2011"/>
    <cellStyle name="Comma 5 3 4" xfId="1439"/>
    <cellStyle name="Comma 5 4" xfId="971"/>
    <cellStyle name="Comma 5 4 2" xfId="1758"/>
    <cellStyle name="Comma 5 5" xfId="1224"/>
    <cellStyle name="Comma 5 5 2" xfId="2010"/>
    <cellStyle name="Comma 5 6" xfId="1438"/>
    <cellStyle name="Comma 50" xfId="844"/>
    <cellStyle name="Comma 50 2" xfId="1062"/>
    <cellStyle name="Comma 50 2 2" xfId="1849"/>
    <cellStyle name="Comma 50 3" xfId="1316"/>
    <cellStyle name="Comma 50 3 2" xfId="2102"/>
    <cellStyle name="Comma 50 4" xfId="1635"/>
    <cellStyle name="Comma 51" xfId="836"/>
    <cellStyle name="Comma 51 2" xfId="1059"/>
    <cellStyle name="Comma 51 2 2" xfId="1846"/>
    <cellStyle name="Comma 51 3" xfId="1313"/>
    <cellStyle name="Comma 51 3 2" xfId="2099"/>
    <cellStyle name="Comma 51 4" xfId="1632"/>
    <cellStyle name="Comma 52" xfId="846"/>
    <cellStyle name="Comma 52 2" xfId="1063"/>
    <cellStyle name="Comma 52 2 2" xfId="1850"/>
    <cellStyle name="Comma 52 3" xfId="1317"/>
    <cellStyle name="Comma 52 3 2" xfId="2103"/>
    <cellStyle name="Comma 52 4" xfId="1636"/>
    <cellStyle name="Comma 53" xfId="163"/>
    <cellStyle name="Comma 53 2" xfId="973"/>
    <cellStyle name="Comma 53 2 2" xfId="1760"/>
    <cellStyle name="Comma 53 3" xfId="1226"/>
    <cellStyle name="Comma 53 3 2" xfId="2012"/>
    <cellStyle name="Comma 53 4" xfId="1440"/>
    <cellStyle name="Comma 54" xfId="735"/>
    <cellStyle name="Comma 54 2" xfId="1047"/>
    <cellStyle name="Comma 54 2 2" xfId="1834"/>
    <cellStyle name="Comma 54 3" xfId="1300"/>
    <cellStyle name="Comma 54 3 2" xfId="2086"/>
    <cellStyle name="Comma 54 4" xfId="1566"/>
    <cellStyle name="Comma 55" xfId="848"/>
    <cellStyle name="Comma 55 2" xfId="1065"/>
    <cellStyle name="Comma 55 2 2" xfId="1852"/>
    <cellStyle name="Comma 55 3" xfId="1319"/>
    <cellStyle name="Comma 55 3 2" xfId="2105"/>
    <cellStyle name="Comma 55 4" xfId="1638"/>
    <cellStyle name="Comma 56" xfId="734"/>
    <cellStyle name="Comma 56 2" xfId="1046"/>
    <cellStyle name="Comma 56 2 2" xfId="1833"/>
    <cellStyle name="Comma 56 3" xfId="1299"/>
    <cellStyle name="Comma 56 3 2" xfId="2085"/>
    <cellStyle name="Comma 56 4" xfId="1565"/>
    <cellStyle name="Comma 57" xfId="847"/>
    <cellStyle name="Comma 57 2" xfId="1064"/>
    <cellStyle name="Comma 57 2 2" xfId="1851"/>
    <cellStyle name="Comma 57 3" xfId="1318"/>
    <cellStyle name="Comma 57 3 2" xfId="2104"/>
    <cellStyle name="Comma 57 4" xfId="1637"/>
    <cellStyle name="Comma 58" xfId="164"/>
    <cellStyle name="Comma 58 2" xfId="974"/>
    <cellStyle name="Comma 58 2 2" xfId="1761"/>
    <cellStyle name="Comma 58 3" xfId="1227"/>
    <cellStyle name="Comma 58 3 2" xfId="2013"/>
    <cellStyle name="Comma 58 4" xfId="1441"/>
    <cellStyle name="Comma 59" xfId="852"/>
    <cellStyle name="Comma 59 2" xfId="1639"/>
    <cellStyle name="Comma 6" xfId="165"/>
    <cellStyle name="Comma 6 10" xfId="166"/>
    <cellStyle name="Comma 6 10 2" xfId="976"/>
    <cellStyle name="Comma 6 10 2 2" xfId="1763"/>
    <cellStyle name="Comma 6 10 3" xfId="1229"/>
    <cellStyle name="Comma 6 10 3 2" xfId="2015"/>
    <cellStyle name="Comma 6 10 4" xfId="1443"/>
    <cellStyle name="Comma 6 11" xfId="167"/>
    <cellStyle name="Comma 6 11 2" xfId="977"/>
    <cellStyle name="Comma 6 11 2 2" xfId="1764"/>
    <cellStyle name="Comma 6 11 3" xfId="1230"/>
    <cellStyle name="Comma 6 11 3 2" xfId="2016"/>
    <cellStyle name="Comma 6 11 4" xfId="1444"/>
    <cellStyle name="Comma 6 12" xfId="168"/>
    <cellStyle name="Comma 6 12 2" xfId="978"/>
    <cellStyle name="Comma 6 12 2 2" xfId="1765"/>
    <cellStyle name="Comma 6 12 3" xfId="1231"/>
    <cellStyle name="Comma 6 12 3 2" xfId="2017"/>
    <cellStyle name="Comma 6 12 4" xfId="1445"/>
    <cellStyle name="Comma 6 13" xfId="169"/>
    <cellStyle name="Comma 6 13 2" xfId="979"/>
    <cellStyle name="Comma 6 13 2 2" xfId="1766"/>
    <cellStyle name="Comma 6 13 3" xfId="1232"/>
    <cellStyle name="Comma 6 13 3 2" xfId="2018"/>
    <cellStyle name="Comma 6 13 4" xfId="1446"/>
    <cellStyle name="Comma 6 14" xfId="170"/>
    <cellStyle name="Comma 6 14 2" xfId="980"/>
    <cellStyle name="Comma 6 14 2 2" xfId="1767"/>
    <cellStyle name="Comma 6 14 3" xfId="1233"/>
    <cellStyle name="Comma 6 14 3 2" xfId="2019"/>
    <cellStyle name="Comma 6 14 4" xfId="1447"/>
    <cellStyle name="Comma 6 15" xfId="171"/>
    <cellStyle name="Comma 6 15 2" xfId="981"/>
    <cellStyle name="Comma 6 15 2 2" xfId="1768"/>
    <cellStyle name="Comma 6 15 3" xfId="1234"/>
    <cellStyle name="Comma 6 15 3 2" xfId="2020"/>
    <cellStyle name="Comma 6 15 4" xfId="1448"/>
    <cellStyle name="Comma 6 16" xfId="172"/>
    <cellStyle name="Comma 6 16 2" xfId="982"/>
    <cellStyle name="Comma 6 16 2 2" xfId="1769"/>
    <cellStyle name="Comma 6 16 3" xfId="1235"/>
    <cellStyle name="Comma 6 16 3 2" xfId="2021"/>
    <cellStyle name="Comma 6 16 4" xfId="1449"/>
    <cellStyle name="Comma 6 17" xfId="173"/>
    <cellStyle name="Comma 6 17 2" xfId="983"/>
    <cellStyle name="Comma 6 17 2 2" xfId="1770"/>
    <cellStyle name="Comma 6 17 3" xfId="1236"/>
    <cellStyle name="Comma 6 17 3 2" xfId="2022"/>
    <cellStyle name="Comma 6 17 4" xfId="1450"/>
    <cellStyle name="Comma 6 18" xfId="174"/>
    <cellStyle name="Comma 6 18 2" xfId="984"/>
    <cellStyle name="Comma 6 18 2 2" xfId="1771"/>
    <cellStyle name="Comma 6 18 3" xfId="1237"/>
    <cellStyle name="Comma 6 18 3 2" xfId="2023"/>
    <cellStyle name="Comma 6 18 4" xfId="1451"/>
    <cellStyle name="Comma 6 19" xfId="175"/>
    <cellStyle name="Comma 6 19 2" xfId="985"/>
    <cellStyle name="Comma 6 19 2 2" xfId="1772"/>
    <cellStyle name="Comma 6 19 3" xfId="1238"/>
    <cellStyle name="Comma 6 19 3 2" xfId="2024"/>
    <cellStyle name="Comma 6 19 4" xfId="1452"/>
    <cellStyle name="Comma 6 2" xfId="176"/>
    <cellStyle name="Comma 6 2 2" xfId="986"/>
    <cellStyle name="Comma 6 2 2 2" xfId="1773"/>
    <cellStyle name="Comma 6 2 3" xfId="1239"/>
    <cellStyle name="Comma 6 2 3 2" xfId="2025"/>
    <cellStyle name="Comma 6 2 4" xfId="1453"/>
    <cellStyle name="Comma 6 20" xfId="177"/>
    <cellStyle name="Comma 6 20 2" xfId="987"/>
    <cellStyle name="Comma 6 20 2 2" xfId="1774"/>
    <cellStyle name="Comma 6 20 3" xfId="1240"/>
    <cellStyle name="Comma 6 20 3 2" xfId="2026"/>
    <cellStyle name="Comma 6 20 4" xfId="1454"/>
    <cellStyle name="Comma 6 21" xfId="178"/>
    <cellStyle name="Comma 6 21 2" xfId="988"/>
    <cellStyle name="Comma 6 21 2 2" xfId="1775"/>
    <cellStyle name="Comma 6 21 3" xfId="1241"/>
    <cellStyle name="Comma 6 21 3 2" xfId="2027"/>
    <cellStyle name="Comma 6 21 4" xfId="1455"/>
    <cellStyle name="Comma 6 22" xfId="179"/>
    <cellStyle name="Comma 6 22 2" xfId="989"/>
    <cellStyle name="Comma 6 22 2 2" xfId="1776"/>
    <cellStyle name="Comma 6 22 3" xfId="1242"/>
    <cellStyle name="Comma 6 22 3 2" xfId="2028"/>
    <cellStyle name="Comma 6 22 4" xfId="1456"/>
    <cellStyle name="Comma 6 23" xfId="180"/>
    <cellStyle name="Comma 6 23 2" xfId="990"/>
    <cellStyle name="Comma 6 23 2 2" xfId="1777"/>
    <cellStyle name="Comma 6 23 3" xfId="1243"/>
    <cellStyle name="Comma 6 23 3 2" xfId="2029"/>
    <cellStyle name="Comma 6 23 4" xfId="1457"/>
    <cellStyle name="Comma 6 24" xfId="181"/>
    <cellStyle name="Comma 6 24 2" xfId="991"/>
    <cellStyle name="Comma 6 24 2 2" xfId="1778"/>
    <cellStyle name="Comma 6 24 3" xfId="1244"/>
    <cellStyle name="Comma 6 24 3 2" xfId="2030"/>
    <cellStyle name="Comma 6 24 4" xfId="1458"/>
    <cellStyle name="Comma 6 25" xfId="182"/>
    <cellStyle name="Comma 6 25 2" xfId="992"/>
    <cellStyle name="Comma 6 25 2 2" xfId="1779"/>
    <cellStyle name="Comma 6 25 3" xfId="1245"/>
    <cellStyle name="Comma 6 25 3 2" xfId="2031"/>
    <cellStyle name="Comma 6 25 4" xfId="1459"/>
    <cellStyle name="Comma 6 26" xfId="183"/>
    <cellStyle name="Comma 6 26 2" xfId="993"/>
    <cellStyle name="Comma 6 26 2 2" xfId="1780"/>
    <cellStyle name="Comma 6 26 3" xfId="1246"/>
    <cellStyle name="Comma 6 26 3 2" xfId="2032"/>
    <cellStyle name="Comma 6 26 4" xfId="1460"/>
    <cellStyle name="Comma 6 27" xfId="184"/>
    <cellStyle name="Comma 6 27 2" xfId="994"/>
    <cellStyle name="Comma 6 27 2 2" xfId="1781"/>
    <cellStyle name="Comma 6 27 3" xfId="1247"/>
    <cellStyle name="Comma 6 27 3 2" xfId="2033"/>
    <cellStyle name="Comma 6 27 4" xfId="1461"/>
    <cellStyle name="Comma 6 28" xfId="185"/>
    <cellStyle name="Comma 6 28 2" xfId="995"/>
    <cellStyle name="Comma 6 28 2 2" xfId="1782"/>
    <cellStyle name="Comma 6 28 3" xfId="1248"/>
    <cellStyle name="Comma 6 28 3 2" xfId="2034"/>
    <cellStyle name="Comma 6 28 4" xfId="1462"/>
    <cellStyle name="Comma 6 29" xfId="186"/>
    <cellStyle name="Comma 6 29 2" xfId="996"/>
    <cellStyle name="Comma 6 29 2 2" xfId="1783"/>
    <cellStyle name="Comma 6 29 3" xfId="1249"/>
    <cellStyle name="Comma 6 29 3 2" xfId="2035"/>
    <cellStyle name="Comma 6 29 4" xfId="1463"/>
    <cellStyle name="Comma 6 3" xfId="187"/>
    <cellStyle name="Comma 6 3 2" xfId="997"/>
    <cellStyle name="Comma 6 3 2 2" xfId="1784"/>
    <cellStyle name="Comma 6 3 3" xfId="1250"/>
    <cellStyle name="Comma 6 3 3 2" xfId="2036"/>
    <cellStyle name="Comma 6 3 4" xfId="1464"/>
    <cellStyle name="Comma 6 30" xfId="188"/>
    <cellStyle name="Comma 6 30 2" xfId="998"/>
    <cellStyle name="Comma 6 30 2 2" xfId="1785"/>
    <cellStyle name="Comma 6 30 3" xfId="1251"/>
    <cellStyle name="Comma 6 30 3 2" xfId="2037"/>
    <cellStyle name="Comma 6 30 4" xfId="1465"/>
    <cellStyle name="Comma 6 31" xfId="189"/>
    <cellStyle name="Comma 6 31 2" xfId="999"/>
    <cellStyle name="Comma 6 31 2 2" xfId="1786"/>
    <cellStyle name="Comma 6 31 3" xfId="1252"/>
    <cellStyle name="Comma 6 31 3 2" xfId="2038"/>
    <cellStyle name="Comma 6 31 4" xfId="1466"/>
    <cellStyle name="Comma 6 32" xfId="190"/>
    <cellStyle name="Comma 6 32 2" xfId="1000"/>
    <cellStyle name="Comma 6 32 2 2" xfId="1787"/>
    <cellStyle name="Comma 6 32 3" xfId="1253"/>
    <cellStyle name="Comma 6 32 3 2" xfId="2039"/>
    <cellStyle name="Comma 6 32 4" xfId="1467"/>
    <cellStyle name="Comma 6 33" xfId="191"/>
    <cellStyle name="Comma 6 33 2" xfId="1001"/>
    <cellStyle name="Comma 6 33 2 2" xfId="1788"/>
    <cellStyle name="Comma 6 33 3" xfId="1254"/>
    <cellStyle name="Comma 6 33 3 2" xfId="2040"/>
    <cellStyle name="Comma 6 33 4" xfId="1468"/>
    <cellStyle name="Comma 6 34" xfId="192"/>
    <cellStyle name="Comma 6 34 2" xfId="1002"/>
    <cellStyle name="Comma 6 34 2 2" xfId="1789"/>
    <cellStyle name="Comma 6 34 3" xfId="1255"/>
    <cellStyle name="Comma 6 34 3 2" xfId="2041"/>
    <cellStyle name="Comma 6 34 4" xfId="1469"/>
    <cellStyle name="Comma 6 35" xfId="193"/>
    <cellStyle name="Comma 6 35 2" xfId="1003"/>
    <cellStyle name="Comma 6 35 2 2" xfId="1790"/>
    <cellStyle name="Comma 6 35 3" xfId="1256"/>
    <cellStyle name="Comma 6 35 3 2" xfId="2042"/>
    <cellStyle name="Comma 6 35 4" xfId="1470"/>
    <cellStyle name="Comma 6 36" xfId="194"/>
    <cellStyle name="Comma 6 36 2" xfId="1004"/>
    <cellStyle name="Comma 6 36 2 2" xfId="1791"/>
    <cellStyle name="Comma 6 36 3" xfId="1257"/>
    <cellStyle name="Comma 6 36 3 2" xfId="2043"/>
    <cellStyle name="Comma 6 36 4" xfId="1471"/>
    <cellStyle name="Comma 6 37" xfId="195"/>
    <cellStyle name="Comma 6 37 2" xfId="1005"/>
    <cellStyle name="Comma 6 37 2 2" xfId="1792"/>
    <cellStyle name="Comma 6 37 3" xfId="1258"/>
    <cellStyle name="Comma 6 37 3 2" xfId="2044"/>
    <cellStyle name="Comma 6 37 4" xfId="1472"/>
    <cellStyle name="Comma 6 38" xfId="975"/>
    <cellStyle name="Comma 6 38 2" xfId="1762"/>
    <cellStyle name="Comma 6 39" xfId="1228"/>
    <cellStyle name="Comma 6 39 2" xfId="2014"/>
    <cellStyle name="Comma 6 4" xfId="196"/>
    <cellStyle name="Comma 6 4 2" xfId="1006"/>
    <cellStyle name="Comma 6 4 2 2" xfId="1793"/>
    <cellStyle name="Comma 6 4 3" xfId="1259"/>
    <cellStyle name="Comma 6 4 3 2" xfId="2045"/>
    <cellStyle name="Comma 6 4 4" xfId="1473"/>
    <cellStyle name="Comma 6 40" xfId="1442"/>
    <cellStyle name="Comma 6 5" xfId="197"/>
    <cellStyle name="Comma 6 5 2" xfId="1007"/>
    <cellStyle name="Comma 6 5 2 2" xfId="1794"/>
    <cellStyle name="Comma 6 5 3" xfId="1260"/>
    <cellStyle name="Comma 6 5 3 2" xfId="2046"/>
    <cellStyle name="Comma 6 5 4" xfId="1474"/>
    <cellStyle name="Comma 6 6" xfId="198"/>
    <cellStyle name="Comma 6 6 2" xfId="1008"/>
    <cellStyle name="Comma 6 6 2 2" xfId="1795"/>
    <cellStyle name="Comma 6 6 3" xfId="1261"/>
    <cellStyle name="Comma 6 6 3 2" xfId="2047"/>
    <cellStyle name="Comma 6 6 4" xfId="1475"/>
    <cellStyle name="Comma 6 7" xfId="199"/>
    <cellStyle name="Comma 6 7 2" xfId="1009"/>
    <cellStyle name="Comma 6 7 2 2" xfId="1796"/>
    <cellStyle name="Comma 6 7 3" xfId="1262"/>
    <cellStyle name="Comma 6 7 3 2" xfId="2048"/>
    <cellStyle name="Comma 6 7 4" xfId="1476"/>
    <cellStyle name="Comma 6 8" xfId="200"/>
    <cellStyle name="Comma 6 8 2" xfId="1010"/>
    <cellStyle name="Comma 6 8 2 2" xfId="1797"/>
    <cellStyle name="Comma 6 8 3" xfId="1263"/>
    <cellStyle name="Comma 6 8 3 2" xfId="2049"/>
    <cellStyle name="Comma 6 8 4" xfId="1477"/>
    <cellStyle name="Comma 6 9" xfId="201"/>
    <cellStyle name="Comma 6 9 2" xfId="1011"/>
    <cellStyle name="Comma 6 9 2 2" xfId="1798"/>
    <cellStyle name="Comma 6 9 3" xfId="1264"/>
    <cellStyle name="Comma 6 9 3 2" xfId="2050"/>
    <cellStyle name="Comma 6 9 4" xfId="1478"/>
    <cellStyle name="Comma 60" xfId="1033"/>
    <cellStyle name="Comma 60 2" xfId="1820"/>
    <cellStyle name="Comma 61" xfId="1067"/>
    <cellStyle name="Comma 61 2" xfId="1853"/>
    <cellStyle name="Comma 62" xfId="1069"/>
    <cellStyle name="Comma 62 2" xfId="1855"/>
    <cellStyle name="Comma 63" xfId="1082"/>
    <cellStyle name="Comma 63 2" xfId="1868"/>
    <cellStyle name="Comma 64" xfId="1084"/>
    <cellStyle name="Comma 64 2" xfId="1870"/>
    <cellStyle name="Comma 65" xfId="1103"/>
    <cellStyle name="Comma 65 2" xfId="1889"/>
    <cellStyle name="Comma 66" xfId="1105"/>
    <cellStyle name="Comma 66 2" xfId="1891"/>
    <cellStyle name="Comma 67" xfId="1111"/>
    <cellStyle name="Comma 67 2" xfId="1897"/>
    <cellStyle name="Comma 68" xfId="1125"/>
    <cellStyle name="Comma 68 2" xfId="1911"/>
    <cellStyle name="Comma 69" xfId="1320"/>
    <cellStyle name="Comma 7" xfId="202"/>
    <cellStyle name="Comma 7 10" xfId="203"/>
    <cellStyle name="Comma 7 10 2" xfId="1013"/>
    <cellStyle name="Comma 7 10 2 2" xfId="1800"/>
    <cellStyle name="Comma 7 10 3" xfId="1266"/>
    <cellStyle name="Comma 7 10 3 2" xfId="2052"/>
    <cellStyle name="Comma 7 10 4" xfId="1480"/>
    <cellStyle name="Comma 7 11" xfId="204"/>
    <cellStyle name="Comma 7 11 2" xfId="1014"/>
    <cellStyle name="Comma 7 11 2 2" xfId="1801"/>
    <cellStyle name="Comma 7 11 3" xfId="1267"/>
    <cellStyle name="Comma 7 11 3 2" xfId="2053"/>
    <cellStyle name="Comma 7 11 4" xfId="1481"/>
    <cellStyle name="Comma 7 12" xfId="205"/>
    <cellStyle name="Comma 7 12 2" xfId="1015"/>
    <cellStyle name="Comma 7 12 2 2" xfId="1802"/>
    <cellStyle name="Comma 7 12 3" xfId="1268"/>
    <cellStyle name="Comma 7 12 3 2" xfId="2054"/>
    <cellStyle name="Comma 7 12 4" xfId="1482"/>
    <cellStyle name="Comma 7 13" xfId="206"/>
    <cellStyle name="Comma 7 13 2" xfId="1016"/>
    <cellStyle name="Comma 7 13 2 2" xfId="1803"/>
    <cellStyle name="Comma 7 13 3" xfId="1269"/>
    <cellStyle name="Comma 7 13 3 2" xfId="2055"/>
    <cellStyle name="Comma 7 13 4" xfId="1483"/>
    <cellStyle name="Comma 7 14" xfId="207"/>
    <cellStyle name="Comma 7 14 2" xfId="1017"/>
    <cellStyle name="Comma 7 14 2 2" xfId="1804"/>
    <cellStyle name="Comma 7 14 3" xfId="1270"/>
    <cellStyle name="Comma 7 14 3 2" xfId="2056"/>
    <cellStyle name="Comma 7 14 4" xfId="1484"/>
    <cellStyle name="Comma 7 15" xfId="208"/>
    <cellStyle name="Comma 7 15 2" xfId="1018"/>
    <cellStyle name="Comma 7 15 2 2" xfId="1805"/>
    <cellStyle name="Comma 7 15 3" xfId="1271"/>
    <cellStyle name="Comma 7 15 3 2" xfId="2057"/>
    <cellStyle name="Comma 7 15 4" xfId="1485"/>
    <cellStyle name="Comma 7 16" xfId="1012"/>
    <cellStyle name="Comma 7 16 2" xfId="1799"/>
    <cellStyle name="Comma 7 17" xfId="1265"/>
    <cellStyle name="Comma 7 17 2" xfId="2051"/>
    <cellStyle name="Comma 7 18" xfId="1479"/>
    <cellStyle name="Comma 7 2" xfId="209"/>
    <cellStyle name="Comma 7 2 2" xfId="1019"/>
    <cellStyle name="Comma 7 2 2 2" xfId="1806"/>
    <cellStyle name="Comma 7 2 3" xfId="1272"/>
    <cellStyle name="Comma 7 2 3 2" xfId="2058"/>
    <cellStyle name="Comma 7 2 4" xfId="1486"/>
    <cellStyle name="Comma 7 3" xfId="210"/>
    <cellStyle name="Comma 7 3 2" xfId="1020"/>
    <cellStyle name="Comma 7 3 2 2" xfId="1807"/>
    <cellStyle name="Comma 7 3 3" xfId="1273"/>
    <cellStyle name="Comma 7 3 3 2" xfId="2059"/>
    <cellStyle name="Comma 7 3 4" xfId="1487"/>
    <cellStyle name="Comma 7 4" xfId="211"/>
    <cellStyle name="Comma 7 4 2" xfId="1021"/>
    <cellStyle name="Comma 7 4 2 2" xfId="1808"/>
    <cellStyle name="Comma 7 4 3" xfId="1274"/>
    <cellStyle name="Comma 7 4 3 2" xfId="2060"/>
    <cellStyle name="Comma 7 4 4" xfId="1488"/>
    <cellStyle name="Comma 7 5" xfId="212"/>
    <cellStyle name="Comma 7 5 2" xfId="1022"/>
    <cellStyle name="Comma 7 5 2 2" xfId="1809"/>
    <cellStyle name="Comma 7 5 3" xfId="1275"/>
    <cellStyle name="Comma 7 5 3 2" xfId="2061"/>
    <cellStyle name="Comma 7 5 4" xfId="1489"/>
    <cellStyle name="Comma 7 6" xfId="213"/>
    <cellStyle name="Comma 7 6 2" xfId="1023"/>
    <cellStyle name="Comma 7 6 2 2" xfId="1810"/>
    <cellStyle name="Comma 7 6 3" xfId="1276"/>
    <cellStyle name="Comma 7 6 3 2" xfId="2062"/>
    <cellStyle name="Comma 7 6 4" xfId="1490"/>
    <cellStyle name="Comma 7 7" xfId="214"/>
    <cellStyle name="Comma 7 7 2" xfId="1024"/>
    <cellStyle name="Comma 7 7 2 2" xfId="1811"/>
    <cellStyle name="Comma 7 7 3" xfId="1277"/>
    <cellStyle name="Comma 7 7 3 2" xfId="2063"/>
    <cellStyle name="Comma 7 7 4" xfId="1491"/>
    <cellStyle name="Comma 7 8" xfId="215"/>
    <cellStyle name="Comma 7 8 2" xfId="1025"/>
    <cellStyle name="Comma 7 8 2 2" xfId="1812"/>
    <cellStyle name="Comma 7 8 3" xfId="1278"/>
    <cellStyle name="Comma 7 8 3 2" xfId="2064"/>
    <cellStyle name="Comma 7 8 4" xfId="1492"/>
    <cellStyle name="Comma 7 9" xfId="216"/>
    <cellStyle name="Comma 7 9 2" xfId="1026"/>
    <cellStyle name="Comma 7 9 2 2" xfId="1813"/>
    <cellStyle name="Comma 7 9 3" xfId="1279"/>
    <cellStyle name="Comma 7 9 3 2" xfId="2065"/>
    <cellStyle name="Comma 7 9 4" xfId="1493"/>
    <cellStyle name="Comma 8" xfId="217"/>
    <cellStyle name="Comma 8 2" xfId="218"/>
    <cellStyle name="Comma 8 2 2" xfId="1028"/>
    <cellStyle name="Comma 8 2 2 2" xfId="1815"/>
    <cellStyle name="Comma 8 2 3" xfId="1281"/>
    <cellStyle name="Comma 8 2 3 2" xfId="2067"/>
    <cellStyle name="Comma 8 2 4" xfId="1495"/>
    <cellStyle name="Comma 8 3" xfId="1027"/>
    <cellStyle name="Comma 8 3 2" xfId="1814"/>
    <cellStyle name="Comma 8 4" xfId="1280"/>
    <cellStyle name="Comma 8 4 2" xfId="2066"/>
    <cellStyle name="Comma 8 5" xfId="1494"/>
    <cellStyle name="Comma 9" xfId="56"/>
    <cellStyle name="Comma 9 2" xfId="873"/>
    <cellStyle name="Comma 9 2 2" xfId="1660"/>
    <cellStyle name="Comma 9 3" xfId="1126"/>
    <cellStyle name="Comma 9 3 2" xfId="1912"/>
    <cellStyle name="Comma 9 4" xfId="1340"/>
    <cellStyle name="Copied" xfId="219"/>
    <cellStyle name="Currency [00]" xfId="221"/>
    <cellStyle name="Currency 10" xfId="805"/>
    <cellStyle name="Currency 11" xfId="741"/>
    <cellStyle name="Currency 12" xfId="807"/>
    <cellStyle name="Currency 13" xfId="743"/>
    <cellStyle name="Currency 14" xfId="806"/>
    <cellStyle name="Currency 15" xfId="740"/>
    <cellStyle name="Currency 16" xfId="808"/>
    <cellStyle name="Currency 17" xfId="744"/>
    <cellStyle name="Currency 18" xfId="809"/>
    <cellStyle name="Currency 19" xfId="742"/>
    <cellStyle name="Currency 2" xfId="6"/>
    <cellStyle name="Currency 2 2" xfId="222"/>
    <cellStyle name="Currency 20" xfId="810"/>
    <cellStyle name="Currency 21" xfId="745"/>
    <cellStyle name="Currency 22" xfId="811"/>
    <cellStyle name="Currency 23" xfId="802"/>
    <cellStyle name="Currency 24" xfId="812"/>
    <cellStyle name="Currency 25" xfId="801"/>
    <cellStyle name="Currency 26" xfId="814"/>
    <cellStyle name="Currency 27" xfId="800"/>
    <cellStyle name="Currency 28" xfId="813"/>
    <cellStyle name="Currency 3" xfId="9"/>
    <cellStyle name="Currency 3 2" xfId="19"/>
    <cellStyle name="Currency 3 2 2" xfId="866"/>
    <cellStyle name="Currency 3 2 2 2" xfId="1653"/>
    <cellStyle name="Currency 3 2 3" xfId="1096"/>
    <cellStyle name="Currency 3 2 3 2" xfId="1882"/>
    <cellStyle name="Currency 3 2 4" xfId="1118"/>
    <cellStyle name="Currency 3 2 4 2" xfId="1904"/>
    <cellStyle name="Currency 3 2 5" xfId="1333"/>
    <cellStyle name="Currency 3 3" xfId="223"/>
    <cellStyle name="Currency 3 4" xfId="857"/>
    <cellStyle name="Currency 3 4 2" xfId="1644"/>
    <cellStyle name="Currency 3 5" xfId="1074"/>
    <cellStyle name="Currency 3 5 2" xfId="1860"/>
    <cellStyle name="Currency 3 6" xfId="1088"/>
    <cellStyle name="Currency 3 6 2" xfId="1874"/>
    <cellStyle name="Currency 3 7" xfId="1109"/>
    <cellStyle name="Currency 3 7 2" xfId="1895"/>
    <cellStyle name="Currency 3 8" xfId="1325"/>
    <cellStyle name="Currency 4" xfId="220"/>
    <cellStyle name="Currency 5" xfId="738"/>
    <cellStyle name="Currency 6" xfId="803"/>
    <cellStyle name="Currency 7" xfId="739"/>
    <cellStyle name="Currency 8" xfId="804"/>
    <cellStyle name="Currency 9" xfId="737"/>
    <cellStyle name="Date Short" xfId="224"/>
    <cellStyle name="DELTA" xfId="225"/>
    <cellStyle name="Dezimal [0]_NEGS" xfId="226"/>
    <cellStyle name="Dezimal_NEGS" xfId="227"/>
    <cellStyle name="Enter Currency (0)" xfId="228"/>
    <cellStyle name="Enter Currency (2)" xfId="229"/>
    <cellStyle name="Enter Units (0)" xfId="230"/>
    <cellStyle name="Enter Units (1)" xfId="231"/>
    <cellStyle name="Enter Units (2)" xfId="232"/>
    <cellStyle name="Entered" xfId="233"/>
    <cellStyle name="Euro" xfId="234"/>
    <cellStyle name="Excel Built-in Normal 1 3" xfId="1066"/>
    <cellStyle name="Grey" xfId="235"/>
    <cellStyle name="Grey 10" xfId="236"/>
    <cellStyle name="Grey 11" xfId="237"/>
    <cellStyle name="Grey 12" xfId="238"/>
    <cellStyle name="Grey 13" xfId="239"/>
    <cellStyle name="Grey 14" xfId="240"/>
    <cellStyle name="Grey 15" xfId="241"/>
    <cellStyle name="Grey 16" xfId="242"/>
    <cellStyle name="Grey 17" xfId="243"/>
    <cellStyle name="Grey 18" xfId="244"/>
    <cellStyle name="Grey 19" xfId="245"/>
    <cellStyle name="Grey 2" xfId="246"/>
    <cellStyle name="Grey 2 2" xfId="247"/>
    <cellStyle name="Grey 20" xfId="248"/>
    <cellStyle name="Grey 21" xfId="249"/>
    <cellStyle name="Grey 22" xfId="250"/>
    <cellStyle name="Grey 23" xfId="251"/>
    <cellStyle name="Grey 24" xfId="252"/>
    <cellStyle name="Grey 25" xfId="253"/>
    <cellStyle name="Grey 26" xfId="254"/>
    <cellStyle name="Grey 27" xfId="255"/>
    <cellStyle name="Grey 28" xfId="256"/>
    <cellStyle name="Grey 29" xfId="257"/>
    <cellStyle name="Grey 3" xfId="258"/>
    <cellStyle name="Grey 30" xfId="259"/>
    <cellStyle name="Grey 31" xfId="260"/>
    <cellStyle name="Grey 32" xfId="261"/>
    <cellStyle name="Grey 33" xfId="262"/>
    <cellStyle name="Grey 34" xfId="263"/>
    <cellStyle name="Grey 35" xfId="264"/>
    <cellStyle name="Grey 36" xfId="265"/>
    <cellStyle name="Grey 37" xfId="266"/>
    <cellStyle name="Grey 38" xfId="267"/>
    <cellStyle name="Grey 39" xfId="268"/>
    <cellStyle name="Grey 4" xfId="269"/>
    <cellStyle name="Grey 40" xfId="270"/>
    <cellStyle name="Grey 41" xfId="271"/>
    <cellStyle name="Grey 42" xfId="272"/>
    <cellStyle name="Grey 43" xfId="273"/>
    <cellStyle name="Grey 44" xfId="274"/>
    <cellStyle name="Grey 45" xfId="275"/>
    <cellStyle name="Grey 46" xfId="276"/>
    <cellStyle name="Grey 47" xfId="277"/>
    <cellStyle name="Grey 48" xfId="278"/>
    <cellStyle name="Grey 49" xfId="279"/>
    <cellStyle name="Grey 5" xfId="280"/>
    <cellStyle name="Grey 50" xfId="281"/>
    <cellStyle name="Grey 51" xfId="282"/>
    <cellStyle name="Grey 52" xfId="283"/>
    <cellStyle name="Grey 53" xfId="284"/>
    <cellStyle name="Grey 6" xfId="285"/>
    <cellStyle name="Grey 7" xfId="286"/>
    <cellStyle name="Grey 8" xfId="287"/>
    <cellStyle name="Grey 9" xfId="288"/>
    <cellStyle name="HEADER" xfId="289"/>
    <cellStyle name="HEADER 2" xfId="290"/>
    <cellStyle name="Header1" xfId="291"/>
    <cellStyle name="Header2" xfId="292"/>
    <cellStyle name="Header2 2" xfId="746"/>
    <cellStyle name="Header2 2 2" xfId="1302"/>
    <cellStyle name="Header2 2 2 2" xfId="2088"/>
    <cellStyle name="Header2 2 3" xfId="1568"/>
    <cellStyle name="Header2 3" xfId="1282"/>
    <cellStyle name="Header2 3 2" xfId="2068"/>
    <cellStyle name="Hyperlink 2" xfId="293"/>
    <cellStyle name="Input [yellow]" xfId="294"/>
    <cellStyle name="Input [yellow] 10" xfId="295"/>
    <cellStyle name="Input [yellow] 10 2" xfId="748"/>
    <cellStyle name="Input [yellow] 10 2 2" xfId="1570"/>
    <cellStyle name="Input [yellow] 10 3" xfId="1497"/>
    <cellStyle name="Input [yellow] 11" xfId="296"/>
    <cellStyle name="Input [yellow] 11 2" xfId="749"/>
    <cellStyle name="Input [yellow] 11 2 2" xfId="1571"/>
    <cellStyle name="Input [yellow] 11 3" xfId="1498"/>
    <cellStyle name="Input [yellow] 12" xfId="297"/>
    <cellStyle name="Input [yellow] 12 2" xfId="750"/>
    <cellStyle name="Input [yellow] 12 2 2" xfId="1572"/>
    <cellStyle name="Input [yellow] 12 3" xfId="1499"/>
    <cellStyle name="Input [yellow] 13" xfId="298"/>
    <cellStyle name="Input [yellow] 13 2" xfId="751"/>
    <cellStyle name="Input [yellow] 13 2 2" xfId="1573"/>
    <cellStyle name="Input [yellow] 13 3" xfId="1500"/>
    <cellStyle name="Input [yellow] 14" xfId="299"/>
    <cellStyle name="Input [yellow] 14 2" xfId="752"/>
    <cellStyle name="Input [yellow] 14 2 2" xfId="1574"/>
    <cellStyle name="Input [yellow] 14 3" xfId="1501"/>
    <cellStyle name="Input [yellow] 15" xfId="300"/>
    <cellStyle name="Input [yellow] 15 2" xfId="753"/>
    <cellStyle name="Input [yellow] 15 2 2" xfId="1575"/>
    <cellStyle name="Input [yellow] 15 3" xfId="1502"/>
    <cellStyle name="Input [yellow] 16" xfId="301"/>
    <cellStyle name="Input [yellow] 16 2" xfId="754"/>
    <cellStyle name="Input [yellow] 16 2 2" xfId="1576"/>
    <cellStyle name="Input [yellow] 16 3" xfId="1503"/>
    <cellStyle name="Input [yellow] 17" xfId="302"/>
    <cellStyle name="Input [yellow] 17 2" xfId="755"/>
    <cellStyle name="Input [yellow] 17 2 2" xfId="1577"/>
    <cellStyle name="Input [yellow] 17 3" xfId="1504"/>
    <cellStyle name="Input [yellow] 18" xfId="303"/>
    <cellStyle name="Input [yellow] 18 2" xfId="756"/>
    <cellStyle name="Input [yellow] 18 2 2" xfId="1578"/>
    <cellStyle name="Input [yellow] 18 3" xfId="1505"/>
    <cellStyle name="Input [yellow] 19" xfId="304"/>
    <cellStyle name="Input [yellow] 19 2" xfId="757"/>
    <cellStyle name="Input [yellow] 19 2 2" xfId="1579"/>
    <cellStyle name="Input [yellow] 19 3" xfId="1506"/>
    <cellStyle name="Input [yellow] 2" xfId="305"/>
    <cellStyle name="Input [yellow] 2 2" xfId="306"/>
    <cellStyle name="Input [yellow] 2 2 2" xfId="759"/>
    <cellStyle name="Input [yellow] 2 2 2 2" xfId="1581"/>
    <cellStyle name="Input [yellow] 2 2 3" xfId="1508"/>
    <cellStyle name="Input [yellow] 2 3" xfId="758"/>
    <cellStyle name="Input [yellow] 2 3 2" xfId="1580"/>
    <cellStyle name="Input [yellow] 2 4" xfId="1507"/>
    <cellStyle name="Input [yellow] 20" xfId="307"/>
    <cellStyle name="Input [yellow] 20 2" xfId="760"/>
    <cellStyle name="Input [yellow] 20 2 2" xfId="1582"/>
    <cellStyle name="Input [yellow] 20 3" xfId="1509"/>
    <cellStyle name="Input [yellow] 21" xfId="308"/>
    <cellStyle name="Input [yellow] 21 2" xfId="761"/>
    <cellStyle name="Input [yellow] 21 2 2" xfId="1583"/>
    <cellStyle name="Input [yellow] 21 3" xfId="1510"/>
    <cellStyle name="Input [yellow] 22" xfId="309"/>
    <cellStyle name="Input [yellow] 22 2" xfId="762"/>
    <cellStyle name="Input [yellow] 22 2 2" xfId="1584"/>
    <cellStyle name="Input [yellow] 22 3" xfId="1511"/>
    <cellStyle name="Input [yellow] 23" xfId="310"/>
    <cellStyle name="Input [yellow] 23 2" xfId="763"/>
    <cellStyle name="Input [yellow] 23 2 2" xfId="1585"/>
    <cellStyle name="Input [yellow] 23 3" xfId="1512"/>
    <cellStyle name="Input [yellow] 24" xfId="311"/>
    <cellStyle name="Input [yellow] 24 2" xfId="764"/>
    <cellStyle name="Input [yellow] 24 2 2" xfId="1586"/>
    <cellStyle name="Input [yellow] 24 3" xfId="1513"/>
    <cellStyle name="Input [yellow] 25" xfId="312"/>
    <cellStyle name="Input [yellow] 25 2" xfId="765"/>
    <cellStyle name="Input [yellow] 25 2 2" xfId="1587"/>
    <cellStyle name="Input [yellow] 25 3" xfId="1514"/>
    <cellStyle name="Input [yellow] 26" xfId="313"/>
    <cellStyle name="Input [yellow] 26 2" xfId="766"/>
    <cellStyle name="Input [yellow] 26 2 2" xfId="1588"/>
    <cellStyle name="Input [yellow] 26 3" xfId="1515"/>
    <cellStyle name="Input [yellow] 27" xfId="314"/>
    <cellStyle name="Input [yellow] 27 2" xfId="767"/>
    <cellStyle name="Input [yellow] 27 2 2" xfId="1589"/>
    <cellStyle name="Input [yellow] 27 3" xfId="1516"/>
    <cellStyle name="Input [yellow] 28" xfId="315"/>
    <cellStyle name="Input [yellow] 28 2" xfId="768"/>
    <cellStyle name="Input [yellow] 28 2 2" xfId="1590"/>
    <cellStyle name="Input [yellow] 28 3" xfId="1517"/>
    <cellStyle name="Input [yellow] 29" xfId="316"/>
    <cellStyle name="Input [yellow] 29 2" xfId="769"/>
    <cellStyle name="Input [yellow] 29 2 2" xfId="1591"/>
    <cellStyle name="Input [yellow] 29 3" xfId="1518"/>
    <cellStyle name="Input [yellow] 3" xfId="317"/>
    <cellStyle name="Input [yellow] 3 2" xfId="770"/>
    <cellStyle name="Input [yellow] 3 2 2" xfId="1592"/>
    <cellStyle name="Input [yellow] 3 3" xfId="1519"/>
    <cellStyle name="Input [yellow] 30" xfId="318"/>
    <cellStyle name="Input [yellow] 30 2" xfId="771"/>
    <cellStyle name="Input [yellow] 30 2 2" xfId="1593"/>
    <cellStyle name="Input [yellow] 30 3" xfId="1520"/>
    <cellStyle name="Input [yellow] 31" xfId="319"/>
    <cellStyle name="Input [yellow] 31 2" xfId="772"/>
    <cellStyle name="Input [yellow] 31 2 2" xfId="1594"/>
    <cellStyle name="Input [yellow] 31 3" xfId="1521"/>
    <cellStyle name="Input [yellow] 32" xfId="320"/>
    <cellStyle name="Input [yellow] 32 2" xfId="773"/>
    <cellStyle name="Input [yellow] 32 2 2" xfId="1595"/>
    <cellStyle name="Input [yellow] 32 3" xfId="1522"/>
    <cellStyle name="Input [yellow] 33" xfId="321"/>
    <cellStyle name="Input [yellow] 33 2" xfId="774"/>
    <cellStyle name="Input [yellow] 33 2 2" xfId="1596"/>
    <cellStyle name="Input [yellow] 33 3" xfId="1523"/>
    <cellStyle name="Input [yellow] 34" xfId="322"/>
    <cellStyle name="Input [yellow] 34 2" xfId="775"/>
    <cellStyle name="Input [yellow] 34 2 2" xfId="1597"/>
    <cellStyle name="Input [yellow] 34 3" xfId="1524"/>
    <cellStyle name="Input [yellow] 35" xfId="323"/>
    <cellStyle name="Input [yellow] 35 2" xfId="776"/>
    <cellStyle name="Input [yellow] 35 2 2" xfId="1598"/>
    <cellStyle name="Input [yellow] 35 3" xfId="1525"/>
    <cellStyle name="Input [yellow] 36" xfId="324"/>
    <cellStyle name="Input [yellow] 36 2" xfId="777"/>
    <cellStyle name="Input [yellow] 36 2 2" xfId="1599"/>
    <cellStyle name="Input [yellow] 36 3" xfId="1526"/>
    <cellStyle name="Input [yellow] 37" xfId="325"/>
    <cellStyle name="Input [yellow] 37 2" xfId="778"/>
    <cellStyle name="Input [yellow] 37 2 2" xfId="1600"/>
    <cellStyle name="Input [yellow] 37 3" xfId="1527"/>
    <cellStyle name="Input [yellow] 38" xfId="326"/>
    <cellStyle name="Input [yellow] 38 2" xfId="779"/>
    <cellStyle name="Input [yellow] 38 2 2" xfId="1601"/>
    <cellStyle name="Input [yellow] 38 3" xfId="1528"/>
    <cellStyle name="Input [yellow] 39" xfId="327"/>
    <cellStyle name="Input [yellow] 39 2" xfId="780"/>
    <cellStyle name="Input [yellow] 39 2 2" xfId="1602"/>
    <cellStyle name="Input [yellow] 39 3" xfId="1529"/>
    <cellStyle name="Input [yellow] 4" xfId="328"/>
    <cellStyle name="Input [yellow] 4 2" xfId="781"/>
    <cellStyle name="Input [yellow] 4 2 2" xfId="1603"/>
    <cellStyle name="Input [yellow] 4 3" xfId="1530"/>
    <cellStyle name="Input [yellow] 40" xfId="329"/>
    <cellStyle name="Input [yellow] 40 2" xfId="782"/>
    <cellStyle name="Input [yellow] 40 2 2" xfId="1604"/>
    <cellStyle name="Input [yellow] 40 3" xfId="1531"/>
    <cellStyle name="Input [yellow] 41" xfId="330"/>
    <cellStyle name="Input [yellow] 41 2" xfId="783"/>
    <cellStyle name="Input [yellow] 41 2 2" xfId="1605"/>
    <cellStyle name="Input [yellow] 41 3" xfId="1532"/>
    <cellStyle name="Input [yellow] 42" xfId="331"/>
    <cellStyle name="Input [yellow] 42 2" xfId="784"/>
    <cellStyle name="Input [yellow] 42 2 2" xfId="1606"/>
    <cellStyle name="Input [yellow] 42 3" xfId="1533"/>
    <cellStyle name="Input [yellow] 43" xfId="332"/>
    <cellStyle name="Input [yellow] 43 2" xfId="785"/>
    <cellStyle name="Input [yellow] 43 2 2" xfId="1607"/>
    <cellStyle name="Input [yellow] 43 3" xfId="1534"/>
    <cellStyle name="Input [yellow] 44" xfId="333"/>
    <cellStyle name="Input [yellow] 44 2" xfId="786"/>
    <cellStyle name="Input [yellow] 44 2 2" xfId="1608"/>
    <cellStyle name="Input [yellow] 44 3" xfId="1535"/>
    <cellStyle name="Input [yellow] 45" xfId="334"/>
    <cellStyle name="Input [yellow] 45 2" xfId="787"/>
    <cellStyle name="Input [yellow] 45 2 2" xfId="1609"/>
    <cellStyle name="Input [yellow] 45 3" xfId="1536"/>
    <cellStyle name="Input [yellow] 46" xfId="335"/>
    <cellStyle name="Input [yellow] 46 2" xfId="788"/>
    <cellStyle name="Input [yellow] 46 2 2" xfId="1610"/>
    <cellStyle name="Input [yellow] 46 3" xfId="1537"/>
    <cellStyle name="Input [yellow] 47" xfId="336"/>
    <cellStyle name="Input [yellow] 47 2" xfId="789"/>
    <cellStyle name="Input [yellow] 47 2 2" xfId="1611"/>
    <cellStyle name="Input [yellow] 47 3" xfId="1538"/>
    <cellStyle name="Input [yellow] 48" xfId="337"/>
    <cellStyle name="Input [yellow] 48 2" xfId="790"/>
    <cellStyle name="Input [yellow] 48 2 2" xfId="1612"/>
    <cellStyle name="Input [yellow] 48 3" xfId="1539"/>
    <cellStyle name="Input [yellow] 49" xfId="338"/>
    <cellStyle name="Input [yellow] 49 2" xfId="791"/>
    <cellStyle name="Input [yellow] 49 2 2" xfId="1613"/>
    <cellStyle name="Input [yellow] 49 3" xfId="1540"/>
    <cellStyle name="Input [yellow] 5" xfId="339"/>
    <cellStyle name="Input [yellow] 5 2" xfId="792"/>
    <cellStyle name="Input [yellow] 5 2 2" xfId="1614"/>
    <cellStyle name="Input [yellow] 5 3" xfId="1541"/>
    <cellStyle name="Input [yellow] 50" xfId="340"/>
    <cellStyle name="Input [yellow] 50 2" xfId="793"/>
    <cellStyle name="Input [yellow] 50 2 2" xfId="1615"/>
    <cellStyle name="Input [yellow] 50 3" xfId="1542"/>
    <cellStyle name="Input [yellow] 51" xfId="341"/>
    <cellStyle name="Input [yellow] 51 2" xfId="794"/>
    <cellStyle name="Input [yellow] 51 2 2" xfId="1616"/>
    <cellStyle name="Input [yellow] 51 3" xfId="1543"/>
    <cellStyle name="Input [yellow] 52" xfId="342"/>
    <cellStyle name="Input [yellow] 52 2" xfId="795"/>
    <cellStyle name="Input [yellow] 52 2 2" xfId="1617"/>
    <cellStyle name="Input [yellow] 52 3" xfId="1544"/>
    <cellStyle name="Input [yellow] 53" xfId="343"/>
    <cellStyle name="Input [yellow] 54" xfId="747"/>
    <cellStyle name="Input [yellow] 54 2" xfId="1569"/>
    <cellStyle name="Input [yellow] 55" xfId="1496"/>
    <cellStyle name="Input [yellow] 6" xfId="344"/>
    <cellStyle name="Input [yellow] 6 2" xfId="796"/>
    <cellStyle name="Input [yellow] 6 2 2" xfId="1618"/>
    <cellStyle name="Input [yellow] 6 3" xfId="1545"/>
    <cellStyle name="Input [yellow] 7" xfId="345"/>
    <cellStyle name="Input [yellow] 7 2" xfId="797"/>
    <cellStyle name="Input [yellow] 7 2 2" xfId="1619"/>
    <cellStyle name="Input [yellow] 7 3" xfId="1546"/>
    <cellStyle name="Input [yellow] 8" xfId="346"/>
    <cellStyle name="Input [yellow] 8 2" xfId="798"/>
    <cellStyle name="Input [yellow] 8 2 2" xfId="1620"/>
    <cellStyle name="Input [yellow] 8 3" xfId="1547"/>
    <cellStyle name="Input [yellow] 9" xfId="347"/>
    <cellStyle name="Input [yellow] 9 2" xfId="799"/>
    <cellStyle name="Input [yellow] 9 2 2" xfId="1621"/>
    <cellStyle name="Input [yellow] 9 3" xfId="1548"/>
    <cellStyle name="Link Currency (0)" xfId="348"/>
    <cellStyle name="Link Currency (2)" xfId="349"/>
    <cellStyle name="Link Units (0)" xfId="350"/>
    <cellStyle name="Link Units (1)" xfId="351"/>
    <cellStyle name="Link Units (2)" xfId="352"/>
    <cellStyle name="Model" xfId="353"/>
    <cellStyle name="Model 2" xfId="354"/>
    <cellStyle name="no dec" xfId="355"/>
    <cellStyle name="Normal" xfId="0" builtinId="0"/>
    <cellStyle name="Normal - Style1" xfId="356"/>
    <cellStyle name="Normal - Style1 2" xfId="357"/>
    <cellStyle name="Normal 10" xfId="358"/>
    <cellStyle name="Normal 10 10" xfId="359"/>
    <cellStyle name="Normal 10 11" xfId="360"/>
    <cellStyle name="Normal 10 12" xfId="361"/>
    <cellStyle name="Normal 10 13" xfId="362"/>
    <cellStyle name="Normal 10 14" xfId="363"/>
    <cellStyle name="Normal 10 15" xfId="364"/>
    <cellStyle name="Normal 10 16" xfId="365"/>
    <cellStyle name="Normal 10 17" xfId="366"/>
    <cellStyle name="Normal 10 18" xfId="367"/>
    <cellStyle name="Normal 10 19" xfId="368"/>
    <cellStyle name="Normal 10 2" xfId="369"/>
    <cellStyle name="Normal 10 20" xfId="370"/>
    <cellStyle name="Normal 10 21" xfId="371"/>
    <cellStyle name="Normal 10 3" xfId="372"/>
    <cellStyle name="Normal 10 4" xfId="373"/>
    <cellStyle name="Normal 10 5" xfId="374"/>
    <cellStyle name="Normal 10 6" xfId="375"/>
    <cellStyle name="Normal 10 7" xfId="376"/>
    <cellStyle name="Normal 10 8" xfId="377"/>
    <cellStyle name="Normal 10 9" xfId="378"/>
    <cellStyle name="Normal 10_BS S-Sch" xfId="379"/>
    <cellStyle name="Normal 11" xfId="380"/>
    <cellStyle name="Normal 11 10" xfId="381"/>
    <cellStyle name="Normal 11 11" xfId="382"/>
    <cellStyle name="Normal 11 12" xfId="383"/>
    <cellStyle name="Normal 11 13" xfId="384"/>
    <cellStyle name="Normal 11 14" xfId="385"/>
    <cellStyle name="Normal 11 15" xfId="386"/>
    <cellStyle name="Normal 11 16" xfId="387"/>
    <cellStyle name="Normal 11 17" xfId="388"/>
    <cellStyle name="Normal 11 18" xfId="389"/>
    <cellStyle name="Normal 11 19" xfId="390"/>
    <cellStyle name="Normal 11 2" xfId="391"/>
    <cellStyle name="Normal 11 20" xfId="392"/>
    <cellStyle name="Normal 11 21" xfId="393"/>
    <cellStyle name="Normal 11 3" xfId="394"/>
    <cellStyle name="Normal 11 4" xfId="395"/>
    <cellStyle name="Normal 11 5" xfId="396"/>
    <cellStyle name="Normal 11 6" xfId="397"/>
    <cellStyle name="Normal 11 7" xfId="398"/>
    <cellStyle name="Normal 11 8" xfId="399"/>
    <cellStyle name="Normal 11 9" xfId="400"/>
    <cellStyle name="Normal 11_BS S-Sch" xfId="401"/>
    <cellStyle name="Normal 12" xfId="402"/>
    <cellStyle name="Normal 13" xfId="403"/>
    <cellStyle name="Normal 14" xfId="404"/>
    <cellStyle name="Normal 15" xfId="32"/>
    <cellStyle name="Normal 15 2" xfId="405"/>
    <cellStyle name="Normal 16" xfId="406"/>
    <cellStyle name="Normal 17" xfId="407"/>
    <cellStyle name="Normal 18" xfId="408"/>
    <cellStyle name="Normal 18 10" xfId="409"/>
    <cellStyle name="Normal 18 11" xfId="410"/>
    <cellStyle name="Normal 18 12" xfId="411"/>
    <cellStyle name="Normal 18 13" xfId="412"/>
    <cellStyle name="Normal 18 14" xfId="413"/>
    <cellStyle name="Normal 18 15" xfId="414"/>
    <cellStyle name="Normal 18 16" xfId="415"/>
    <cellStyle name="Normal 18 17" xfId="416"/>
    <cellStyle name="Normal 18 18" xfId="417"/>
    <cellStyle name="Normal 18 19" xfId="418"/>
    <cellStyle name="Normal 18 2" xfId="419"/>
    <cellStyle name="Normal 18 20" xfId="420"/>
    <cellStyle name="Normal 18 21" xfId="421"/>
    <cellStyle name="Normal 18 3" xfId="422"/>
    <cellStyle name="Normal 18 4" xfId="423"/>
    <cellStyle name="Normal 18 5" xfId="424"/>
    <cellStyle name="Normal 18 6" xfId="425"/>
    <cellStyle name="Normal 18 7" xfId="426"/>
    <cellStyle name="Normal 18 8" xfId="427"/>
    <cellStyle name="Normal 18 9" xfId="428"/>
    <cellStyle name="Normal 18_BS S-Sch" xfId="429"/>
    <cellStyle name="Normal 19" xfId="599"/>
    <cellStyle name="Normal 2" xfId="11"/>
    <cellStyle name="Normal 2 10" xfId="430"/>
    <cellStyle name="Normal 2 11" xfId="431"/>
    <cellStyle name="Normal 2 12" xfId="432"/>
    <cellStyle name="Normal 2 13" xfId="433"/>
    <cellStyle name="Normal 2 14" xfId="434"/>
    <cellStyle name="Normal 2 15" xfId="435"/>
    <cellStyle name="Normal 2 16" xfId="436"/>
    <cellStyle name="Normal 2 17" xfId="437"/>
    <cellStyle name="Normal 2 18" xfId="438"/>
    <cellStyle name="Normal 2 19" xfId="439"/>
    <cellStyle name="Normal 2 2" xfId="33"/>
    <cellStyle name="Normal 2 2 2" xfId="440"/>
    <cellStyle name="Normal 2 20" xfId="441"/>
    <cellStyle name="Normal 2 21" xfId="442"/>
    <cellStyle name="Normal 2 22" xfId="443"/>
    <cellStyle name="Normal 2 23" xfId="444"/>
    <cellStyle name="Normal 2 24" xfId="445"/>
    <cellStyle name="Normal 2 25" xfId="446"/>
    <cellStyle name="Normal 2 26" xfId="447"/>
    <cellStyle name="Normal 2 27" xfId="448"/>
    <cellStyle name="Normal 2 28" xfId="449"/>
    <cellStyle name="Normal 2 29" xfId="450"/>
    <cellStyle name="Normal 2 3" xfId="451"/>
    <cellStyle name="Normal 2 30" xfId="452"/>
    <cellStyle name="Normal 2 31" xfId="453"/>
    <cellStyle name="Normal 2 32" xfId="454"/>
    <cellStyle name="Normal 2 33" xfId="455"/>
    <cellStyle name="Normal 2 34" xfId="456"/>
    <cellStyle name="Normal 2 35" xfId="457"/>
    <cellStyle name="Normal 2 36" xfId="458"/>
    <cellStyle name="Normal 2 37" xfId="459"/>
    <cellStyle name="Normal 2 38" xfId="460"/>
    <cellStyle name="Normal 2 39" xfId="461"/>
    <cellStyle name="Normal 2 4" xfId="462"/>
    <cellStyle name="Normal 2 40" xfId="463"/>
    <cellStyle name="Normal 2 41" xfId="464"/>
    <cellStyle name="Normal 2 42" xfId="465"/>
    <cellStyle name="Normal 2 43" xfId="466"/>
    <cellStyle name="Normal 2 44" xfId="467"/>
    <cellStyle name="Normal 2 45" xfId="468"/>
    <cellStyle name="Normal 2 46" xfId="469"/>
    <cellStyle name="Normal 2 47" xfId="470"/>
    <cellStyle name="Normal 2 48" xfId="471"/>
    <cellStyle name="Normal 2 49" xfId="472"/>
    <cellStyle name="Normal 2 5" xfId="473"/>
    <cellStyle name="Normal 2 50" xfId="474"/>
    <cellStyle name="Normal 2 51" xfId="475"/>
    <cellStyle name="Normal 2 52" xfId="476"/>
    <cellStyle name="Normal 2 53" xfId="477"/>
    <cellStyle name="Normal 2 54" xfId="478"/>
    <cellStyle name="Normal 2 55" xfId="479"/>
    <cellStyle name="Normal 2 56" xfId="480"/>
    <cellStyle name="Normal 2 57" xfId="481"/>
    <cellStyle name="Normal 2 58" xfId="482"/>
    <cellStyle name="Normal 2 59" xfId="483"/>
    <cellStyle name="Normal 2 6" xfId="484"/>
    <cellStyle name="Normal 2 60" xfId="485"/>
    <cellStyle name="Normal 2 61" xfId="486"/>
    <cellStyle name="Normal 2 62" xfId="487"/>
    <cellStyle name="Normal 2 63" xfId="488"/>
    <cellStyle name="Normal 2 64" xfId="489"/>
    <cellStyle name="Normal 2 65" xfId="490"/>
    <cellStyle name="Normal 2 66" xfId="491"/>
    <cellStyle name="Normal 2 67" xfId="492"/>
    <cellStyle name="Normal 2 68" xfId="493"/>
    <cellStyle name="Normal 2 69" xfId="494"/>
    <cellStyle name="Normal 2 7" xfId="495"/>
    <cellStyle name="Normal 2 70" xfId="496"/>
    <cellStyle name="Normal 2 71" xfId="497"/>
    <cellStyle name="Normal 2 72" xfId="498"/>
    <cellStyle name="Normal 2 73" xfId="499"/>
    <cellStyle name="Normal 2 74" xfId="500"/>
    <cellStyle name="Normal 2 75" xfId="501"/>
    <cellStyle name="Normal 2 76" xfId="502"/>
    <cellStyle name="Normal 2 77" xfId="503"/>
    <cellStyle name="Normal 2 78" xfId="504"/>
    <cellStyle name="Normal 2 79" xfId="505"/>
    <cellStyle name="Normal 2 8" xfId="506"/>
    <cellStyle name="Normal 2 80" xfId="507"/>
    <cellStyle name="Normal 2 81" xfId="508"/>
    <cellStyle name="Normal 2 82" xfId="509"/>
    <cellStyle name="Normal 2 83" xfId="510"/>
    <cellStyle name="Normal 2 84" xfId="511"/>
    <cellStyle name="Normal 2 85" xfId="512"/>
    <cellStyle name="Normal 2 86" xfId="513"/>
    <cellStyle name="Normal 2 87" xfId="514"/>
    <cellStyle name="Normal 2 88" xfId="515"/>
    <cellStyle name="Normal 2 89" xfId="516"/>
    <cellStyle name="Normal 2 9" xfId="517"/>
    <cellStyle name="Normal 2_BS S-Sch" xfId="518"/>
    <cellStyle name="Normal 20" xfId="519"/>
    <cellStyle name="Normal 21" xfId="818"/>
    <cellStyle name="Normal 22" xfId="819"/>
    <cellStyle name="Normal 23" xfId="820"/>
    <cellStyle name="Normal 24" xfId="822"/>
    <cellStyle name="Normal 25" xfId="520"/>
    <cellStyle name="Normal 26" xfId="521"/>
    <cellStyle name="Normal 27" xfId="823"/>
    <cellStyle name="Normal 28" xfId="725"/>
    <cellStyle name="Normal 29" xfId="830"/>
    <cellStyle name="Normal 3" xfId="4"/>
    <cellStyle name="Normal 3 10" xfId="522"/>
    <cellStyle name="Normal 3 11" xfId="523"/>
    <cellStyle name="Normal 3 12" xfId="524"/>
    <cellStyle name="Normal 3 13" xfId="525"/>
    <cellStyle name="Normal 3 14" xfId="526"/>
    <cellStyle name="Normal 3 15" xfId="527"/>
    <cellStyle name="Normal 3 16" xfId="528"/>
    <cellStyle name="Normal 3 17" xfId="529"/>
    <cellStyle name="Normal 3 18" xfId="530"/>
    <cellStyle name="Normal 3 19" xfId="531"/>
    <cellStyle name="Normal 3 2" xfId="25"/>
    <cellStyle name="Normal 3 2 2" xfId="35"/>
    <cellStyle name="Normal 3 2 3" xfId="532"/>
    <cellStyle name="Normal 3 20" xfId="533"/>
    <cellStyle name="Normal 3 21" xfId="534"/>
    <cellStyle name="Normal 3 22" xfId="535"/>
    <cellStyle name="Normal 3 23" xfId="536"/>
    <cellStyle name="Normal 3 24" xfId="537"/>
    <cellStyle name="Normal 3 25" xfId="538"/>
    <cellStyle name="Normal 3 26" xfId="539"/>
    <cellStyle name="Normal 3 27" xfId="540"/>
    <cellStyle name="Normal 3 28" xfId="541"/>
    <cellStyle name="Normal 3 29" xfId="542"/>
    <cellStyle name="Normal 3 3" xfId="34"/>
    <cellStyle name="Normal 3 3 2" xfId="543"/>
    <cellStyle name="Normal 3 30" xfId="544"/>
    <cellStyle name="Normal 3 31" xfId="545"/>
    <cellStyle name="Normal 3 32" xfId="546"/>
    <cellStyle name="Normal 3 33" xfId="547"/>
    <cellStyle name="Normal 3 34" xfId="548"/>
    <cellStyle name="Normal 3 35" xfId="549"/>
    <cellStyle name="Normal 3 36" xfId="550"/>
    <cellStyle name="Normal 3 37" xfId="551"/>
    <cellStyle name="Normal 3 38" xfId="552"/>
    <cellStyle name="Normal 3 39" xfId="553"/>
    <cellStyle name="Normal 3 4" xfId="554"/>
    <cellStyle name="Normal 3 40" xfId="555"/>
    <cellStyle name="Normal 3 41" xfId="556"/>
    <cellStyle name="Normal 3 42" xfId="557"/>
    <cellStyle name="Normal 3 43" xfId="558"/>
    <cellStyle name="Normal 3 44" xfId="559"/>
    <cellStyle name="Normal 3 45" xfId="560"/>
    <cellStyle name="Normal 3 46" xfId="561"/>
    <cellStyle name="Normal 3 47" xfId="562"/>
    <cellStyle name="Normal 3 48" xfId="563"/>
    <cellStyle name="Normal 3 49" xfId="564"/>
    <cellStyle name="Normal 3 5" xfId="565"/>
    <cellStyle name="Normal 3 50" xfId="566"/>
    <cellStyle name="Normal 3 51" xfId="567"/>
    <cellStyle name="Normal 3 52" xfId="568"/>
    <cellStyle name="Normal 3 53" xfId="569"/>
    <cellStyle name="Normal 3 6" xfId="570"/>
    <cellStyle name="Normal 3 7" xfId="571"/>
    <cellStyle name="Normal 3 8" xfId="572"/>
    <cellStyle name="Normal 3 9" xfId="573"/>
    <cellStyle name="Normal 30" xfId="726"/>
    <cellStyle name="Normal 31" xfId="831"/>
    <cellStyle name="Normal 32" xfId="834"/>
    <cellStyle name="Normal 33" xfId="574"/>
    <cellStyle name="Normal 33 10" xfId="575"/>
    <cellStyle name="Normal 33 11" xfId="576"/>
    <cellStyle name="Normal 33 12" xfId="577"/>
    <cellStyle name="Normal 33 13" xfId="578"/>
    <cellStyle name="Normal 33 14" xfId="579"/>
    <cellStyle name="Normal 33 15" xfId="580"/>
    <cellStyle name="Normal 33 16" xfId="581"/>
    <cellStyle name="Normal 33 17" xfId="582"/>
    <cellStyle name="Normal 33 18" xfId="583"/>
    <cellStyle name="Normal 33 19" xfId="584"/>
    <cellStyle name="Normal 33 2" xfId="585"/>
    <cellStyle name="Normal 33 20" xfId="586"/>
    <cellStyle name="Normal 33 21" xfId="587"/>
    <cellStyle name="Normal 33 3" xfId="588"/>
    <cellStyle name="Normal 33 4" xfId="589"/>
    <cellStyle name="Normal 33 5" xfId="590"/>
    <cellStyle name="Normal 33 6" xfId="591"/>
    <cellStyle name="Normal 33 7" xfId="592"/>
    <cellStyle name="Normal 33 8" xfId="593"/>
    <cellStyle name="Normal 33 9" xfId="594"/>
    <cellStyle name="Normal 33_BS S-Sch" xfId="595"/>
    <cellStyle name="Normal 34" xfId="596"/>
    <cellStyle name="Normal 35" xfId="835"/>
    <cellStyle name="Normal 36" xfId="597"/>
    <cellStyle name="Normal 37" xfId="833"/>
    <cellStyle name="Normal 38" xfId="837"/>
    <cellStyle name="Normal 39" xfId="598"/>
    <cellStyle name="Normal 4" xfId="30"/>
    <cellStyle name="Normal 4 10" xfId="600"/>
    <cellStyle name="Normal 4 11" xfId="601"/>
    <cellStyle name="Normal 4 12" xfId="602"/>
    <cellStyle name="Normal 4 13" xfId="603"/>
    <cellStyle name="Normal 4 14" xfId="604"/>
    <cellStyle name="Normal 4 15" xfId="605"/>
    <cellStyle name="Normal 4 16" xfId="606"/>
    <cellStyle name="Normal 4 2" xfId="607"/>
    <cellStyle name="Normal 4 3" xfId="608"/>
    <cellStyle name="Normal 4 4" xfId="609"/>
    <cellStyle name="Normal 4 5" xfId="610"/>
    <cellStyle name="Normal 4 6" xfId="611"/>
    <cellStyle name="Normal 4 7" xfId="612"/>
    <cellStyle name="Normal 4 8" xfId="613"/>
    <cellStyle name="Normal 4 9" xfId="614"/>
    <cellStyle name="Normal 4_BS S-Sch" xfId="615"/>
    <cellStyle name="Normal 40" xfId="616"/>
    <cellStyle name="Normal 41" xfId="838"/>
    <cellStyle name="Normal 42" xfId="839"/>
    <cellStyle name="Normal 43" xfId="832"/>
    <cellStyle name="Normal 44" xfId="617"/>
    <cellStyle name="Normal 45" xfId="840"/>
    <cellStyle name="Normal 46" xfId="733"/>
    <cellStyle name="Normal 47" xfId="843"/>
    <cellStyle name="Normal 48" xfId="845"/>
    <cellStyle name="Normal 49" xfId="850"/>
    <cellStyle name="Normal 5" xfId="31"/>
    <cellStyle name="Normal 5 10" xfId="619"/>
    <cellStyle name="Normal 5 11" xfId="620"/>
    <cellStyle name="Normal 5 12" xfId="621"/>
    <cellStyle name="Normal 5 13" xfId="622"/>
    <cellStyle name="Normal 5 14" xfId="623"/>
    <cellStyle name="Normal 5 15" xfId="618"/>
    <cellStyle name="Normal 5 2" xfId="624"/>
    <cellStyle name="Normal 5 3" xfId="625"/>
    <cellStyle name="Normal 5 4" xfId="626"/>
    <cellStyle name="Normal 5 5" xfId="627"/>
    <cellStyle name="Normal 5 6" xfId="628"/>
    <cellStyle name="Normal 5 7" xfId="629"/>
    <cellStyle name="Normal 5 8" xfId="630"/>
    <cellStyle name="Normal 5 9" xfId="631"/>
    <cellStyle name="Normal 50" xfId="851"/>
    <cellStyle name="Normal 51" xfId="849"/>
    <cellStyle name="Normal 57" xfId="632"/>
    <cellStyle name="Normal 6" xfId="633"/>
    <cellStyle name="Normal 6 2" xfId="634"/>
    <cellStyle name="Normal 6 3" xfId="635"/>
    <cellStyle name="Normal 7" xfId="636"/>
    <cellStyle name="Normal 7 2" xfId="637"/>
    <cellStyle name="Normal 7 3" xfId="638"/>
    <cellStyle name="Normal 7_BS S-Sch" xfId="639"/>
    <cellStyle name="Normal 8" xfId="640"/>
    <cellStyle name="Normal 8 2" xfId="641"/>
    <cellStyle name="Normal 8_BS S-Sch" xfId="642"/>
    <cellStyle name="Normal 9" xfId="643"/>
    <cellStyle name="Normal 9 10" xfId="644"/>
    <cellStyle name="Normal 9 11" xfId="645"/>
    <cellStyle name="Normal 9 12" xfId="646"/>
    <cellStyle name="Normal 9 13" xfId="647"/>
    <cellStyle name="Normal 9 14" xfId="648"/>
    <cellStyle name="Normal 9 15" xfId="649"/>
    <cellStyle name="Normal 9 2" xfId="650"/>
    <cellStyle name="Normal 9 3" xfId="651"/>
    <cellStyle name="Normal 9 4" xfId="652"/>
    <cellStyle name="Normal 9 5" xfId="653"/>
    <cellStyle name="Normal 9 6" xfId="654"/>
    <cellStyle name="Normal 9 7" xfId="655"/>
    <cellStyle name="Normal 9 8" xfId="656"/>
    <cellStyle name="Normal 9 9" xfId="657"/>
    <cellStyle name="Note 2" xfId="658"/>
    <cellStyle name="Output Amounts" xfId="659"/>
    <cellStyle name="Output Column Headings" xfId="660"/>
    <cellStyle name="Output Line Items" xfId="661"/>
    <cellStyle name="Output Report Heading" xfId="662"/>
    <cellStyle name="Output Report Title" xfId="663"/>
    <cellStyle name="Percent" xfId="3" builtinId="5"/>
    <cellStyle name="Percent [0]" xfId="664"/>
    <cellStyle name="Percent [00]" xfId="665"/>
    <cellStyle name="Percent [2]" xfId="666"/>
    <cellStyle name="Percent [2] 2" xfId="667"/>
    <cellStyle name="Percent 2" xfId="668"/>
    <cellStyle name="Percent 2 10" xfId="669"/>
    <cellStyle name="Percent 2 11" xfId="670"/>
    <cellStyle name="Percent 2 12" xfId="671"/>
    <cellStyle name="Percent 2 13" xfId="672"/>
    <cellStyle name="Percent 2 14" xfId="673"/>
    <cellStyle name="Percent 2 15" xfId="674"/>
    <cellStyle name="Percent 2 16" xfId="675"/>
    <cellStyle name="Percent 2 17" xfId="676"/>
    <cellStyle name="Percent 2 18" xfId="677"/>
    <cellStyle name="Percent 2 19" xfId="678"/>
    <cellStyle name="Percent 2 2" xfId="679"/>
    <cellStyle name="Percent 2 20" xfId="680"/>
    <cellStyle name="Percent 2 21" xfId="681"/>
    <cellStyle name="Percent 2 22" xfId="682"/>
    <cellStyle name="Percent 2 23" xfId="683"/>
    <cellStyle name="Percent 2 24" xfId="684"/>
    <cellStyle name="Percent 2 25" xfId="685"/>
    <cellStyle name="Percent 2 26" xfId="686"/>
    <cellStyle name="Percent 2 3" xfId="687"/>
    <cellStyle name="Percent 2 4" xfId="688"/>
    <cellStyle name="Percent 2 5" xfId="689"/>
    <cellStyle name="Percent 2 6" xfId="690"/>
    <cellStyle name="Percent 2 7" xfId="691"/>
    <cellStyle name="Percent 2 8" xfId="692"/>
    <cellStyle name="Percent 2 9" xfId="693"/>
    <cellStyle name="Percent 32" xfId="29"/>
    <cellStyle name="Percent 7" xfId="694"/>
    <cellStyle name="PrePop Currency (0)" xfId="695"/>
    <cellStyle name="PrePop Currency (2)" xfId="696"/>
    <cellStyle name="PrePop Units (0)" xfId="697"/>
    <cellStyle name="PrePop Units (1)" xfId="698"/>
    <cellStyle name="PrePop Units (2)" xfId="699"/>
    <cellStyle name="RevList" xfId="700"/>
    <cellStyle name="SAPBEXaggItem" xfId="701"/>
    <cellStyle name="SAPBEXaggItem 2" xfId="722"/>
    <cellStyle name="SAPBEXaggItem 2 2" xfId="1037"/>
    <cellStyle name="SAPBEXaggItem 2 2 2" xfId="1824"/>
    <cellStyle name="SAPBEXaggItem 2 3" xfId="1290"/>
    <cellStyle name="SAPBEXaggItem 2 3 2" xfId="2076"/>
    <cellStyle name="SAPBEXaggItem 2 4" xfId="1556"/>
    <cellStyle name="SAPBEXaggItem 3" xfId="1029"/>
    <cellStyle name="SAPBEXaggItem 3 2" xfId="1816"/>
    <cellStyle name="SAPBEXaggItem 4" xfId="1283"/>
    <cellStyle name="SAPBEXaggItem 4 2" xfId="2069"/>
    <cellStyle name="SAPBEXaggItem 5" xfId="1549"/>
    <cellStyle name="SAPBEXchaText" xfId="702"/>
    <cellStyle name="SAPBEXstdData" xfId="703"/>
    <cellStyle name="SAPBEXstdData 2" xfId="721"/>
    <cellStyle name="SAPBEXstdData 2 2" xfId="1036"/>
    <cellStyle name="SAPBEXstdData 2 2 2" xfId="1823"/>
    <cellStyle name="SAPBEXstdData 2 3" xfId="1289"/>
    <cellStyle name="SAPBEXstdData 2 3 2" xfId="2075"/>
    <cellStyle name="SAPBEXstdData 2 4" xfId="1555"/>
    <cellStyle name="SAPBEXstdData 3" xfId="1030"/>
    <cellStyle name="SAPBEXstdData 3 2" xfId="1817"/>
    <cellStyle name="SAPBEXstdData 4" xfId="1284"/>
    <cellStyle name="SAPBEXstdData 4 2" xfId="2070"/>
    <cellStyle name="SAPBEXstdData 5" xfId="1550"/>
    <cellStyle name="SAPBEXstdItem" xfId="704"/>
    <cellStyle name="SAPBEXstdItem 2" xfId="720"/>
    <cellStyle name="SAPBEXstdItem 2 2" xfId="1035"/>
    <cellStyle name="SAPBEXstdItem 2 2 2" xfId="1822"/>
    <cellStyle name="SAPBEXstdItem 2 3" xfId="1288"/>
    <cellStyle name="SAPBEXstdItem 2 3 2" xfId="2074"/>
    <cellStyle name="SAPBEXstdItem 2 4" xfId="1554"/>
    <cellStyle name="SAPBEXstdItem 3" xfId="1031"/>
    <cellStyle name="SAPBEXstdItem 3 2" xfId="1818"/>
    <cellStyle name="SAPBEXstdItem 4" xfId="1285"/>
    <cellStyle name="SAPBEXstdItem 4 2" xfId="2071"/>
    <cellStyle name="SAPBEXstdItem 5" xfId="1551"/>
    <cellStyle name="SAPBEXstdItemX" xfId="705"/>
    <cellStyle name="SAPBEXstdItemX 2" xfId="719"/>
    <cellStyle name="SAPBEXstdItemX 2 2" xfId="1034"/>
    <cellStyle name="SAPBEXstdItemX 2 2 2" xfId="1821"/>
    <cellStyle name="SAPBEXstdItemX 2 3" xfId="1287"/>
    <cellStyle name="SAPBEXstdItemX 2 3 2" xfId="2073"/>
    <cellStyle name="SAPBEXstdItemX 2 4" xfId="1553"/>
    <cellStyle name="SAPBEXstdItemX 3" xfId="1032"/>
    <cellStyle name="SAPBEXstdItemX 3 2" xfId="1819"/>
    <cellStyle name="SAPBEXstdItemX 4" xfId="1286"/>
    <cellStyle name="SAPBEXstdItemX 4 2" xfId="2072"/>
    <cellStyle name="SAPBEXstdItemX 5" xfId="1552"/>
    <cellStyle name="Standard_NEGS" xfId="706"/>
    <cellStyle name="Style 1" xfId="707"/>
    <cellStyle name="subhead" xfId="708"/>
    <cellStyle name="subhead 2" xfId="709"/>
    <cellStyle name="Subtotal" xfId="710"/>
    <cellStyle name="Text Indent A" xfId="711"/>
    <cellStyle name="Text Indent B" xfId="712"/>
    <cellStyle name="Text Indent C" xfId="713"/>
    <cellStyle name="Times New Roman" xfId="714"/>
    <cellStyle name="Tusental (0)_pldt" xfId="715"/>
    <cellStyle name="Tusental_pldt" xfId="716"/>
    <cellStyle name="Valuta (0)_pldt" xfId="717"/>
    <cellStyle name="Valuta_pldt"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B21" sqref="B21"/>
    </sheetView>
  </sheetViews>
  <sheetFormatPr defaultColWidth="9.140625" defaultRowHeight="15"/>
  <cols>
    <col min="1" max="1" width="9.140625" style="2"/>
    <col min="2" max="2" width="39.85546875" style="2" bestFit="1" customWidth="1"/>
    <col min="3" max="3" width="16.85546875" style="2" customWidth="1"/>
    <col min="4" max="4" width="18.85546875" style="2" customWidth="1"/>
    <col min="5" max="16384" width="9.140625" style="2"/>
  </cols>
  <sheetData>
    <row r="1" spans="1:14" ht="15.75">
      <c r="A1" s="1" t="s">
        <v>0</v>
      </c>
      <c r="B1" s="1" t="s">
        <v>1</v>
      </c>
      <c r="C1" s="105" t="s">
        <v>2</v>
      </c>
      <c r="D1" s="105"/>
      <c r="E1" s="105"/>
      <c r="F1" s="105"/>
      <c r="G1" s="105"/>
      <c r="H1" s="105"/>
      <c r="I1" s="105"/>
      <c r="J1" s="105"/>
      <c r="K1" s="105"/>
      <c r="L1" s="105"/>
      <c r="M1" s="105"/>
      <c r="N1" s="105"/>
    </row>
    <row r="2" spans="1:14">
      <c r="B2" s="3" t="s">
        <v>16</v>
      </c>
    </row>
    <row r="4" spans="1:14" ht="15.75" thickBot="1">
      <c r="B4" s="4" t="s">
        <v>5</v>
      </c>
    </row>
    <row r="5" spans="1:14">
      <c r="A5" s="7" t="s">
        <v>18</v>
      </c>
      <c r="B5" s="8" t="s">
        <v>17</v>
      </c>
      <c r="C5" s="8" t="s">
        <v>3</v>
      </c>
      <c r="D5" s="9" t="s">
        <v>13</v>
      </c>
    </row>
    <row r="6" spans="1:14">
      <c r="A6" s="10"/>
      <c r="B6" s="11"/>
      <c r="C6" s="12"/>
      <c r="D6" s="13"/>
    </row>
    <row r="7" spans="1:14">
      <c r="A7" s="10">
        <v>1</v>
      </c>
      <c r="B7" s="12" t="s">
        <v>6</v>
      </c>
      <c r="C7" s="14" t="e">
        <f>+#REF!+#REF!</f>
        <v>#REF!</v>
      </c>
      <c r="D7" s="13" t="e">
        <f>+#REF!</f>
        <v>#REF!</v>
      </c>
    </row>
    <row r="8" spans="1:14">
      <c r="A8" s="10">
        <v>2</v>
      </c>
      <c r="B8" s="12" t="s">
        <v>7</v>
      </c>
      <c r="C8" s="14" t="e">
        <f>+#REF!</f>
        <v>#REF!</v>
      </c>
      <c r="D8" s="13"/>
    </row>
    <row r="9" spans="1:14">
      <c r="A9" s="10">
        <v>3</v>
      </c>
      <c r="B9" s="12" t="s">
        <v>8</v>
      </c>
      <c r="C9" s="14" t="e">
        <f>+#REF!</f>
        <v>#REF!</v>
      </c>
      <c r="D9" s="13"/>
    </row>
    <row r="10" spans="1:14">
      <c r="A10" s="10">
        <v>4</v>
      </c>
      <c r="B10" s="12" t="s">
        <v>9</v>
      </c>
      <c r="C10" s="14" t="e">
        <f>+#REF!</f>
        <v>#REF!</v>
      </c>
      <c r="D10" s="13" t="e">
        <f>+#REF!</f>
        <v>#REF!</v>
      </c>
    </row>
    <row r="11" spans="1:14">
      <c r="A11" s="10">
        <v>5</v>
      </c>
      <c r="B11" s="12" t="s">
        <v>4</v>
      </c>
      <c r="C11" s="14" t="e">
        <f>+#REF!</f>
        <v>#REF!</v>
      </c>
      <c r="D11" s="13" t="e">
        <f>+#REF!</f>
        <v>#REF!</v>
      </c>
    </row>
    <row r="12" spans="1:14">
      <c r="A12" s="10">
        <v>7</v>
      </c>
      <c r="B12" s="12" t="s">
        <v>10</v>
      </c>
      <c r="C12" s="14" t="e">
        <f>+#REF!</f>
        <v>#REF!</v>
      </c>
      <c r="D12" s="13"/>
    </row>
    <row r="13" spans="1:14">
      <c r="A13" s="10">
        <v>8</v>
      </c>
      <c r="B13" s="12" t="s">
        <v>11</v>
      </c>
      <c r="C13" s="14"/>
      <c r="D13" s="13">
        <v>20153353</v>
      </c>
    </row>
    <row r="14" spans="1:14">
      <c r="A14" s="10">
        <v>9</v>
      </c>
      <c r="B14" s="12" t="s">
        <v>12</v>
      </c>
      <c r="C14" s="14" t="e">
        <f>+#REF!</f>
        <v>#REF!</v>
      </c>
      <c r="D14" s="15" t="e">
        <f>+#REF!</f>
        <v>#REF!</v>
      </c>
    </row>
    <row r="15" spans="1:14">
      <c r="A15" s="16"/>
      <c r="B15" s="12"/>
      <c r="C15" s="14"/>
      <c r="D15" s="13"/>
    </row>
    <row r="16" spans="1:14" ht="15.75" thickBot="1">
      <c r="A16" s="16"/>
      <c r="B16" s="12"/>
      <c r="C16" s="6" t="e">
        <f>SUM(C7:C15)</f>
        <v>#REF!</v>
      </c>
      <c r="D16" s="17" t="e">
        <f>SUM(D7:D15)</f>
        <v>#REF!</v>
      </c>
    </row>
    <row r="17" spans="1:4" ht="15.75" thickTop="1">
      <c r="A17" s="16"/>
      <c r="B17" s="12" t="s">
        <v>14</v>
      </c>
      <c r="C17" s="11" t="e">
        <f>+C16+D16</f>
        <v>#REF!</v>
      </c>
      <c r="D17" s="13"/>
    </row>
    <row r="18" spans="1:4" ht="15.75" thickBot="1">
      <c r="A18" s="18"/>
      <c r="B18" s="19" t="s">
        <v>15</v>
      </c>
      <c r="C18" s="19"/>
      <c r="D18" s="20"/>
    </row>
    <row r="20" spans="1:4" s="21" customFormat="1" ht="56.25">
      <c r="B20" s="22" t="s">
        <v>19</v>
      </c>
      <c r="C20" s="23" t="e">
        <f>+C16/C17*100</f>
        <v>#REF!</v>
      </c>
    </row>
    <row r="21" spans="1:4">
      <c r="C21" s="5"/>
    </row>
  </sheetData>
  <mergeCells count="1">
    <mergeCell ref="C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2"/>
  <sheetViews>
    <sheetView zoomScaleNormal="100" workbookViewId="0">
      <pane ySplit="4" topLeftCell="A5" activePane="bottomLeft" state="frozen"/>
      <selection pane="bottomLeft" activeCell="B21" sqref="B21:G21"/>
    </sheetView>
  </sheetViews>
  <sheetFormatPr defaultColWidth="9" defaultRowHeight="12"/>
  <cols>
    <col min="1" max="1" width="9" style="62"/>
    <col min="2" max="2" width="7" style="62" bestFit="1" customWidth="1"/>
    <col min="3" max="3" width="37.42578125" style="62" bestFit="1" customWidth="1"/>
    <col min="4" max="4" width="17.42578125" style="65" bestFit="1" customWidth="1"/>
    <col min="5" max="5" width="17.5703125" style="65" bestFit="1" customWidth="1"/>
    <col min="6" max="6" width="19.28515625" style="62" bestFit="1" customWidth="1"/>
    <col min="7" max="7" width="10.7109375" style="62" bestFit="1" customWidth="1"/>
    <col min="8" max="9" width="11" style="62" bestFit="1" customWidth="1"/>
    <col min="10" max="16384" width="9" style="62"/>
  </cols>
  <sheetData>
    <row r="1" spans="2:10">
      <c r="J1" s="70"/>
    </row>
    <row r="2" spans="2:10">
      <c r="B2" s="106" t="s">
        <v>91</v>
      </c>
      <c r="C2" s="106"/>
      <c r="D2" s="106"/>
      <c r="E2" s="106"/>
      <c r="F2" s="106"/>
      <c r="G2" s="106"/>
      <c r="J2" s="70"/>
    </row>
    <row r="3" spans="2:10">
      <c r="B3" s="112" t="s">
        <v>124</v>
      </c>
      <c r="C3" s="112"/>
      <c r="D3" s="112"/>
      <c r="E3" s="112"/>
      <c r="F3" s="112"/>
      <c r="G3" s="112"/>
      <c r="J3" s="70"/>
    </row>
    <row r="4" spans="2:10" ht="46.5" customHeight="1">
      <c r="B4" s="24" t="s">
        <v>30</v>
      </c>
      <c r="C4" s="24" t="s">
        <v>2</v>
      </c>
      <c r="D4" s="25" t="s">
        <v>31</v>
      </c>
      <c r="E4" s="25" t="s">
        <v>45</v>
      </c>
      <c r="F4" s="26" t="s">
        <v>32</v>
      </c>
      <c r="G4" s="24" t="s">
        <v>33</v>
      </c>
      <c r="J4" s="70"/>
    </row>
    <row r="5" spans="2:10">
      <c r="B5" s="113" t="s">
        <v>96</v>
      </c>
      <c r="C5" s="113"/>
      <c r="D5" s="113"/>
      <c r="E5" s="113"/>
      <c r="F5" s="113"/>
      <c r="G5" s="113"/>
      <c r="J5" s="70"/>
    </row>
    <row r="6" spans="2:10">
      <c r="B6" s="27">
        <v>1</v>
      </c>
      <c r="C6" s="28" t="s">
        <v>28</v>
      </c>
      <c r="D6" s="49">
        <f>'Cash &amp; Cash Equivalents- I'!C9</f>
        <v>532952.38</v>
      </c>
      <c r="E6" s="92">
        <f>'Cash &amp; Cash Equivalents- I'!E9</f>
        <v>532952.38</v>
      </c>
      <c r="F6" s="92">
        <f>'Cash &amp; Cash Equivalents- I'!F9</f>
        <v>532952.38</v>
      </c>
      <c r="G6" s="29" t="s">
        <v>50</v>
      </c>
      <c r="J6" s="70"/>
    </row>
    <row r="7" spans="2:10">
      <c r="B7" s="27">
        <v>2</v>
      </c>
      <c r="C7" s="28" t="s">
        <v>10</v>
      </c>
      <c r="D7" s="49" t="e">
        <f>#REF!</f>
        <v>#REF!</v>
      </c>
      <c r="E7" s="92" t="e">
        <f>#REF!</f>
        <v>#REF!</v>
      </c>
      <c r="F7" s="92" t="e">
        <f>#REF!</f>
        <v>#REF!</v>
      </c>
      <c r="G7" s="29" t="s">
        <v>51</v>
      </c>
      <c r="J7" s="70"/>
    </row>
    <row r="8" spans="2:10">
      <c r="B8" s="27">
        <v>3</v>
      </c>
      <c r="C8" s="28" t="s">
        <v>29</v>
      </c>
      <c r="D8" s="49" t="e">
        <f>#REF!</f>
        <v>#REF!</v>
      </c>
      <c r="E8" s="92" t="e">
        <f>#REF!</f>
        <v>#REF!</v>
      </c>
      <c r="F8" s="92" t="e">
        <f>#REF!</f>
        <v>#REF!</v>
      </c>
      <c r="G8" s="29" t="s">
        <v>52</v>
      </c>
      <c r="J8" s="70"/>
    </row>
    <row r="9" spans="2:10">
      <c r="B9" s="27">
        <v>4</v>
      </c>
      <c r="C9" s="62" t="s">
        <v>42</v>
      </c>
      <c r="D9" s="49">
        <f>'SHORT TERM LOANS &amp; ADVANCES- II'!E12</f>
        <v>137510</v>
      </c>
      <c r="E9" s="92">
        <f>'SHORT TERM LOANS &amp; ADVANCES- II'!H12</f>
        <v>110008</v>
      </c>
      <c r="F9" s="92">
        <f>'SHORT TERM LOANS &amp; ADVANCES- II'!I12</f>
        <v>68755</v>
      </c>
      <c r="G9" s="29" t="s">
        <v>53</v>
      </c>
      <c r="J9" s="70"/>
    </row>
    <row r="10" spans="2:10">
      <c r="B10" s="27">
        <v>5</v>
      </c>
      <c r="C10" s="28" t="s">
        <v>93</v>
      </c>
      <c r="D10" s="49">
        <f>'OCA- IV'!E9</f>
        <v>579626</v>
      </c>
      <c r="E10" s="92">
        <f>'OCA- IV'!F9</f>
        <v>525012.80000000005</v>
      </c>
      <c r="F10" s="92">
        <f>'OCA- IV'!G9</f>
        <v>444110</v>
      </c>
      <c r="G10" s="29" t="s">
        <v>54</v>
      </c>
    </row>
    <row r="11" spans="2:10">
      <c r="B11" s="27">
        <v>6</v>
      </c>
      <c r="C11" s="28" t="s">
        <v>58</v>
      </c>
      <c r="D11" s="49">
        <f>'Non-Current Investment- V'!D8</f>
        <v>1197.8499999999999</v>
      </c>
      <c r="E11" s="92" t="str">
        <f>'Non-Current Investment- V'!F8</f>
        <v>N.A.</v>
      </c>
      <c r="F11" s="92" t="str">
        <f>'Non-Current Investment- V'!G8</f>
        <v>N.A.</v>
      </c>
      <c r="G11" s="29" t="s">
        <v>55</v>
      </c>
    </row>
    <row r="12" spans="2:10">
      <c r="B12" s="27">
        <v>7</v>
      </c>
      <c r="C12" s="28" t="s">
        <v>59</v>
      </c>
      <c r="D12" s="49" t="e">
        <f>#REF!</f>
        <v>#REF!</v>
      </c>
      <c r="E12" s="92" t="e">
        <f>#REF!</f>
        <v>#REF!</v>
      </c>
      <c r="F12" s="92" t="e">
        <f>#REF!</f>
        <v>#REF!</v>
      </c>
      <c r="G12" s="29" t="s">
        <v>56</v>
      </c>
    </row>
    <row r="13" spans="2:10">
      <c r="B13" s="27">
        <v>8</v>
      </c>
      <c r="C13" s="63" t="s">
        <v>112</v>
      </c>
      <c r="D13" s="54" t="e">
        <f>#REF!</f>
        <v>#REF!</v>
      </c>
      <c r="E13" s="93" t="e">
        <f>#REF!</f>
        <v>#REF!</v>
      </c>
      <c r="F13" s="93" t="e">
        <f>#REF!</f>
        <v>#REF!</v>
      </c>
      <c r="G13" s="64" t="s">
        <v>113</v>
      </c>
    </row>
    <row r="14" spans="2:10">
      <c r="B14" s="111" t="s">
        <v>21</v>
      </c>
      <c r="C14" s="111"/>
      <c r="D14" s="50" t="e">
        <f>SUM(D6:D13)</f>
        <v>#REF!</v>
      </c>
      <c r="E14" s="50" t="e">
        <f>SUM(E6:E13)</f>
        <v>#REF!</v>
      </c>
      <c r="F14" s="50" t="e">
        <f>SUM(F6:F13)</f>
        <v>#REF!</v>
      </c>
      <c r="G14" s="31"/>
      <c r="I14" s="72"/>
    </row>
    <row r="15" spans="2:10">
      <c r="B15" s="108" t="s">
        <v>20</v>
      </c>
      <c r="C15" s="108"/>
      <c r="D15" s="108"/>
      <c r="E15" s="108"/>
      <c r="F15" s="108"/>
      <c r="G15" s="108"/>
    </row>
    <row r="16" spans="2:10" ht="27" customHeight="1">
      <c r="B16" s="107" t="s">
        <v>108</v>
      </c>
      <c r="C16" s="107"/>
      <c r="D16" s="107"/>
      <c r="E16" s="107"/>
      <c r="F16" s="107"/>
      <c r="G16" s="107"/>
    </row>
    <row r="17" spans="2:7" ht="41.25" customHeight="1">
      <c r="B17" s="107" t="s">
        <v>109</v>
      </c>
      <c r="C17" s="107"/>
      <c r="D17" s="107"/>
      <c r="E17" s="107"/>
      <c r="F17" s="107"/>
      <c r="G17" s="107"/>
    </row>
    <row r="18" spans="2:7" ht="23.25" customHeight="1">
      <c r="B18" s="110" t="s">
        <v>22</v>
      </c>
      <c r="C18" s="110"/>
      <c r="D18" s="110"/>
      <c r="E18" s="110"/>
      <c r="F18" s="110"/>
      <c r="G18" s="110"/>
    </row>
    <row r="19" spans="2:7" ht="46.5" customHeight="1">
      <c r="B19" s="107" t="s">
        <v>110</v>
      </c>
      <c r="C19" s="107"/>
      <c r="D19" s="107"/>
      <c r="E19" s="107"/>
      <c r="F19" s="107"/>
      <c r="G19" s="107"/>
    </row>
    <row r="20" spans="2:7" ht="45" customHeight="1">
      <c r="B20" s="107" t="s">
        <v>114</v>
      </c>
      <c r="C20" s="107"/>
      <c r="D20" s="107"/>
      <c r="E20" s="107"/>
      <c r="F20" s="107"/>
      <c r="G20" s="107"/>
    </row>
    <row r="21" spans="2:7" ht="30" customHeight="1">
      <c r="B21" s="109" t="s">
        <v>115</v>
      </c>
      <c r="C21" s="109"/>
      <c r="D21" s="109"/>
      <c r="E21" s="109"/>
      <c r="F21" s="109"/>
      <c r="G21" s="109"/>
    </row>
    <row r="22" spans="2:7" ht="61.5" customHeight="1">
      <c r="B22" s="109" t="s">
        <v>111</v>
      </c>
      <c r="C22" s="109"/>
      <c r="D22" s="109"/>
      <c r="E22" s="109"/>
      <c r="F22" s="109"/>
      <c r="G22" s="109"/>
    </row>
  </sheetData>
  <mergeCells count="12">
    <mergeCell ref="B2:G2"/>
    <mergeCell ref="B16:G16"/>
    <mergeCell ref="B17:G17"/>
    <mergeCell ref="B15:G15"/>
    <mergeCell ref="B22:G22"/>
    <mergeCell ref="B19:G19"/>
    <mergeCell ref="B18:G18"/>
    <mergeCell ref="B20:G20"/>
    <mergeCell ref="B21:G21"/>
    <mergeCell ref="B14:C14"/>
    <mergeCell ref="B3:G3"/>
    <mergeCell ref="B5:G5"/>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4"/>
  <sheetViews>
    <sheetView zoomScaleNormal="100" workbookViewId="0">
      <pane ySplit="3" topLeftCell="A7" activePane="bottomLeft" state="frozen"/>
      <selection pane="bottomLeft" activeCell="A11" sqref="A11:G11"/>
    </sheetView>
  </sheetViews>
  <sheetFormatPr defaultColWidth="36.28515625" defaultRowHeight="12"/>
  <cols>
    <col min="1" max="1" width="6.7109375" style="62" bestFit="1" customWidth="1"/>
    <col min="2" max="2" width="28.85546875" style="62" bestFit="1" customWidth="1"/>
    <col min="3" max="3" width="25.85546875" style="62" bestFit="1" customWidth="1"/>
    <col min="4" max="4" width="13.5703125" style="62" bestFit="1" customWidth="1"/>
    <col min="5" max="5" width="10.28515625" style="62" bestFit="1" customWidth="1"/>
    <col min="6" max="6" width="15" style="62" bestFit="1" customWidth="1"/>
    <col min="7" max="7" width="53.140625" style="62" customWidth="1"/>
    <col min="8" max="9" width="8" style="62" bestFit="1" customWidth="1"/>
    <col min="10" max="16384" width="36.28515625" style="62"/>
  </cols>
  <sheetData>
    <row r="1" spans="1:9">
      <c r="A1" s="114" t="s">
        <v>90</v>
      </c>
      <c r="B1" s="114"/>
      <c r="C1" s="114"/>
      <c r="D1" s="114"/>
      <c r="E1" s="115"/>
      <c r="F1" s="114"/>
      <c r="G1" s="114"/>
    </row>
    <row r="2" spans="1:9">
      <c r="A2" s="122" t="str">
        <f>SUMMARY!B3</f>
        <v>Details are as on 07th August 2019</v>
      </c>
      <c r="B2" s="122"/>
      <c r="C2" s="122"/>
      <c r="D2" s="122"/>
      <c r="E2" s="123"/>
      <c r="F2" s="122"/>
      <c r="G2" s="122"/>
    </row>
    <row r="3" spans="1:9">
      <c r="A3" s="24" t="s">
        <v>24</v>
      </c>
      <c r="B3" s="24" t="s">
        <v>97</v>
      </c>
      <c r="C3" s="26" t="s">
        <v>44</v>
      </c>
      <c r="D3" s="26" t="s">
        <v>26</v>
      </c>
      <c r="E3" s="94" t="s">
        <v>117</v>
      </c>
      <c r="F3" s="26" t="s">
        <v>118</v>
      </c>
      <c r="G3" s="26" t="s">
        <v>23</v>
      </c>
    </row>
    <row r="4" spans="1:9">
      <c r="A4" s="113" t="s">
        <v>125</v>
      </c>
      <c r="B4" s="113"/>
      <c r="C4" s="113"/>
      <c r="D4" s="113"/>
      <c r="E4" s="124"/>
      <c r="F4" s="113"/>
      <c r="G4" s="113"/>
    </row>
    <row r="5" spans="1:9">
      <c r="A5" s="63"/>
      <c r="B5" s="44" t="s">
        <v>25</v>
      </c>
      <c r="C5" s="51"/>
      <c r="D5" s="52"/>
      <c r="E5" s="76"/>
      <c r="F5" s="53"/>
      <c r="G5" s="74"/>
    </row>
    <row r="6" spans="1:9" ht="83.25" customHeight="1">
      <c r="A6" s="97">
        <v>1</v>
      </c>
      <c r="B6" s="98" t="s">
        <v>122</v>
      </c>
      <c r="C6" s="49">
        <v>202045</v>
      </c>
      <c r="D6" s="66" t="s">
        <v>116</v>
      </c>
      <c r="E6" s="84">
        <f>+C6*H6</f>
        <v>202045</v>
      </c>
      <c r="F6" s="49">
        <f>+C6*I6</f>
        <v>202045</v>
      </c>
      <c r="G6" s="125" t="s">
        <v>134</v>
      </c>
      <c r="H6" s="77">
        <v>1</v>
      </c>
      <c r="I6" s="77">
        <v>1</v>
      </c>
    </row>
    <row r="7" spans="1:9" ht="31.5" customHeight="1">
      <c r="A7" s="97">
        <v>2</v>
      </c>
      <c r="B7" s="98" t="s">
        <v>123</v>
      </c>
      <c r="C7" s="49">
        <v>330165.38</v>
      </c>
      <c r="D7" s="66" t="s">
        <v>116</v>
      </c>
      <c r="E7" s="84">
        <f t="shared" ref="E7:E8" si="0">+C7*H7</f>
        <v>330165.38</v>
      </c>
      <c r="F7" s="49">
        <f t="shared" ref="F7:F8" si="1">+C7*I7</f>
        <v>330165.38</v>
      </c>
      <c r="G7" s="126"/>
      <c r="H7" s="77">
        <v>1</v>
      </c>
      <c r="I7" s="77">
        <v>1</v>
      </c>
    </row>
    <row r="8" spans="1:9" ht="90" customHeight="1">
      <c r="A8" s="32">
        <v>3</v>
      </c>
      <c r="B8" s="90" t="s">
        <v>37</v>
      </c>
      <c r="C8" s="49">
        <v>742</v>
      </c>
      <c r="D8" s="66" t="s">
        <v>116</v>
      </c>
      <c r="E8" s="84">
        <f t="shared" si="0"/>
        <v>742</v>
      </c>
      <c r="F8" s="49">
        <f t="shared" si="1"/>
        <v>742</v>
      </c>
      <c r="G8" s="79" t="s">
        <v>120</v>
      </c>
      <c r="H8" s="77">
        <v>1</v>
      </c>
      <c r="I8" s="78">
        <v>1</v>
      </c>
    </row>
    <row r="9" spans="1:9">
      <c r="A9" s="116" t="s">
        <v>27</v>
      </c>
      <c r="B9" s="117"/>
      <c r="C9" s="50">
        <f>SUM(C6,C7,C8)</f>
        <v>532952.38</v>
      </c>
      <c r="D9" s="50"/>
      <c r="E9" s="50">
        <f t="shared" ref="E9:F9" si="2">SUM(E6,E7,E8)</f>
        <v>532952.38</v>
      </c>
      <c r="F9" s="50">
        <f t="shared" si="2"/>
        <v>532952.38</v>
      </c>
      <c r="G9" s="30"/>
      <c r="I9" s="59"/>
    </row>
    <row r="10" spans="1:9">
      <c r="A10" s="118" t="str">
        <f>SUMMARY!B15</f>
        <v>REMARKS &amp; NOTES:-</v>
      </c>
      <c r="B10" s="119"/>
      <c r="C10" s="119"/>
      <c r="D10" s="119"/>
      <c r="E10" s="119"/>
      <c r="F10" s="119"/>
      <c r="G10" s="120"/>
      <c r="I10" s="59"/>
    </row>
    <row r="11" spans="1:9" s="67" customFormat="1" ht="137.25" customHeight="1">
      <c r="A11" s="121" t="s">
        <v>133</v>
      </c>
      <c r="B11" s="121"/>
      <c r="C11" s="121"/>
      <c r="D11" s="121"/>
      <c r="E11" s="121"/>
      <c r="F11" s="121"/>
      <c r="G11" s="121"/>
      <c r="I11" s="59"/>
    </row>
    <row r="12" spans="1:9" s="67" customFormat="1">
      <c r="A12" s="101"/>
      <c r="B12" s="101"/>
      <c r="C12" s="101"/>
      <c r="D12" s="101"/>
      <c r="E12" s="101"/>
      <c r="F12" s="101"/>
      <c r="G12" s="101"/>
    </row>
    <row r="13" spans="1:9" s="67" customFormat="1">
      <c r="A13" s="102"/>
      <c r="B13" s="102"/>
      <c r="C13" s="102"/>
      <c r="D13" s="102"/>
      <c r="E13" s="102"/>
      <c r="F13" s="102"/>
      <c r="G13" s="102"/>
    </row>
    <row r="14" spans="1:9" s="67" customFormat="1">
      <c r="A14" s="101"/>
      <c r="B14" s="101"/>
      <c r="C14" s="101"/>
      <c r="D14" s="101"/>
      <c r="E14" s="101"/>
      <c r="F14" s="101"/>
      <c r="G14" s="101"/>
    </row>
  </sheetData>
  <mergeCells count="7">
    <mergeCell ref="A1:G1"/>
    <mergeCell ref="A9:B9"/>
    <mergeCell ref="A10:G10"/>
    <mergeCell ref="A11:G11"/>
    <mergeCell ref="A2:G2"/>
    <mergeCell ref="A4:G4"/>
    <mergeCell ref="G6:G7"/>
  </mergeCells>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0"/>
  <sheetViews>
    <sheetView zoomScaleNormal="100" workbookViewId="0">
      <pane ySplit="5" topLeftCell="A9" activePane="bottomLeft" state="frozen"/>
      <selection pane="bottomLeft" activeCell="B14" sqref="B14:J14"/>
    </sheetView>
  </sheetViews>
  <sheetFormatPr defaultColWidth="9.140625" defaultRowHeight="12"/>
  <cols>
    <col min="1" max="1" width="9.140625" style="43"/>
    <col min="2" max="2" width="4.7109375" style="43" bestFit="1" customWidth="1"/>
    <col min="3" max="3" width="39.7109375" style="43" bestFit="1" customWidth="1"/>
    <col min="4" max="4" width="24" style="58" bestFit="1" customWidth="1"/>
    <col min="5" max="5" width="14.85546875" style="43" bestFit="1" customWidth="1"/>
    <col min="6" max="6" width="10.85546875" style="43" bestFit="1" customWidth="1"/>
    <col min="7" max="7" width="14.85546875" style="43" bestFit="1" customWidth="1"/>
    <col min="8" max="9" width="11.28515625" style="43" bestFit="1" customWidth="1"/>
    <col min="10" max="10" width="30.28515625" style="43" bestFit="1" customWidth="1"/>
    <col min="11" max="12" width="7" style="43" bestFit="1" customWidth="1"/>
    <col min="13" max="13" width="4.5703125" style="43" bestFit="1" customWidth="1"/>
    <col min="14" max="14" width="6" style="43" bestFit="1" customWidth="1"/>
    <col min="15" max="16384" width="9.140625" style="43"/>
  </cols>
  <sheetData>
    <row r="2" spans="1:14">
      <c r="B2" s="133" t="s">
        <v>92</v>
      </c>
      <c r="C2" s="134"/>
      <c r="D2" s="134"/>
      <c r="E2" s="134"/>
      <c r="F2" s="135"/>
      <c r="G2" s="134"/>
      <c r="H2" s="134"/>
      <c r="I2" s="134"/>
      <c r="J2" s="136"/>
      <c r="K2" s="58"/>
      <c r="L2" s="58"/>
      <c r="M2" s="58"/>
      <c r="N2" s="58"/>
    </row>
    <row r="3" spans="1:14">
      <c r="B3" s="137" t="str">
        <f>SUMMARY!B3</f>
        <v>Details are as on 07th August 2019</v>
      </c>
      <c r="C3" s="138"/>
      <c r="D3" s="138"/>
      <c r="E3" s="138"/>
      <c r="F3" s="139"/>
      <c r="G3" s="138"/>
      <c r="H3" s="138"/>
      <c r="I3" s="138"/>
      <c r="J3" s="140"/>
      <c r="K3" s="58"/>
      <c r="L3" s="58"/>
      <c r="M3" s="58"/>
      <c r="N3" s="58"/>
    </row>
    <row r="4" spans="1:14" ht="36">
      <c r="B4" s="95" t="s">
        <v>0</v>
      </c>
      <c r="C4" s="96" t="s">
        <v>38</v>
      </c>
      <c r="D4" s="96" t="s">
        <v>39</v>
      </c>
      <c r="E4" s="96" t="s">
        <v>40</v>
      </c>
      <c r="F4" s="100" t="s">
        <v>98</v>
      </c>
      <c r="G4" s="96" t="s">
        <v>41</v>
      </c>
      <c r="H4" s="96" t="s">
        <v>46</v>
      </c>
      <c r="I4" s="95" t="s">
        <v>32</v>
      </c>
      <c r="J4" s="95" t="s">
        <v>23</v>
      </c>
      <c r="K4" s="58"/>
      <c r="L4" s="58"/>
      <c r="M4" s="58"/>
      <c r="N4" s="58"/>
    </row>
    <row r="5" spans="1:14">
      <c r="B5" s="141" t="s">
        <v>125</v>
      </c>
      <c r="C5" s="141"/>
      <c r="D5" s="141"/>
      <c r="E5" s="141"/>
      <c r="F5" s="141"/>
      <c r="G5" s="141"/>
      <c r="H5" s="141"/>
      <c r="I5" s="141"/>
      <c r="J5" s="141"/>
      <c r="K5" s="58"/>
      <c r="L5" s="58"/>
      <c r="M5" s="58"/>
      <c r="N5" s="58"/>
    </row>
    <row r="6" spans="1:14" ht="24">
      <c r="B6" s="75">
        <v>1</v>
      </c>
      <c r="C6" s="82" t="s">
        <v>126</v>
      </c>
      <c r="D6" s="165" t="s">
        <v>132</v>
      </c>
      <c r="E6" s="166">
        <v>6510</v>
      </c>
      <c r="F6" s="75" t="s">
        <v>43</v>
      </c>
      <c r="G6" s="75" t="s">
        <v>43</v>
      </c>
      <c r="H6" s="85">
        <f>+E6*K6</f>
        <v>5208</v>
      </c>
      <c r="I6" s="85">
        <f>+E6*L6</f>
        <v>3255</v>
      </c>
      <c r="J6" s="167" t="s">
        <v>136</v>
      </c>
      <c r="K6" s="69">
        <v>0.8</v>
      </c>
      <c r="L6" s="69">
        <v>0.5</v>
      </c>
      <c r="M6" s="58"/>
      <c r="N6" s="58"/>
    </row>
    <row r="7" spans="1:14" ht="24">
      <c r="B7" s="75">
        <v>2</v>
      </c>
      <c r="C7" s="82" t="s">
        <v>127</v>
      </c>
      <c r="D7" s="165" t="s">
        <v>132</v>
      </c>
      <c r="E7" s="166">
        <v>45000</v>
      </c>
      <c r="F7" s="75" t="s">
        <v>43</v>
      </c>
      <c r="G7" s="75" t="s">
        <v>43</v>
      </c>
      <c r="H7" s="85">
        <f>+E7*K7</f>
        <v>36000</v>
      </c>
      <c r="I7" s="85">
        <f t="shared" ref="I7:I11" si="0">+E7*L7</f>
        <v>22500</v>
      </c>
      <c r="J7" s="167"/>
      <c r="K7" s="69">
        <v>0.8</v>
      </c>
      <c r="L7" s="69">
        <v>0.5</v>
      </c>
      <c r="M7" s="91"/>
      <c r="N7" s="69"/>
    </row>
    <row r="8" spans="1:14" s="58" customFormat="1" ht="24">
      <c r="B8" s="75">
        <v>3</v>
      </c>
      <c r="C8" s="82" t="s">
        <v>128</v>
      </c>
      <c r="D8" s="165" t="s">
        <v>132</v>
      </c>
      <c r="E8" s="166">
        <v>50000</v>
      </c>
      <c r="F8" s="75" t="s">
        <v>43</v>
      </c>
      <c r="G8" s="75" t="s">
        <v>43</v>
      </c>
      <c r="H8" s="85">
        <f t="shared" ref="H7:H11" si="1">+E8*K8</f>
        <v>40000</v>
      </c>
      <c r="I8" s="85">
        <f t="shared" si="0"/>
        <v>25000</v>
      </c>
      <c r="J8" s="167"/>
      <c r="K8" s="69">
        <v>0.8</v>
      </c>
      <c r="L8" s="69">
        <v>0.5</v>
      </c>
      <c r="M8" s="91"/>
      <c r="N8" s="69"/>
    </row>
    <row r="9" spans="1:14" s="58" customFormat="1" ht="24">
      <c r="B9" s="75">
        <v>4</v>
      </c>
      <c r="C9" s="82" t="s">
        <v>129</v>
      </c>
      <c r="D9" s="165" t="s">
        <v>132</v>
      </c>
      <c r="E9" s="166">
        <v>18000</v>
      </c>
      <c r="F9" s="75" t="s">
        <v>43</v>
      </c>
      <c r="G9" s="75" t="s">
        <v>43</v>
      </c>
      <c r="H9" s="85">
        <f t="shared" si="1"/>
        <v>14400</v>
      </c>
      <c r="I9" s="85">
        <f t="shared" si="0"/>
        <v>9000</v>
      </c>
      <c r="J9" s="167"/>
      <c r="K9" s="69">
        <v>0.8</v>
      </c>
      <c r="L9" s="69">
        <v>0.5</v>
      </c>
      <c r="M9" s="91"/>
      <c r="N9" s="69"/>
    </row>
    <row r="10" spans="1:14" s="58" customFormat="1" ht="29.25" customHeight="1">
      <c r="B10" s="75">
        <v>5</v>
      </c>
      <c r="C10" s="82" t="s">
        <v>130</v>
      </c>
      <c r="D10" s="165" t="s">
        <v>132</v>
      </c>
      <c r="E10" s="166">
        <v>8000</v>
      </c>
      <c r="F10" s="75" t="s">
        <v>43</v>
      </c>
      <c r="G10" s="75" t="s">
        <v>43</v>
      </c>
      <c r="H10" s="85">
        <f t="shared" si="1"/>
        <v>6400</v>
      </c>
      <c r="I10" s="85">
        <f t="shared" si="0"/>
        <v>4000</v>
      </c>
      <c r="J10" s="167"/>
      <c r="K10" s="69">
        <v>0.8</v>
      </c>
      <c r="L10" s="69">
        <v>0.5</v>
      </c>
      <c r="M10" s="91"/>
      <c r="N10" s="69"/>
    </row>
    <row r="11" spans="1:14" s="58" customFormat="1" ht="45" customHeight="1">
      <c r="B11" s="75">
        <v>6</v>
      </c>
      <c r="C11" s="82" t="s">
        <v>131</v>
      </c>
      <c r="D11" s="165" t="s">
        <v>132</v>
      </c>
      <c r="E11" s="166">
        <v>10000</v>
      </c>
      <c r="F11" s="75" t="s">
        <v>43</v>
      </c>
      <c r="G11" s="75" t="s">
        <v>43</v>
      </c>
      <c r="H11" s="85">
        <f t="shared" si="1"/>
        <v>8000</v>
      </c>
      <c r="I11" s="85">
        <f t="shared" si="0"/>
        <v>5000</v>
      </c>
      <c r="J11" s="167"/>
      <c r="K11" s="69">
        <v>0.8</v>
      </c>
      <c r="L11" s="69">
        <v>0.5</v>
      </c>
      <c r="M11" s="91"/>
      <c r="N11" s="69"/>
    </row>
    <row r="12" spans="1:14">
      <c r="B12" s="127"/>
      <c r="C12" s="127"/>
      <c r="D12" s="99"/>
      <c r="E12" s="50">
        <f>SUM(E6:E11)</f>
        <v>137510</v>
      </c>
      <c r="F12" s="50"/>
      <c r="G12" s="35"/>
      <c r="H12" s="50">
        <f>SUM(H6:H11)</f>
        <v>110008</v>
      </c>
      <c r="I12" s="50">
        <f>SUM(I6:I11)</f>
        <v>68755</v>
      </c>
      <c r="J12" s="57"/>
      <c r="K12" s="56"/>
      <c r="L12" s="58"/>
      <c r="M12" s="58"/>
      <c r="N12" s="58"/>
    </row>
    <row r="13" spans="1:14">
      <c r="B13" s="128" t="str">
        <f>SUMMARY!B15</f>
        <v>REMARKS &amp; NOTES:-</v>
      </c>
      <c r="C13" s="129"/>
      <c r="D13" s="129"/>
      <c r="E13" s="129"/>
      <c r="F13" s="119"/>
      <c r="G13" s="129"/>
      <c r="H13" s="129"/>
      <c r="I13" s="129"/>
      <c r="J13" s="130"/>
      <c r="K13" s="58"/>
      <c r="L13" s="58"/>
      <c r="M13" s="58"/>
      <c r="N13" s="58"/>
    </row>
    <row r="14" spans="1:14" s="58" customFormat="1" ht="152.25" customHeight="1">
      <c r="B14" s="131" t="s">
        <v>135</v>
      </c>
      <c r="C14" s="131"/>
      <c r="D14" s="121"/>
      <c r="E14" s="131"/>
      <c r="F14" s="132"/>
      <c r="G14" s="131"/>
      <c r="H14" s="131"/>
      <c r="I14" s="131"/>
      <c r="J14" s="131"/>
    </row>
    <row r="15" spans="1:14">
      <c r="A15" s="104"/>
      <c r="B15" s="103"/>
      <c r="C15" s="103"/>
      <c r="D15" s="103"/>
      <c r="E15" s="103"/>
      <c r="F15" s="103"/>
      <c r="G15" s="103"/>
      <c r="H15" s="103"/>
      <c r="I15" s="103"/>
      <c r="J15" s="103"/>
      <c r="K15" s="104"/>
      <c r="L15" s="58"/>
      <c r="M15" s="58"/>
      <c r="N15" s="58"/>
    </row>
    <row r="16" spans="1:14">
      <c r="B16" s="102"/>
      <c r="C16" s="102"/>
      <c r="D16" s="102"/>
      <c r="E16" s="102"/>
      <c r="F16" s="102"/>
      <c r="G16" s="102"/>
      <c r="H16" s="102"/>
      <c r="I16" s="102"/>
      <c r="J16" s="102"/>
      <c r="K16" s="58"/>
      <c r="L16" s="58"/>
      <c r="M16" s="58"/>
      <c r="N16" s="58"/>
    </row>
    <row r="17" spans="2:14">
      <c r="B17" s="102"/>
      <c r="C17" s="102"/>
      <c r="D17" s="102"/>
      <c r="E17" s="102"/>
      <c r="F17" s="102"/>
      <c r="G17" s="102"/>
      <c r="H17" s="102"/>
      <c r="I17" s="102"/>
      <c r="J17" s="102"/>
      <c r="K17" s="58"/>
      <c r="L17" s="58"/>
      <c r="M17" s="58"/>
      <c r="N17" s="58"/>
    </row>
    <row r="18" spans="2:14">
      <c r="B18" s="102"/>
      <c r="C18" s="102"/>
      <c r="D18" s="102"/>
      <c r="E18" s="102"/>
      <c r="F18" s="102"/>
      <c r="G18" s="102"/>
      <c r="H18" s="102"/>
      <c r="I18" s="102"/>
      <c r="J18" s="102"/>
      <c r="K18" s="58"/>
      <c r="L18" s="58"/>
      <c r="M18" s="58"/>
      <c r="N18" s="58"/>
    </row>
    <row r="19" spans="2:14">
      <c r="B19" s="58"/>
      <c r="C19" s="58"/>
      <c r="E19" s="58"/>
      <c r="F19" s="58"/>
      <c r="G19" s="58"/>
      <c r="H19" s="58"/>
      <c r="I19" s="58"/>
      <c r="J19" s="58"/>
    </row>
    <row r="20" spans="2:14">
      <c r="B20" s="58"/>
      <c r="C20" s="58"/>
      <c r="E20" s="58"/>
      <c r="F20" s="58"/>
      <c r="G20" s="58"/>
      <c r="H20" s="58"/>
      <c r="I20" s="58"/>
      <c r="J20" s="58"/>
    </row>
  </sheetData>
  <mergeCells count="7">
    <mergeCell ref="B12:C12"/>
    <mergeCell ref="B13:J13"/>
    <mergeCell ref="B14:J14"/>
    <mergeCell ref="B2:J2"/>
    <mergeCell ref="B3:J3"/>
    <mergeCell ref="B5:J5"/>
    <mergeCell ref="J6:J11"/>
  </mergeCells>
  <dataValidations count="1">
    <dataValidation type="list" allowBlank="1" showInputMessage="1" showErrorMessage="1" sqref="G12">
      <formula1>"On follow up party says it will be realised soon, Dispute in offered services, Dispute in Invoicing, Pending without reason, Unfairly held up by the party "</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6"/>
  <sheetViews>
    <sheetView zoomScaleNormal="100" workbookViewId="0">
      <pane ySplit="4" topLeftCell="A5" activePane="bottomLeft" state="frozen"/>
      <selection pane="bottomLeft" activeCell="B11" sqref="B11:H14"/>
    </sheetView>
  </sheetViews>
  <sheetFormatPr defaultColWidth="9.28515625" defaultRowHeight="12"/>
  <cols>
    <col min="1" max="1" width="9.28515625" style="62"/>
    <col min="2" max="2" width="5.5703125" style="62" bestFit="1" customWidth="1"/>
    <col min="3" max="3" width="35.28515625" style="62" bestFit="1" customWidth="1"/>
    <col min="4" max="4" width="10" style="62" bestFit="1" customWidth="1"/>
    <col min="5" max="6" width="10.28515625" style="62" bestFit="1" customWidth="1"/>
    <col min="7" max="7" width="11.28515625" style="62" bestFit="1" customWidth="1"/>
    <col min="8" max="8" width="55.7109375" style="62" customWidth="1"/>
    <col min="9" max="9" width="8" style="62" bestFit="1" customWidth="1"/>
    <col min="10" max="10" width="7" style="62" bestFit="1" customWidth="1"/>
    <col min="11" max="16384" width="9.28515625" style="62"/>
  </cols>
  <sheetData>
    <row r="2" spans="1:12">
      <c r="B2" s="133" t="s">
        <v>137</v>
      </c>
      <c r="C2" s="134"/>
      <c r="D2" s="135"/>
      <c r="E2" s="134"/>
      <c r="F2" s="134"/>
      <c r="G2" s="134"/>
      <c r="H2" s="136"/>
    </row>
    <row r="3" spans="1:12">
      <c r="B3" s="142" t="str">
        <f>SUMMARY!B3</f>
        <v>Details are as on 07th August 2019</v>
      </c>
      <c r="C3" s="142"/>
      <c r="D3" s="168"/>
      <c r="E3" s="142"/>
      <c r="F3" s="142"/>
      <c r="G3" s="142"/>
      <c r="H3" s="142"/>
    </row>
    <row r="4" spans="1:12" ht="36">
      <c r="B4" s="26" t="s">
        <v>30</v>
      </c>
      <c r="C4" s="26" t="s">
        <v>49</v>
      </c>
      <c r="D4" s="94" t="s">
        <v>138</v>
      </c>
      <c r="E4" s="26" t="s">
        <v>47</v>
      </c>
      <c r="F4" s="26" t="s">
        <v>46</v>
      </c>
      <c r="G4" s="26" t="s">
        <v>32</v>
      </c>
      <c r="H4" s="26" t="s">
        <v>23</v>
      </c>
    </row>
    <row r="5" spans="1:12">
      <c r="B5" s="143" t="str">
        <f>SUMMARY!B5</f>
        <v>Figures in INR lakhs</v>
      </c>
      <c r="C5" s="144"/>
      <c r="D5" s="169"/>
      <c r="E5" s="144"/>
      <c r="F5" s="144"/>
      <c r="G5" s="144"/>
      <c r="H5" s="145"/>
      <c r="I5" s="47"/>
      <c r="J5" s="47"/>
      <c r="K5" s="48"/>
    </row>
    <row r="6" spans="1:12" ht="100.5" customHeight="1">
      <c r="B6" s="73">
        <v>1</v>
      </c>
      <c r="C6" s="68" t="s">
        <v>141</v>
      </c>
      <c r="D6" s="173" t="s">
        <v>139</v>
      </c>
      <c r="E6" s="86">
        <v>113000</v>
      </c>
      <c r="F6" s="86">
        <f>+E6*I6</f>
        <v>113000</v>
      </c>
      <c r="G6" s="86">
        <f t="shared" ref="G6:G7" si="0">+E6*J6</f>
        <v>67800</v>
      </c>
      <c r="H6" s="174" t="s">
        <v>143</v>
      </c>
      <c r="I6" s="69">
        <v>1</v>
      </c>
      <c r="J6" s="69">
        <v>0.6</v>
      </c>
      <c r="K6" s="71"/>
      <c r="L6" s="71"/>
    </row>
    <row r="7" spans="1:12" ht="121.5" customHeight="1">
      <c r="B7" s="73">
        <v>2</v>
      </c>
      <c r="C7" s="68" t="s">
        <v>142</v>
      </c>
      <c r="D7" s="173" t="s">
        <v>140</v>
      </c>
      <c r="E7" s="86">
        <v>612160</v>
      </c>
      <c r="F7" s="86">
        <f t="shared" ref="F7" si="1">+E7*I7</f>
        <v>61216</v>
      </c>
      <c r="G7" s="86">
        <f t="shared" si="0"/>
        <v>30608</v>
      </c>
      <c r="H7" s="81" t="s">
        <v>144</v>
      </c>
      <c r="I7" s="69">
        <v>0.1</v>
      </c>
      <c r="J7" s="69">
        <v>0.05</v>
      </c>
    </row>
    <row r="8" spans="1:12">
      <c r="B8" s="146" t="s">
        <v>27</v>
      </c>
      <c r="C8" s="146"/>
      <c r="D8" s="170"/>
      <c r="E8" s="50">
        <f>SUM(E6:E7)</f>
        <v>725160</v>
      </c>
      <c r="F8" s="50">
        <f>SUM(F6:F7)</f>
        <v>174216</v>
      </c>
      <c r="G8" s="50">
        <f>SUM(G6:G7)</f>
        <v>98408</v>
      </c>
      <c r="H8" s="40"/>
    </row>
    <row r="9" spans="1:12">
      <c r="B9" s="147" t="str">
        <f>SUMMARY!B15</f>
        <v>REMARKS &amp; NOTES:-</v>
      </c>
      <c r="C9" s="147"/>
      <c r="D9" s="171"/>
      <c r="E9" s="147"/>
      <c r="F9" s="147"/>
      <c r="G9" s="147"/>
      <c r="H9" s="147"/>
    </row>
    <row r="10" spans="1:12" ht="153" customHeight="1">
      <c r="B10" s="172" t="s">
        <v>145</v>
      </c>
      <c r="C10" s="172"/>
      <c r="D10" s="172"/>
      <c r="E10" s="172"/>
      <c r="F10" s="172"/>
      <c r="G10" s="172"/>
      <c r="H10" s="172"/>
    </row>
    <row r="11" spans="1:12" ht="15.75" customHeight="1">
      <c r="A11" s="70"/>
      <c r="B11" s="102"/>
      <c r="C11" s="102"/>
      <c r="D11" s="102"/>
      <c r="E11" s="102"/>
      <c r="F11" s="102"/>
      <c r="G11" s="102"/>
      <c r="H11" s="102"/>
    </row>
    <row r="12" spans="1:12" ht="15.75" customHeight="1">
      <c r="A12" s="70"/>
      <c r="B12" s="102"/>
      <c r="C12" s="102"/>
      <c r="D12" s="102"/>
      <c r="E12" s="102"/>
      <c r="F12" s="102"/>
      <c r="G12" s="102"/>
      <c r="H12" s="102"/>
    </row>
    <row r="13" spans="1:12" ht="28.5" customHeight="1">
      <c r="A13" s="70"/>
      <c r="B13" s="102"/>
      <c r="C13" s="102"/>
      <c r="D13" s="102"/>
      <c r="E13" s="102"/>
      <c r="F13" s="102"/>
      <c r="G13" s="102"/>
      <c r="H13" s="102"/>
    </row>
    <row r="14" spans="1:12" ht="44.25" customHeight="1">
      <c r="B14" s="102"/>
      <c r="C14" s="102"/>
      <c r="D14" s="102"/>
      <c r="E14" s="102"/>
      <c r="F14" s="102"/>
      <c r="G14" s="102"/>
      <c r="H14" s="102"/>
    </row>
    <row r="15" spans="1:12">
      <c r="B15" s="70"/>
      <c r="C15" s="70"/>
      <c r="D15" s="70"/>
      <c r="E15" s="70"/>
      <c r="F15" s="70"/>
      <c r="G15" s="70"/>
      <c r="H15" s="70"/>
    </row>
    <row r="16" spans="1:12">
      <c r="B16" s="70"/>
      <c r="C16" s="70"/>
      <c r="D16" s="70"/>
      <c r="E16" s="70"/>
      <c r="F16" s="70"/>
      <c r="G16" s="70"/>
      <c r="H16" s="70"/>
    </row>
  </sheetData>
  <mergeCells count="6">
    <mergeCell ref="B9:H9"/>
    <mergeCell ref="B2:H2"/>
    <mergeCell ref="B3:H3"/>
    <mergeCell ref="B5:H5"/>
    <mergeCell ref="B8:C8"/>
    <mergeCell ref="B10:H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5"/>
  <sheetViews>
    <sheetView zoomScaleNormal="100" workbookViewId="0">
      <pane ySplit="4" topLeftCell="A5" activePane="bottomLeft" state="frozen"/>
      <selection pane="bottomLeft" activeCell="D6" sqref="D6"/>
    </sheetView>
  </sheetViews>
  <sheetFormatPr defaultColWidth="9.140625" defaultRowHeight="12"/>
  <cols>
    <col min="1" max="1" width="9.140625" style="62"/>
    <col min="2" max="2" width="3.5703125" style="62" bestFit="1" customWidth="1"/>
    <col min="3" max="3" width="18.85546875" style="62" bestFit="1" customWidth="1"/>
    <col min="4" max="4" width="29.140625" style="62" bestFit="1" customWidth="1"/>
    <col min="5" max="5" width="10.140625" style="62" bestFit="1" customWidth="1"/>
    <col min="6" max="7" width="11.28515625" style="62" bestFit="1" customWidth="1"/>
    <col min="8" max="8" width="64.28515625" style="62" bestFit="1" customWidth="1"/>
    <col min="9" max="10" width="8" style="62" bestFit="1" customWidth="1"/>
    <col min="11" max="11" width="5.85546875" style="62" bestFit="1" customWidth="1"/>
    <col min="12" max="12" width="9.7109375" style="62" bestFit="1" customWidth="1"/>
    <col min="13" max="16384" width="9.140625" style="62"/>
  </cols>
  <sheetData>
    <row r="2" spans="2:12">
      <c r="B2" s="133" t="s">
        <v>57</v>
      </c>
      <c r="C2" s="135"/>
      <c r="D2" s="134"/>
      <c r="E2" s="134"/>
      <c r="F2" s="134"/>
      <c r="G2" s="134"/>
      <c r="H2" s="136"/>
    </row>
    <row r="3" spans="2:12">
      <c r="B3" s="142" t="str">
        <f>SUMMARY!B3</f>
        <v>Details are as on 07th August 2019</v>
      </c>
      <c r="C3" s="168"/>
      <c r="D3" s="142"/>
      <c r="E3" s="142"/>
      <c r="F3" s="142"/>
      <c r="G3" s="142"/>
      <c r="H3" s="142"/>
    </row>
    <row r="4" spans="2:12" ht="36">
      <c r="B4" s="26" t="s">
        <v>30</v>
      </c>
      <c r="C4" s="94" t="s">
        <v>146</v>
      </c>
      <c r="D4" s="26" t="s">
        <v>49</v>
      </c>
      <c r="E4" s="26" t="s">
        <v>47</v>
      </c>
      <c r="F4" s="26" t="s">
        <v>46</v>
      </c>
      <c r="G4" s="26" t="s">
        <v>32</v>
      </c>
      <c r="H4" s="26" t="s">
        <v>23</v>
      </c>
    </row>
    <row r="5" spans="2:12">
      <c r="B5" s="143" t="str">
        <f>SUMMARY!B5</f>
        <v>Figures in INR lakhs</v>
      </c>
      <c r="C5" s="169"/>
      <c r="D5" s="144"/>
      <c r="E5" s="144"/>
      <c r="F5" s="144"/>
      <c r="G5" s="144"/>
      <c r="H5" s="145"/>
      <c r="I5" s="47"/>
      <c r="J5" s="47"/>
      <c r="K5" s="48"/>
    </row>
    <row r="6" spans="2:12" ht="72">
      <c r="B6" s="73">
        <v>1</v>
      </c>
      <c r="C6" s="73" t="s">
        <v>147</v>
      </c>
      <c r="D6" s="176" t="s">
        <v>152</v>
      </c>
      <c r="E6" s="86">
        <v>262896</v>
      </c>
      <c r="F6" s="86">
        <f>+E6*I6</f>
        <v>210316.80000000002</v>
      </c>
      <c r="G6" s="86">
        <f t="shared" ref="G6" si="0">+E6*J6</f>
        <v>131448</v>
      </c>
      <c r="H6" s="80" t="s">
        <v>154</v>
      </c>
      <c r="I6" s="69">
        <v>0.8</v>
      </c>
      <c r="J6" s="69">
        <v>0.5</v>
      </c>
      <c r="K6" s="71"/>
      <c r="L6" s="177"/>
    </row>
    <row r="7" spans="2:12" ht="60">
      <c r="B7" s="73">
        <v>2</v>
      </c>
      <c r="C7" s="73" t="s">
        <v>148</v>
      </c>
      <c r="D7" s="176" t="s">
        <v>150</v>
      </c>
      <c r="E7" s="86">
        <v>6780</v>
      </c>
      <c r="F7" s="86">
        <f t="shared" ref="F7" si="1">+E7*I7</f>
        <v>4746</v>
      </c>
      <c r="G7" s="86">
        <f t="shared" ref="G7" si="2">+E7*J7</f>
        <v>2712</v>
      </c>
      <c r="H7" s="80" t="s">
        <v>155</v>
      </c>
      <c r="I7" s="69">
        <v>0.7</v>
      </c>
      <c r="J7" s="69">
        <v>0.4</v>
      </c>
      <c r="L7" s="177"/>
    </row>
    <row r="8" spans="2:12" ht="72">
      <c r="B8" s="73">
        <v>3</v>
      </c>
      <c r="C8" s="73" t="s">
        <v>149</v>
      </c>
      <c r="D8" s="173" t="s">
        <v>151</v>
      </c>
      <c r="E8" s="86">
        <v>309950</v>
      </c>
      <c r="F8" s="86">
        <f t="shared" ref="F8" si="3">+E8*I8</f>
        <v>309950</v>
      </c>
      <c r="G8" s="86">
        <f t="shared" ref="G8" si="4">+E8*J8</f>
        <v>309950</v>
      </c>
      <c r="H8" s="83" t="s">
        <v>153</v>
      </c>
      <c r="I8" s="69">
        <v>1</v>
      </c>
      <c r="J8" s="69">
        <v>1</v>
      </c>
      <c r="L8" s="177"/>
    </row>
    <row r="9" spans="2:12">
      <c r="B9" s="146" t="s">
        <v>27</v>
      </c>
      <c r="C9" s="175"/>
      <c r="D9" s="146"/>
      <c r="E9" s="50">
        <f>SUM(E6:E8)</f>
        <v>579626</v>
      </c>
      <c r="F9" s="50">
        <f>SUM(F6:F8)</f>
        <v>525012.80000000005</v>
      </c>
      <c r="G9" s="50">
        <f>SUM(G6:G8)</f>
        <v>444110</v>
      </c>
      <c r="H9" s="40"/>
    </row>
    <row r="10" spans="2:12">
      <c r="B10" s="147" t="str">
        <f>SUMMARY!B15</f>
        <v>REMARKS &amp; NOTES:-</v>
      </c>
      <c r="C10" s="171"/>
      <c r="D10" s="147"/>
      <c r="E10" s="147"/>
      <c r="F10" s="147"/>
      <c r="G10" s="147"/>
      <c r="H10" s="147"/>
    </row>
    <row r="11" spans="2:12" ht="152.25" customHeight="1">
      <c r="B11" s="131" t="s">
        <v>145</v>
      </c>
      <c r="C11" s="172"/>
      <c r="D11" s="131"/>
      <c r="E11" s="131"/>
      <c r="F11" s="131"/>
      <c r="G11" s="131"/>
      <c r="H11" s="131"/>
    </row>
    <row r="12" spans="2:12" ht="15.75" customHeight="1">
      <c r="B12" s="102"/>
      <c r="C12" s="102"/>
      <c r="D12" s="102"/>
      <c r="E12" s="102"/>
      <c r="F12" s="102"/>
      <c r="G12" s="102"/>
      <c r="H12" s="102"/>
    </row>
    <row r="13" spans="2:12" ht="15.75" customHeight="1">
      <c r="B13" s="102"/>
      <c r="C13" s="102"/>
      <c r="D13" s="102"/>
      <c r="E13" s="102"/>
      <c r="F13" s="102"/>
      <c r="G13" s="102"/>
      <c r="H13" s="102"/>
    </row>
    <row r="14" spans="2:12" ht="28.5" customHeight="1">
      <c r="B14" s="102"/>
      <c r="C14" s="102"/>
      <c r="D14" s="102"/>
      <c r="E14" s="102"/>
      <c r="F14" s="102"/>
      <c r="G14" s="102"/>
      <c r="H14" s="102"/>
    </row>
    <row r="15" spans="2:12" ht="44.25" customHeight="1">
      <c r="B15" s="102"/>
      <c r="C15" s="102"/>
      <c r="D15" s="102"/>
      <c r="E15" s="102"/>
      <c r="F15" s="102"/>
      <c r="G15" s="102"/>
      <c r="H15" s="102"/>
    </row>
  </sheetData>
  <mergeCells count="6">
    <mergeCell ref="B2:H2"/>
    <mergeCell ref="B3:H3"/>
    <mergeCell ref="B9:D9"/>
    <mergeCell ref="B10:H10"/>
    <mergeCell ref="B11:H11"/>
    <mergeCell ref="B5:H5"/>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tabSelected="1" zoomScaleNormal="100" workbookViewId="0">
      <pane ySplit="3" topLeftCell="A4" activePane="bottomLeft" state="frozen"/>
      <selection pane="bottomLeft" activeCell="J5" sqref="J5"/>
    </sheetView>
  </sheetViews>
  <sheetFormatPr defaultColWidth="9.140625" defaultRowHeight="12"/>
  <cols>
    <col min="1" max="1" width="5.5703125" style="36" bestFit="1" customWidth="1"/>
    <col min="2" max="2" width="11.42578125" style="41" bestFit="1" customWidth="1"/>
    <col min="3" max="3" width="13" style="36" customWidth="1"/>
    <col min="4" max="4" width="14" style="36" bestFit="1" customWidth="1"/>
    <col min="5" max="5" width="12.42578125" style="36" bestFit="1" customWidth="1"/>
    <col min="6" max="7" width="12.28515625" style="36" bestFit="1" customWidth="1"/>
    <col min="8" max="8" width="77.85546875" style="55" customWidth="1"/>
    <col min="9" max="10" width="8" style="55" bestFit="1" customWidth="1"/>
    <col min="11" max="16384" width="9.140625" style="55"/>
  </cols>
  <sheetData>
    <row r="1" spans="1:12" ht="25.15" customHeight="1">
      <c r="A1" s="154" t="s">
        <v>95</v>
      </c>
      <c r="B1" s="135"/>
      <c r="C1" s="135"/>
      <c r="D1" s="135"/>
      <c r="E1" s="135"/>
      <c r="F1" s="135"/>
      <c r="G1" s="135"/>
      <c r="H1" s="155"/>
    </row>
    <row r="2" spans="1:12" ht="15" customHeight="1">
      <c r="A2" s="156" t="str">
        <f>SUMMARY!B3</f>
        <v>Details are as on 07th August 2019</v>
      </c>
      <c r="B2" s="157"/>
      <c r="C2" s="157"/>
      <c r="D2" s="157"/>
      <c r="E2" s="157"/>
      <c r="F2" s="157"/>
      <c r="G2" s="157"/>
      <c r="H2" s="158"/>
    </row>
    <row r="3" spans="1:12" ht="36">
      <c r="A3" s="26" t="s">
        <v>30</v>
      </c>
      <c r="B3" s="26" t="s">
        <v>34</v>
      </c>
      <c r="C3" s="26" t="s">
        <v>35</v>
      </c>
      <c r="D3" s="26" t="s">
        <v>94</v>
      </c>
      <c r="E3" s="26" t="s">
        <v>36</v>
      </c>
      <c r="F3" s="26" t="s">
        <v>46</v>
      </c>
      <c r="G3" s="26" t="s">
        <v>32</v>
      </c>
      <c r="H3" s="26" t="s">
        <v>23</v>
      </c>
    </row>
    <row r="4" spans="1:12">
      <c r="A4" s="163" t="str">
        <f>SUMMARY!B5</f>
        <v>Figures in INR lakhs</v>
      </c>
      <c r="B4" s="139"/>
      <c r="C4" s="139"/>
      <c r="D4" s="139"/>
      <c r="E4" s="139"/>
      <c r="F4" s="139"/>
      <c r="G4" s="139"/>
      <c r="H4" s="164"/>
    </row>
    <row r="5" spans="1:12" ht="60">
      <c r="A5" s="34">
        <v>1</v>
      </c>
      <c r="B5" s="45" t="s">
        <v>99</v>
      </c>
      <c r="C5" s="46" t="s">
        <v>101</v>
      </c>
      <c r="D5" s="87">
        <v>999.93</v>
      </c>
      <c r="E5" s="37" t="s">
        <v>116</v>
      </c>
      <c r="F5" s="87" t="s">
        <v>48</v>
      </c>
      <c r="G5" s="87" t="s">
        <v>48</v>
      </c>
      <c r="H5" s="162" t="s">
        <v>121</v>
      </c>
      <c r="I5" s="38"/>
      <c r="J5" s="61"/>
      <c r="K5" s="60"/>
      <c r="L5" s="88"/>
    </row>
    <row r="6" spans="1:12" ht="48">
      <c r="A6" s="34">
        <v>2</v>
      </c>
      <c r="B6" s="45" t="s">
        <v>99</v>
      </c>
      <c r="C6" s="46" t="s">
        <v>102</v>
      </c>
      <c r="D6" s="49">
        <v>197.42</v>
      </c>
      <c r="E6" s="37" t="s">
        <v>116</v>
      </c>
      <c r="F6" s="87" t="s">
        <v>48</v>
      </c>
      <c r="G6" s="87" t="s">
        <v>48</v>
      </c>
      <c r="H6" s="162"/>
      <c r="I6" s="38"/>
      <c r="J6" s="61"/>
      <c r="K6" s="60"/>
      <c r="L6" s="60"/>
    </row>
    <row r="7" spans="1:12" ht="36">
      <c r="A7" s="34">
        <v>3</v>
      </c>
      <c r="B7" s="45" t="s">
        <v>100</v>
      </c>
      <c r="C7" s="46" t="s">
        <v>103</v>
      </c>
      <c r="D7" s="49">
        <v>0.5</v>
      </c>
      <c r="E7" s="37" t="s">
        <v>116</v>
      </c>
      <c r="F7" s="87" t="s">
        <v>48</v>
      </c>
      <c r="G7" s="87" t="s">
        <v>48</v>
      </c>
      <c r="H7" s="162"/>
      <c r="I7" s="38"/>
      <c r="J7" s="61"/>
      <c r="K7" s="60"/>
      <c r="L7" s="60"/>
    </row>
    <row r="8" spans="1:12" ht="12" customHeight="1">
      <c r="A8" s="159" t="s">
        <v>27</v>
      </c>
      <c r="B8" s="160"/>
      <c r="C8" s="161"/>
      <c r="D8" s="50">
        <f>SUM(D5:D7)</f>
        <v>1197.8499999999999</v>
      </c>
      <c r="E8" s="39"/>
      <c r="F8" s="89" t="s">
        <v>48</v>
      </c>
      <c r="G8" s="89" t="s">
        <v>48</v>
      </c>
      <c r="H8" s="40"/>
    </row>
    <row r="9" spans="1:12" ht="15" customHeight="1">
      <c r="A9" s="118" t="str">
        <f>SUMMARY!B15</f>
        <v>REMARKS &amp; NOTES:-</v>
      </c>
      <c r="B9" s="119"/>
      <c r="C9" s="119"/>
      <c r="D9" s="119"/>
      <c r="E9" s="119"/>
      <c r="F9" s="119"/>
      <c r="G9" s="119"/>
      <c r="H9" s="120"/>
    </row>
    <row r="10" spans="1:12" ht="27" customHeight="1">
      <c r="A10" s="148" t="s">
        <v>104</v>
      </c>
      <c r="B10" s="149"/>
      <c r="C10" s="149"/>
      <c r="D10" s="149"/>
      <c r="E10" s="149"/>
      <c r="F10" s="149"/>
      <c r="G10" s="149"/>
      <c r="H10" s="150"/>
    </row>
    <row r="11" spans="1:12" ht="20.25" customHeight="1">
      <c r="A11" s="148" t="s">
        <v>105</v>
      </c>
      <c r="B11" s="149"/>
      <c r="C11" s="149"/>
      <c r="D11" s="149"/>
      <c r="E11" s="149"/>
      <c r="F11" s="149"/>
      <c r="G11" s="149"/>
      <c r="H11" s="150"/>
    </row>
    <row r="12" spans="1:12" ht="17.25" customHeight="1">
      <c r="A12" s="151" t="s">
        <v>106</v>
      </c>
      <c r="B12" s="152"/>
      <c r="C12" s="152"/>
      <c r="D12" s="152"/>
      <c r="E12" s="152"/>
      <c r="F12" s="152"/>
      <c r="G12" s="152"/>
      <c r="H12" s="153"/>
    </row>
    <row r="13" spans="1:12" ht="30.75" customHeight="1">
      <c r="A13" s="148" t="s">
        <v>119</v>
      </c>
      <c r="B13" s="149"/>
      <c r="C13" s="149"/>
      <c r="D13" s="149"/>
      <c r="E13" s="149"/>
      <c r="F13" s="149"/>
      <c r="G13" s="149"/>
      <c r="H13" s="150"/>
    </row>
    <row r="14" spans="1:12" ht="58.5" customHeight="1">
      <c r="A14" s="148" t="s">
        <v>107</v>
      </c>
      <c r="B14" s="149"/>
      <c r="C14" s="149"/>
      <c r="D14" s="149"/>
      <c r="E14" s="149"/>
      <c r="F14" s="149"/>
      <c r="G14" s="149"/>
      <c r="H14" s="150"/>
    </row>
    <row r="15" spans="1:12" ht="30" customHeight="1">
      <c r="A15" s="55"/>
      <c r="B15" s="55"/>
      <c r="C15" s="55"/>
      <c r="D15" s="55"/>
      <c r="E15" s="55"/>
      <c r="F15" s="55"/>
      <c r="G15" s="55"/>
    </row>
    <row r="16" spans="1:12">
      <c r="A16" s="55"/>
      <c r="B16" s="55"/>
      <c r="C16" s="55"/>
      <c r="D16" s="55"/>
      <c r="E16" s="55"/>
      <c r="F16" s="55"/>
      <c r="G16" s="55"/>
    </row>
    <row r="17" spans="1:7">
      <c r="A17" s="55"/>
      <c r="B17" s="55"/>
      <c r="C17" s="55"/>
      <c r="D17" s="55"/>
      <c r="E17" s="55"/>
      <c r="F17" s="55"/>
      <c r="G17" s="55"/>
    </row>
    <row r="18" spans="1:7">
      <c r="A18" s="55"/>
      <c r="B18" s="55"/>
      <c r="C18" s="55"/>
      <c r="D18" s="55"/>
      <c r="E18" s="55"/>
      <c r="F18" s="55"/>
      <c r="G18" s="55"/>
    </row>
    <row r="19" spans="1:7">
      <c r="A19" s="55"/>
      <c r="B19" s="55"/>
      <c r="C19" s="55"/>
      <c r="D19" s="55"/>
      <c r="E19" s="55"/>
      <c r="F19" s="55"/>
      <c r="G19" s="55"/>
    </row>
    <row r="20" spans="1:7">
      <c r="A20" s="55"/>
      <c r="B20" s="55"/>
      <c r="C20" s="55"/>
      <c r="D20" s="55"/>
      <c r="E20" s="55"/>
      <c r="F20" s="55"/>
      <c r="G20" s="55"/>
    </row>
    <row r="21" spans="1:7">
      <c r="A21" s="55"/>
      <c r="B21" s="55"/>
      <c r="C21" s="55"/>
      <c r="D21" s="55"/>
      <c r="E21" s="55"/>
      <c r="F21" s="55"/>
      <c r="G21" s="55"/>
    </row>
    <row r="22" spans="1:7">
      <c r="A22" s="55"/>
      <c r="B22" s="55"/>
      <c r="C22" s="55"/>
      <c r="D22" s="55"/>
      <c r="E22" s="55"/>
      <c r="F22" s="55"/>
      <c r="G22" s="55"/>
    </row>
    <row r="23" spans="1:7">
      <c r="A23" s="55"/>
      <c r="B23" s="55"/>
      <c r="C23" s="55"/>
      <c r="D23" s="55"/>
      <c r="E23" s="55"/>
      <c r="F23" s="55"/>
      <c r="G23" s="55"/>
    </row>
    <row r="24" spans="1:7" ht="15" customHeight="1">
      <c r="A24" s="55"/>
      <c r="B24" s="55"/>
      <c r="C24" s="55"/>
      <c r="D24" s="55"/>
      <c r="E24" s="55"/>
      <c r="F24" s="55"/>
      <c r="G24" s="55"/>
    </row>
    <row r="25" spans="1:7">
      <c r="A25" s="55"/>
      <c r="B25" s="55"/>
      <c r="C25" s="55"/>
      <c r="D25" s="55"/>
      <c r="E25" s="55"/>
      <c r="F25" s="55"/>
      <c r="G25" s="55"/>
    </row>
    <row r="26" spans="1:7" ht="15" customHeight="1">
      <c r="A26" s="55"/>
      <c r="B26" s="55"/>
      <c r="C26" s="55"/>
      <c r="D26" s="55"/>
      <c r="E26" s="55"/>
      <c r="F26" s="55"/>
      <c r="G26" s="55"/>
    </row>
    <row r="27" spans="1:7" ht="15" customHeight="1">
      <c r="A27" s="55"/>
      <c r="B27" s="55"/>
      <c r="C27" s="55"/>
      <c r="D27" s="55"/>
      <c r="E27" s="55"/>
      <c r="F27" s="55"/>
      <c r="G27" s="55"/>
    </row>
    <row r="28" spans="1:7">
      <c r="A28" s="55"/>
      <c r="B28" s="55"/>
      <c r="C28" s="55"/>
      <c r="D28" s="55"/>
      <c r="E28" s="55"/>
      <c r="F28" s="55"/>
      <c r="G28" s="55"/>
    </row>
    <row r="29" spans="1:7" ht="15" customHeight="1">
      <c r="A29" s="55"/>
      <c r="B29" s="55"/>
      <c r="C29" s="55"/>
      <c r="D29" s="55"/>
      <c r="E29" s="55"/>
      <c r="F29" s="55"/>
      <c r="G29" s="55"/>
    </row>
    <row r="30" spans="1:7">
      <c r="A30" s="55"/>
      <c r="B30" s="55"/>
      <c r="C30" s="55"/>
      <c r="D30" s="55"/>
      <c r="E30" s="55"/>
      <c r="F30" s="55"/>
      <c r="G30" s="55"/>
    </row>
    <row r="31" spans="1:7">
      <c r="A31" s="55"/>
      <c r="B31" s="55"/>
      <c r="C31" s="55"/>
      <c r="D31" s="55"/>
      <c r="E31" s="55"/>
      <c r="F31" s="55"/>
      <c r="G31" s="55"/>
    </row>
    <row r="32" spans="1:7">
      <c r="A32" s="55"/>
      <c r="B32" s="55"/>
      <c r="C32" s="55"/>
      <c r="D32" s="55"/>
      <c r="E32" s="55"/>
      <c r="F32" s="55"/>
      <c r="G32" s="55"/>
    </row>
    <row r="33" spans="1:7" ht="15" customHeight="1">
      <c r="A33" s="55"/>
      <c r="B33" s="55"/>
      <c r="C33" s="55"/>
      <c r="D33" s="55"/>
      <c r="E33" s="55"/>
      <c r="F33" s="55"/>
      <c r="G33" s="55"/>
    </row>
    <row r="34" spans="1:7">
      <c r="A34" s="55"/>
      <c r="B34" s="55"/>
      <c r="C34" s="55"/>
      <c r="D34" s="55"/>
      <c r="E34" s="55"/>
      <c r="F34" s="55"/>
      <c r="G34" s="55"/>
    </row>
    <row r="35" spans="1:7">
      <c r="A35" s="55"/>
      <c r="B35" s="55"/>
      <c r="C35" s="55"/>
      <c r="D35" s="55"/>
      <c r="E35" s="55"/>
      <c r="F35" s="55"/>
      <c r="G35" s="55"/>
    </row>
    <row r="36" spans="1:7">
      <c r="A36" s="55"/>
      <c r="B36" s="55"/>
      <c r="C36" s="55"/>
      <c r="D36" s="55"/>
      <c r="E36" s="55"/>
      <c r="F36" s="55"/>
      <c r="G36" s="55"/>
    </row>
    <row r="37" spans="1:7">
      <c r="A37" s="55"/>
      <c r="B37" s="55"/>
      <c r="C37" s="55"/>
      <c r="D37" s="55"/>
      <c r="E37" s="55"/>
      <c r="F37" s="55"/>
      <c r="G37" s="55"/>
    </row>
    <row r="38" spans="1:7">
      <c r="A38" s="55"/>
      <c r="B38" s="55"/>
      <c r="C38" s="55"/>
      <c r="D38" s="55"/>
      <c r="E38" s="55"/>
      <c r="F38" s="55"/>
      <c r="G38" s="55"/>
    </row>
    <row r="39" spans="1:7">
      <c r="A39" s="55"/>
      <c r="B39" s="55"/>
      <c r="C39" s="55"/>
      <c r="D39" s="55"/>
      <c r="E39" s="55"/>
      <c r="F39" s="55"/>
      <c r="G39" s="55"/>
    </row>
    <row r="40" spans="1:7">
      <c r="A40" s="55"/>
      <c r="B40" s="55"/>
      <c r="C40" s="55"/>
      <c r="D40" s="55"/>
      <c r="E40" s="55"/>
      <c r="F40" s="55"/>
      <c r="G40" s="55"/>
    </row>
    <row r="41" spans="1:7">
      <c r="A41" s="55"/>
      <c r="B41" s="55"/>
      <c r="C41" s="55"/>
      <c r="D41" s="55"/>
      <c r="E41" s="55"/>
      <c r="F41" s="55"/>
      <c r="G41" s="55"/>
    </row>
    <row r="42" spans="1:7">
      <c r="A42" s="55"/>
      <c r="B42" s="55"/>
      <c r="C42" s="55"/>
      <c r="D42" s="55"/>
      <c r="E42" s="55"/>
      <c r="F42" s="55"/>
      <c r="G42" s="55"/>
    </row>
    <row r="43" spans="1:7">
      <c r="A43" s="55"/>
      <c r="B43" s="55"/>
      <c r="C43" s="55"/>
      <c r="D43" s="55"/>
      <c r="E43" s="55"/>
      <c r="F43" s="55"/>
      <c r="G43" s="55"/>
    </row>
    <row r="44" spans="1:7">
      <c r="A44" s="55"/>
      <c r="B44" s="55"/>
      <c r="C44" s="55"/>
      <c r="D44" s="55"/>
      <c r="E44" s="55"/>
      <c r="F44" s="55"/>
      <c r="G44" s="55"/>
    </row>
    <row r="45" spans="1:7">
      <c r="A45" s="55"/>
      <c r="B45" s="55"/>
      <c r="C45" s="55"/>
      <c r="D45" s="55"/>
      <c r="E45" s="55"/>
      <c r="F45" s="55"/>
      <c r="G45" s="55"/>
    </row>
    <row r="46" spans="1:7">
      <c r="A46" s="55"/>
      <c r="B46" s="55"/>
      <c r="C46" s="55"/>
      <c r="D46" s="55"/>
      <c r="E46" s="55"/>
      <c r="F46" s="55"/>
      <c r="G46" s="55"/>
    </row>
    <row r="47" spans="1:7">
      <c r="A47" s="55"/>
      <c r="B47" s="55"/>
      <c r="C47" s="55"/>
      <c r="D47" s="55"/>
      <c r="E47" s="55"/>
      <c r="F47" s="55"/>
      <c r="G47" s="55"/>
    </row>
    <row r="48" spans="1:7">
      <c r="A48" s="55"/>
      <c r="B48" s="55"/>
      <c r="C48" s="55"/>
      <c r="D48" s="55"/>
      <c r="E48" s="55"/>
      <c r="F48" s="55"/>
      <c r="G48" s="55"/>
    </row>
    <row r="49" spans="1:7">
      <c r="A49" s="55"/>
      <c r="B49" s="55"/>
      <c r="C49" s="55"/>
      <c r="D49" s="55"/>
      <c r="E49" s="55"/>
      <c r="F49" s="55"/>
      <c r="G49" s="55"/>
    </row>
    <row r="50" spans="1:7">
      <c r="A50" s="55"/>
      <c r="B50" s="55"/>
      <c r="C50" s="55"/>
      <c r="D50" s="55"/>
      <c r="E50" s="55"/>
      <c r="F50" s="55"/>
      <c r="G50" s="55"/>
    </row>
    <row r="51" spans="1:7">
      <c r="A51" s="55"/>
      <c r="B51" s="55"/>
      <c r="C51" s="55"/>
      <c r="D51" s="55"/>
      <c r="E51" s="55"/>
      <c r="F51" s="55"/>
      <c r="G51" s="55"/>
    </row>
    <row r="52" spans="1:7">
      <c r="A52" s="55"/>
      <c r="B52" s="55"/>
      <c r="C52" s="55"/>
      <c r="D52" s="55"/>
      <c r="E52" s="55"/>
      <c r="F52" s="55"/>
      <c r="G52" s="55"/>
    </row>
    <row r="53" spans="1:7">
      <c r="A53" s="55"/>
      <c r="B53" s="55"/>
      <c r="C53" s="55"/>
      <c r="D53" s="55"/>
      <c r="E53" s="55"/>
      <c r="F53" s="55"/>
      <c r="G53" s="55"/>
    </row>
    <row r="54" spans="1:7">
      <c r="A54" s="55"/>
      <c r="B54" s="55"/>
      <c r="C54" s="55"/>
      <c r="D54" s="55"/>
      <c r="E54" s="55"/>
      <c r="F54" s="55"/>
      <c r="G54" s="55"/>
    </row>
    <row r="55" spans="1:7">
      <c r="A55" s="55"/>
      <c r="B55" s="55"/>
      <c r="C55" s="55"/>
      <c r="D55" s="55"/>
      <c r="E55" s="55"/>
      <c r="F55" s="55"/>
      <c r="G55" s="55"/>
    </row>
    <row r="56" spans="1:7">
      <c r="A56" s="55"/>
      <c r="B56" s="55"/>
      <c r="C56" s="55"/>
      <c r="D56" s="55"/>
      <c r="E56" s="55"/>
      <c r="F56" s="55"/>
      <c r="G56" s="55"/>
    </row>
    <row r="57" spans="1:7">
      <c r="A57" s="55"/>
      <c r="B57" s="55"/>
      <c r="C57" s="55"/>
      <c r="D57" s="55"/>
      <c r="E57" s="55"/>
      <c r="F57" s="55"/>
      <c r="G57" s="55"/>
    </row>
    <row r="58" spans="1:7">
      <c r="A58" s="55"/>
      <c r="B58" s="55"/>
      <c r="C58" s="55"/>
      <c r="D58" s="55"/>
      <c r="E58" s="55"/>
      <c r="F58" s="55"/>
      <c r="G58" s="55"/>
    </row>
    <row r="59" spans="1:7">
      <c r="A59" s="55"/>
      <c r="B59" s="55"/>
      <c r="C59" s="55"/>
      <c r="D59" s="55"/>
      <c r="E59" s="55"/>
      <c r="F59" s="55"/>
      <c r="G59" s="55"/>
    </row>
    <row r="60" spans="1:7">
      <c r="A60" s="55"/>
      <c r="B60" s="55"/>
      <c r="C60" s="55"/>
      <c r="D60" s="55"/>
      <c r="E60" s="55"/>
      <c r="F60" s="55"/>
      <c r="G60" s="55"/>
    </row>
    <row r="61" spans="1:7">
      <c r="A61" s="55"/>
      <c r="B61" s="55"/>
      <c r="C61" s="55"/>
      <c r="D61" s="55"/>
      <c r="E61" s="55"/>
      <c r="F61" s="55"/>
      <c r="G61" s="55"/>
    </row>
    <row r="62" spans="1:7">
      <c r="A62" s="55"/>
      <c r="B62" s="55"/>
      <c r="C62" s="55"/>
      <c r="D62" s="55"/>
      <c r="E62" s="55"/>
      <c r="F62" s="55"/>
      <c r="G62" s="55"/>
    </row>
    <row r="63" spans="1:7">
      <c r="A63" s="55"/>
      <c r="B63" s="55"/>
      <c r="C63" s="55"/>
      <c r="D63" s="55"/>
      <c r="E63" s="55"/>
      <c r="F63" s="55"/>
      <c r="G63" s="55"/>
    </row>
    <row r="64" spans="1:7">
      <c r="A64" s="55"/>
      <c r="B64" s="55"/>
      <c r="C64" s="55"/>
      <c r="D64" s="55"/>
      <c r="E64" s="55"/>
      <c r="F64" s="55"/>
      <c r="G64" s="55"/>
    </row>
    <row r="65" spans="1:7">
      <c r="A65" s="55"/>
      <c r="B65" s="55"/>
      <c r="C65" s="55"/>
      <c r="D65" s="55"/>
      <c r="E65" s="55"/>
      <c r="F65" s="55"/>
      <c r="G65" s="55"/>
    </row>
    <row r="66" spans="1:7">
      <c r="A66" s="55"/>
      <c r="B66" s="55"/>
      <c r="C66" s="55"/>
      <c r="D66" s="55"/>
      <c r="E66" s="55"/>
      <c r="F66" s="55"/>
      <c r="G66" s="55"/>
    </row>
    <row r="67" spans="1:7">
      <c r="A67" s="55"/>
      <c r="B67" s="55"/>
      <c r="C67" s="55"/>
      <c r="D67" s="55"/>
      <c r="E67" s="55"/>
      <c r="F67" s="55"/>
      <c r="G67" s="55"/>
    </row>
    <row r="68" spans="1:7">
      <c r="A68" s="55"/>
      <c r="B68" s="55"/>
      <c r="C68" s="55"/>
      <c r="D68" s="55"/>
      <c r="E68" s="55"/>
      <c r="F68" s="55"/>
      <c r="G68" s="55"/>
    </row>
    <row r="69" spans="1:7">
      <c r="A69" s="55"/>
      <c r="B69" s="55"/>
      <c r="C69" s="55"/>
      <c r="D69" s="55"/>
      <c r="E69" s="55"/>
      <c r="F69" s="55"/>
      <c r="G69" s="55"/>
    </row>
    <row r="70" spans="1:7">
      <c r="A70" s="55"/>
      <c r="B70" s="55"/>
      <c r="C70" s="55"/>
      <c r="D70" s="55"/>
      <c r="E70" s="55"/>
      <c r="F70" s="55"/>
      <c r="G70" s="55"/>
    </row>
    <row r="71" spans="1:7">
      <c r="A71" s="55"/>
      <c r="B71" s="55"/>
      <c r="C71" s="55"/>
      <c r="D71" s="55"/>
      <c r="E71" s="55"/>
      <c r="F71" s="55"/>
      <c r="G71" s="55"/>
    </row>
    <row r="72" spans="1:7">
      <c r="A72" s="55"/>
      <c r="B72" s="55"/>
      <c r="C72" s="55"/>
      <c r="D72" s="55"/>
      <c r="E72" s="55"/>
      <c r="F72" s="55"/>
      <c r="G72" s="55"/>
    </row>
    <row r="73" spans="1:7">
      <c r="A73" s="55"/>
      <c r="B73" s="55"/>
      <c r="C73" s="55"/>
      <c r="D73" s="55"/>
      <c r="E73" s="55"/>
      <c r="F73" s="55"/>
      <c r="G73" s="55"/>
    </row>
    <row r="74" spans="1:7">
      <c r="A74" s="55"/>
      <c r="B74" s="55"/>
      <c r="C74" s="55"/>
      <c r="D74" s="55"/>
      <c r="E74" s="55"/>
      <c r="F74" s="55"/>
      <c r="G74" s="55"/>
    </row>
    <row r="75" spans="1:7">
      <c r="A75" s="55"/>
      <c r="B75" s="55"/>
      <c r="C75" s="55"/>
      <c r="D75" s="55"/>
      <c r="E75" s="55"/>
      <c r="F75" s="55"/>
      <c r="G75" s="55"/>
    </row>
    <row r="76" spans="1:7">
      <c r="A76" s="55"/>
      <c r="B76" s="55"/>
      <c r="C76" s="55"/>
      <c r="D76" s="55"/>
      <c r="E76" s="55"/>
      <c r="F76" s="55"/>
      <c r="G76" s="55"/>
    </row>
    <row r="77" spans="1:7">
      <c r="A77" s="55"/>
      <c r="B77" s="55"/>
      <c r="C77" s="55"/>
      <c r="D77" s="55"/>
      <c r="E77" s="55"/>
      <c r="F77" s="55"/>
      <c r="G77" s="55"/>
    </row>
    <row r="78" spans="1:7">
      <c r="A78" s="55"/>
      <c r="B78" s="55"/>
      <c r="C78" s="55"/>
      <c r="D78" s="55"/>
      <c r="E78" s="55"/>
      <c r="F78" s="55"/>
      <c r="G78" s="55"/>
    </row>
    <row r="79" spans="1:7">
      <c r="A79" s="55"/>
      <c r="B79" s="55"/>
      <c r="C79" s="55"/>
      <c r="D79" s="55"/>
      <c r="E79" s="55"/>
      <c r="F79" s="55"/>
      <c r="G79" s="55"/>
    </row>
    <row r="80" spans="1:7">
      <c r="A80" s="55"/>
      <c r="B80" s="55"/>
      <c r="C80" s="55"/>
      <c r="D80" s="55"/>
      <c r="E80" s="55"/>
      <c r="F80" s="55"/>
      <c r="G80" s="55"/>
    </row>
    <row r="81" spans="1:7">
      <c r="A81" s="55"/>
      <c r="B81" s="55"/>
      <c r="C81" s="55"/>
      <c r="D81" s="55"/>
      <c r="E81" s="55"/>
      <c r="F81" s="55"/>
      <c r="G81" s="55"/>
    </row>
    <row r="82" spans="1:7">
      <c r="A82" s="55"/>
      <c r="B82" s="55"/>
      <c r="C82" s="55"/>
      <c r="D82" s="55"/>
      <c r="E82" s="55"/>
      <c r="F82" s="55"/>
      <c r="G82" s="55"/>
    </row>
    <row r="83" spans="1:7">
      <c r="A83" s="55"/>
      <c r="B83" s="55"/>
      <c r="C83" s="55"/>
      <c r="D83" s="55"/>
      <c r="E83" s="55"/>
      <c r="F83" s="55"/>
      <c r="G83" s="55"/>
    </row>
    <row r="84" spans="1:7">
      <c r="A84" s="55"/>
      <c r="B84" s="55"/>
      <c r="C84" s="55"/>
      <c r="D84" s="55"/>
      <c r="E84" s="55"/>
      <c r="F84" s="55"/>
      <c r="G84" s="55"/>
    </row>
    <row r="85" spans="1:7">
      <c r="A85" s="55"/>
      <c r="B85" s="55"/>
      <c r="C85" s="55"/>
      <c r="D85" s="55"/>
      <c r="E85" s="55"/>
      <c r="F85" s="55"/>
      <c r="G85" s="55"/>
    </row>
    <row r="86" spans="1:7">
      <c r="A86" s="55"/>
      <c r="B86" s="55"/>
      <c r="C86" s="55"/>
      <c r="D86" s="55"/>
      <c r="E86" s="55"/>
      <c r="F86" s="55"/>
      <c r="G86" s="55"/>
    </row>
    <row r="87" spans="1:7">
      <c r="A87" s="55"/>
      <c r="B87" s="55"/>
      <c r="C87" s="55"/>
      <c r="D87" s="55"/>
      <c r="E87" s="55"/>
      <c r="F87" s="55"/>
      <c r="G87" s="55"/>
    </row>
    <row r="88" spans="1:7">
      <c r="A88" s="55"/>
      <c r="B88" s="55"/>
      <c r="C88" s="55"/>
      <c r="D88" s="55"/>
      <c r="E88" s="55"/>
      <c r="F88" s="55"/>
      <c r="G88" s="55"/>
    </row>
    <row r="89" spans="1:7">
      <c r="A89" s="55"/>
      <c r="B89" s="55"/>
      <c r="C89" s="55"/>
      <c r="D89" s="55"/>
      <c r="E89" s="55"/>
      <c r="F89" s="55"/>
      <c r="G89" s="55"/>
    </row>
    <row r="90" spans="1:7">
      <c r="A90" s="55"/>
      <c r="B90" s="55"/>
      <c r="C90" s="55"/>
      <c r="D90" s="55"/>
      <c r="E90" s="55"/>
      <c r="F90" s="55"/>
      <c r="G90" s="55"/>
    </row>
    <row r="91" spans="1:7">
      <c r="A91" s="55"/>
      <c r="B91" s="55"/>
      <c r="C91" s="55"/>
      <c r="D91" s="55"/>
      <c r="E91" s="55"/>
      <c r="F91" s="55"/>
      <c r="G91" s="55"/>
    </row>
    <row r="92" spans="1:7">
      <c r="A92" s="55"/>
      <c r="B92" s="55"/>
      <c r="C92" s="55"/>
      <c r="D92" s="55"/>
      <c r="E92" s="55"/>
      <c r="F92" s="55"/>
      <c r="G92" s="55"/>
    </row>
    <row r="93" spans="1:7">
      <c r="A93" s="55"/>
      <c r="B93" s="55"/>
      <c r="C93" s="55"/>
      <c r="D93" s="55"/>
      <c r="E93" s="55"/>
      <c r="F93" s="55"/>
      <c r="G93" s="55"/>
    </row>
    <row r="94" spans="1:7">
      <c r="A94" s="55"/>
      <c r="B94" s="55"/>
      <c r="C94" s="55"/>
      <c r="D94" s="55"/>
      <c r="E94" s="55"/>
      <c r="F94" s="55"/>
      <c r="G94" s="55"/>
    </row>
    <row r="95" spans="1:7">
      <c r="A95" s="55"/>
      <c r="B95" s="55"/>
      <c r="C95" s="55"/>
      <c r="D95" s="55"/>
      <c r="E95" s="55"/>
      <c r="F95" s="55"/>
      <c r="G95" s="55"/>
    </row>
  </sheetData>
  <mergeCells count="11">
    <mergeCell ref="A13:H13"/>
    <mergeCell ref="A14:H14"/>
    <mergeCell ref="A12:H12"/>
    <mergeCell ref="A1:H1"/>
    <mergeCell ref="A9:H9"/>
    <mergeCell ref="A10:H10"/>
    <mergeCell ref="A11:H11"/>
    <mergeCell ref="A2:H2"/>
    <mergeCell ref="A8:C8"/>
    <mergeCell ref="H5:H7"/>
    <mergeCell ref="A4:H4"/>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6"/>
  <sheetViews>
    <sheetView workbookViewId="0">
      <selection activeCell="B6" sqref="B6"/>
    </sheetView>
  </sheetViews>
  <sheetFormatPr defaultRowHeight="15"/>
  <cols>
    <col min="3" max="3" width="12" bestFit="1" customWidth="1"/>
  </cols>
  <sheetData>
    <row r="2" spans="2:3">
      <c r="B2" t="s">
        <v>6</v>
      </c>
      <c r="C2" t="e">
        <f>#REF!/2</f>
        <v>#REF!</v>
      </c>
    </row>
    <row r="3" spans="2:3">
      <c r="B3" t="s">
        <v>60</v>
      </c>
      <c r="C3" t="e">
        <f>SUM(#REF!)</f>
        <v>#REF!</v>
      </c>
    </row>
    <row r="4" spans="2:3">
      <c r="B4" t="s">
        <v>61</v>
      </c>
      <c r="C4" t="e">
        <f>#REF!</f>
        <v>#REF!</v>
      </c>
    </row>
    <row r="6" spans="2:3">
      <c r="B6" t="s">
        <v>21</v>
      </c>
      <c r="C6" t="e">
        <f>SUM(C2:C4)</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
  <sheetViews>
    <sheetView topLeftCell="B1" workbookViewId="0">
      <selection activeCell="D5" sqref="D5"/>
    </sheetView>
  </sheetViews>
  <sheetFormatPr defaultRowHeight="15"/>
  <cols>
    <col min="2" max="2" width="22.5703125" bestFit="1" customWidth="1"/>
    <col min="4" max="4" width="14.85546875" bestFit="1" customWidth="1"/>
  </cols>
  <sheetData>
    <row r="2" spans="2:4">
      <c r="B2" t="s">
        <v>57</v>
      </c>
      <c r="D2" s="33">
        <f>'OCA- IV'!E6</f>
        <v>262896</v>
      </c>
    </row>
    <row r="3" spans="2:4">
      <c r="B3" t="s">
        <v>89</v>
      </c>
      <c r="D3" t="e">
        <f>+#REF!+#REF!</f>
        <v>#REF!</v>
      </c>
    </row>
    <row r="5" spans="2:4">
      <c r="D5" s="42" t="e">
        <f>SUM(D2:D3)</f>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workbookViewId="0">
      <selection activeCell="C11" sqref="C11"/>
    </sheetView>
  </sheetViews>
  <sheetFormatPr defaultRowHeight="15"/>
  <cols>
    <col min="2" max="2" width="4.85546875" bestFit="1" customWidth="1"/>
    <col min="3" max="3" width="14.28515625" bestFit="1" customWidth="1"/>
  </cols>
  <sheetData>
    <row r="2" spans="2:3">
      <c r="B2" t="s">
        <v>62</v>
      </c>
      <c r="C2" s="33">
        <v>50414099.780000001</v>
      </c>
    </row>
    <row r="5" spans="2:3">
      <c r="C5" s="42">
        <f>C2+'SECL Assets'!D2</f>
        <v>50676995.780000001</v>
      </c>
    </row>
    <row r="8" spans="2:3">
      <c r="C8">
        <v>892500000</v>
      </c>
    </row>
    <row r="11" spans="2:3">
      <c r="C11" s="42">
        <f>+C5-C8</f>
        <v>-841823004.22000003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0"/>
  <sheetViews>
    <sheetView topLeftCell="A10" workbookViewId="0">
      <selection activeCell="D25" sqref="D25"/>
    </sheetView>
  </sheetViews>
  <sheetFormatPr defaultRowHeight="15"/>
  <cols>
    <col min="2" max="2" width="55.140625" bestFit="1" customWidth="1"/>
    <col min="3" max="3" width="14.7109375" bestFit="1" customWidth="1"/>
    <col min="4" max="4" width="12.7109375" bestFit="1" customWidth="1"/>
  </cols>
  <sheetData>
    <row r="2" spans="2:4">
      <c r="B2" t="s">
        <v>63</v>
      </c>
    </row>
    <row r="3" spans="2:4">
      <c r="C3" t="s">
        <v>64</v>
      </c>
    </row>
    <row r="4" spans="2:4">
      <c r="B4" t="s">
        <v>65</v>
      </c>
      <c r="C4" t="s">
        <v>66</v>
      </c>
      <c r="D4" t="s">
        <v>67</v>
      </c>
    </row>
    <row r="5" spans="2:4">
      <c r="B5" t="s">
        <v>68</v>
      </c>
      <c r="D5">
        <v>955</v>
      </c>
    </row>
    <row r="6" spans="2:4">
      <c r="B6" t="s">
        <v>69</v>
      </c>
      <c r="C6">
        <v>0.14000000000000001</v>
      </c>
      <c r="D6">
        <v>133.70000000000002</v>
      </c>
    </row>
    <row r="7" spans="2:4">
      <c r="B7" t="s">
        <v>70</v>
      </c>
      <c r="C7">
        <v>0</v>
      </c>
      <c r="D7">
        <v>0</v>
      </c>
    </row>
    <row r="8" spans="2:4">
      <c r="B8" t="s">
        <v>71</v>
      </c>
      <c r="C8">
        <v>87</v>
      </c>
      <c r="D8">
        <v>87</v>
      </c>
    </row>
    <row r="9" spans="2:4">
      <c r="B9" t="s">
        <v>72</v>
      </c>
      <c r="C9">
        <v>0.3</v>
      </c>
      <c r="D9">
        <v>40.110000000000007</v>
      </c>
    </row>
    <row r="10" spans="2:4">
      <c r="B10" t="s">
        <v>73</v>
      </c>
      <c r="C10">
        <v>0.02</v>
      </c>
      <c r="D10">
        <v>2.6740000000000004</v>
      </c>
    </row>
    <row r="11" spans="2:4">
      <c r="B11" t="s">
        <v>74</v>
      </c>
      <c r="C11">
        <v>7.5</v>
      </c>
      <c r="D11">
        <v>7.5</v>
      </c>
    </row>
    <row r="12" spans="2:4">
      <c r="B12" t="s">
        <v>75</v>
      </c>
      <c r="C12">
        <v>7.5</v>
      </c>
      <c r="D12">
        <v>7.5</v>
      </c>
    </row>
    <row r="13" spans="2:4">
      <c r="B13" t="s">
        <v>76</v>
      </c>
      <c r="C13">
        <v>0</v>
      </c>
      <c r="D13">
        <v>0</v>
      </c>
    </row>
    <row r="14" spans="2:4">
      <c r="B14" t="s">
        <v>77</v>
      </c>
      <c r="C14">
        <v>400</v>
      </c>
      <c r="D14">
        <v>400</v>
      </c>
    </row>
    <row r="15" spans="2:4">
      <c r="B15" t="s">
        <v>78</v>
      </c>
      <c r="C15">
        <v>1.04</v>
      </c>
      <c r="D15">
        <v>1.04</v>
      </c>
    </row>
    <row r="16" spans="2:4">
      <c r="B16" t="s">
        <v>79</v>
      </c>
      <c r="C16">
        <v>0.05</v>
      </c>
      <c r="D16">
        <v>65.5762</v>
      </c>
    </row>
    <row r="17" spans="2:5">
      <c r="B17" t="s">
        <v>80</v>
      </c>
      <c r="D17">
        <v>77</v>
      </c>
    </row>
    <row r="18" spans="2:5">
      <c r="B18" t="s">
        <v>21</v>
      </c>
      <c r="D18">
        <v>1777.1001999999999</v>
      </c>
    </row>
    <row r="20" spans="2:5">
      <c r="B20" t="s">
        <v>81</v>
      </c>
      <c r="C20">
        <v>1537</v>
      </c>
      <c r="D20">
        <v>1537</v>
      </c>
    </row>
    <row r="21" spans="2:5">
      <c r="B21" t="s">
        <v>82</v>
      </c>
      <c r="D21">
        <v>0</v>
      </c>
    </row>
    <row r="22" spans="2:5">
      <c r="B22" t="s">
        <v>83</v>
      </c>
      <c r="D22">
        <v>0</v>
      </c>
    </row>
    <row r="23" spans="2:5">
      <c r="B23" t="s">
        <v>84</v>
      </c>
      <c r="C23">
        <v>0</v>
      </c>
      <c r="D23">
        <v>0</v>
      </c>
    </row>
    <row r="24" spans="2:5">
      <c r="B24" t="s">
        <v>85</v>
      </c>
      <c r="C24">
        <v>0</v>
      </c>
      <c r="D24">
        <v>0</v>
      </c>
    </row>
    <row r="25" spans="2:5">
      <c r="B25" t="s">
        <v>79</v>
      </c>
      <c r="C25">
        <v>0.05</v>
      </c>
      <c r="D25">
        <v>76.850000000000009</v>
      </c>
    </row>
    <row r="26" spans="2:5">
      <c r="B26" t="s">
        <v>86</v>
      </c>
      <c r="D26">
        <v>1613.85</v>
      </c>
      <c r="E26">
        <f>D26/D30</f>
        <v>0.43191919835968068</v>
      </c>
    </row>
    <row r="28" spans="2:5">
      <c r="B28" t="s">
        <v>87</v>
      </c>
      <c r="C28">
        <v>345.51256000000001</v>
      </c>
      <c r="D28">
        <v>345.51256000000001</v>
      </c>
    </row>
    <row r="30" spans="2:5">
      <c r="B30" t="s">
        <v>88</v>
      </c>
      <c r="D30">
        <v>3736.4627599999999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General</vt:lpstr>
      <vt:lpstr>SUMMARY</vt:lpstr>
      <vt:lpstr>Cash &amp; Cash Equivalents- I</vt:lpstr>
      <vt:lpstr>SHORT TERM LOANS &amp; ADVANCES- II</vt:lpstr>
      <vt:lpstr>CTA- III</vt:lpstr>
      <vt:lpstr>OCA- IV</vt:lpstr>
      <vt:lpstr>Non-Current Investment- V</vt:lpstr>
      <vt:lpstr>MSEDCL Assets</vt:lpstr>
      <vt:lpstr>SECL Assets</vt:lpstr>
      <vt:lpstr>WCL Assets</vt:lpstr>
      <vt:lpstr>Sheet4</vt:lpstr>
      <vt:lpstr>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Mayank Sharma</cp:lastModifiedBy>
  <cp:lastPrinted>2019-10-03T11:36:19Z</cp:lastPrinted>
  <dcterms:created xsi:type="dcterms:W3CDTF">2017-12-18T06:17:30Z</dcterms:created>
  <dcterms:modified xsi:type="dcterms:W3CDTF">2019-11-11T12:56:10Z</dcterms:modified>
</cp:coreProperties>
</file>