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Bhuvee Stenovate SFA\R K WORKING\"/>
    </mc:Choice>
  </mc:AlternateContent>
  <bookViews>
    <workbookView xWindow="0" yWindow="0" windowWidth="20490" windowHeight="7755" tabRatio="929" activeTab="1"/>
  </bookViews>
  <sheets>
    <sheet name="Summary" sheetId="3" r:id="rId1"/>
    <sheet name="Non-Current Investments - I" sheetId="6" r:id="rId2"/>
    <sheet name="Sheet2" sheetId="23" state="hidden" r:id="rId3"/>
    <sheet name="Other non-curr Financial assets" sheetId="11" state="hidden" r:id="rId4"/>
    <sheet name="Deferred Tax Asset" sheetId="16" state="hidden" r:id="rId5"/>
    <sheet name="Other Non-Curr asset" sheetId="13" state="hidden" r:id="rId6"/>
    <sheet name="Inventories - II" sheetId="25" r:id="rId7"/>
    <sheet name="Sheet1" sheetId="24" state="hidden" r:id="rId8"/>
    <sheet name="Trade Receivables - III" sheetId="1" r:id="rId9"/>
    <sheet name="C&amp;CE and Other Bank Bal. - IV" sheetId="9" r:id="rId10"/>
    <sheet name="Sheet3" sheetId="27" r:id="rId11"/>
    <sheet name="Short Term Loans &amp; Advances" sheetId="2" state="hidden" r:id="rId12"/>
    <sheet name="Loans &amp; Advance- V" sheetId="14" r:id="rId13"/>
    <sheet name="Other Current Assest-VI" sheetId="26" r:id="rId14"/>
    <sheet name="Trade Payable" sheetId="17" state="hidden" r:id="rId15"/>
    <sheet name="Statutory Dues" sheetId="18" state="hidden" r:id="rId16"/>
    <sheet name="Non Current Investment" sheetId="5" state="hidden" r:id="rId17"/>
    <sheet name="TP 2020" sheetId="19" state="hidden" r:id="rId18"/>
    <sheet name="TP 032020" sheetId="20" state="hidden" r:id="rId19"/>
  </sheets>
  <externalReferences>
    <externalReference r:id="rId20"/>
    <externalReference r:id="rId21"/>
    <externalReference r:id="rId22"/>
    <externalReference r:id="rId23"/>
  </externalReferences>
  <definedNames>
    <definedName name="_xlnm._FilterDatabase" localSheetId="18" hidden="1">'TP 032020'!$A$3:$C$726</definedName>
    <definedName name="_xlnm._FilterDatabase" localSheetId="17" hidden="1">'TP 2020'!$A$3:$C$637</definedName>
    <definedName name="_xlnm._FilterDatabase" localSheetId="14" hidden="1">'Trade Payable'!$A$3:$I$637</definedName>
  </definedNames>
  <calcPr calcId="152511"/>
</workbook>
</file>

<file path=xl/calcChain.xml><?xml version="1.0" encoding="utf-8"?>
<calcChain xmlns="http://schemas.openxmlformats.org/spreadsheetml/2006/main">
  <c r="G26" i="26" l="1"/>
  <c r="G8" i="26"/>
  <c r="F8" i="26"/>
  <c r="E8" i="26"/>
  <c r="E17" i="6"/>
  <c r="I16" i="6"/>
  <c r="H16" i="6"/>
  <c r="G16" i="6"/>
  <c r="I15" i="6"/>
  <c r="H15" i="6"/>
  <c r="H17" i="6" s="1"/>
  <c r="G15" i="6"/>
  <c r="H14" i="6"/>
  <c r="I14" i="6"/>
  <c r="G14" i="6"/>
  <c r="H13" i="6"/>
  <c r="I13" i="6"/>
  <c r="G13" i="6"/>
  <c r="I12" i="6"/>
  <c r="H12" i="6"/>
  <c r="G12" i="6"/>
  <c r="I11" i="6"/>
  <c r="H11" i="6"/>
  <c r="G11" i="6"/>
  <c r="I10" i="6"/>
  <c r="H10" i="6"/>
  <c r="G10" i="6"/>
  <c r="I9" i="6"/>
  <c r="H9" i="6"/>
  <c r="G9" i="6"/>
  <c r="I8" i="6"/>
  <c r="H8" i="6"/>
  <c r="G8" i="6"/>
  <c r="I7" i="6"/>
  <c r="H7" i="6"/>
  <c r="G7" i="6"/>
  <c r="I6" i="6"/>
  <c r="H6" i="6"/>
  <c r="G6" i="6"/>
  <c r="I5" i="6"/>
  <c r="H5" i="6"/>
  <c r="G5" i="6"/>
  <c r="E14" i="14"/>
  <c r="E9" i="14"/>
  <c r="K9" i="14"/>
  <c r="J9" i="14"/>
  <c r="D6" i="9"/>
  <c r="D7" i="9" s="1"/>
  <c r="E10" i="3" s="1"/>
  <c r="D5" i="9"/>
  <c r="E6" i="9"/>
  <c r="I5" i="9"/>
  <c r="E5" i="9" s="1"/>
  <c r="G9" i="14"/>
  <c r="F9" i="14"/>
  <c r="E7" i="14"/>
  <c r="F7" i="14"/>
  <c r="G7" i="14"/>
  <c r="E8" i="14"/>
  <c r="F8" i="14"/>
  <c r="G8" i="14"/>
  <c r="E5" i="14"/>
  <c r="F5" i="14"/>
  <c r="G5" i="14"/>
  <c r="E6" i="14"/>
  <c r="F6" i="14"/>
  <c r="G6" i="14"/>
  <c r="G4" i="14"/>
  <c r="F4" i="14"/>
  <c r="E4" i="14"/>
  <c r="E30" i="26"/>
  <c r="F30" i="26"/>
  <c r="G30" i="26"/>
  <c r="E31" i="26"/>
  <c r="F31" i="26"/>
  <c r="G31" i="26"/>
  <c r="E32" i="26"/>
  <c r="F32" i="26"/>
  <c r="G32" i="26"/>
  <c r="E33" i="26"/>
  <c r="F33" i="26"/>
  <c r="G33" i="26"/>
  <c r="E34" i="26"/>
  <c r="F34" i="26"/>
  <c r="G34" i="26"/>
  <c r="E35" i="26"/>
  <c r="F35" i="26"/>
  <c r="G35" i="26"/>
  <c r="E36" i="26"/>
  <c r="F36" i="26"/>
  <c r="G36" i="26"/>
  <c r="E37" i="26"/>
  <c r="F37" i="26"/>
  <c r="G37" i="26"/>
  <c r="E38" i="26"/>
  <c r="F38" i="26"/>
  <c r="G38" i="26"/>
  <c r="E39" i="26"/>
  <c r="F39" i="26"/>
  <c r="G39" i="26"/>
  <c r="E40" i="26"/>
  <c r="F40" i="26"/>
  <c r="G40" i="26"/>
  <c r="E41" i="26"/>
  <c r="F41" i="26"/>
  <c r="G41" i="26"/>
  <c r="E42" i="26"/>
  <c r="F42" i="26"/>
  <c r="G42" i="26"/>
  <c r="E43" i="26"/>
  <c r="F43" i="26"/>
  <c r="G43" i="26"/>
  <c r="E44" i="26"/>
  <c r="F44" i="26"/>
  <c r="G44" i="26"/>
  <c r="E45" i="26"/>
  <c r="F45" i="26"/>
  <c r="G45" i="26"/>
  <c r="E46" i="26"/>
  <c r="F46" i="26"/>
  <c r="G46" i="26"/>
  <c r="E47" i="26"/>
  <c r="F47" i="26"/>
  <c r="G47" i="26"/>
  <c r="E48" i="26"/>
  <c r="F48" i="26"/>
  <c r="G48" i="26"/>
  <c r="E49" i="26"/>
  <c r="F49" i="26"/>
  <c r="G49" i="26"/>
  <c r="E50" i="26"/>
  <c r="F50" i="26"/>
  <c r="G50" i="26"/>
  <c r="E51" i="26"/>
  <c r="F51" i="26"/>
  <c r="G51" i="26"/>
  <c r="E52" i="26"/>
  <c r="F52" i="26"/>
  <c r="G52" i="26"/>
  <c r="E53" i="26"/>
  <c r="F53" i="26"/>
  <c r="G53" i="26"/>
  <c r="E54" i="26"/>
  <c r="F54" i="26"/>
  <c r="G54" i="26"/>
  <c r="E55" i="26"/>
  <c r="F55" i="26"/>
  <c r="G55" i="26"/>
  <c r="E56" i="26"/>
  <c r="F56" i="26"/>
  <c r="G56" i="26"/>
  <c r="E57" i="26"/>
  <c r="F57" i="26"/>
  <c r="G57" i="26"/>
  <c r="E58" i="26"/>
  <c r="F58" i="26"/>
  <c r="G58" i="26"/>
  <c r="E59" i="26"/>
  <c r="F59" i="26"/>
  <c r="G59" i="26"/>
  <c r="E60" i="26"/>
  <c r="F60" i="26"/>
  <c r="G60" i="26"/>
  <c r="E61" i="26"/>
  <c r="F61" i="26"/>
  <c r="G61" i="26"/>
  <c r="E62" i="26"/>
  <c r="F62" i="26"/>
  <c r="G62" i="26"/>
  <c r="E63" i="26"/>
  <c r="F63" i="26"/>
  <c r="G63" i="26"/>
  <c r="E64" i="26"/>
  <c r="F64" i="26"/>
  <c r="G64" i="26"/>
  <c r="E65" i="26"/>
  <c r="F65" i="26"/>
  <c r="G65" i="26"/>
  <c r="E66" i="26"/>
  <c r="F66" i="26"/>
  <c r="G66" i="26"/>
  <c r="E67" i="26"/>
  <c r="F67" i="26"/>
  <c r="G67" i="26"/>
  <c r="E68" i="26"/>
  <c r="F68" i="26"/>
  <c r="G68" i="26"/>
  <c r="E69" i="26"/>
  <c r="F69" i="26"/>
  <c r="G69" i="26"/>
  <c r="E70" i="26"/>
  <c r="F70" i="26"/>
  <c r="G70" i="26"/>
  <c r="E71" i="26"/>
  <c r="F71" i="26"/>
  <c r="G71" i="26"/>
  <c r="E72" i="26"/>
  <c r="F72" i="26"/>
  <c r="G72" i="26"/>
  <c r="E73" i="26"/>
  <c r="F73" i="26"/>
  <c r="G73" i="26"/>
  <c r="E74" i="26"/>
  <c r="F74" i="26"/>
  <c r="G74" i="26"/>
  <c r="E75" i="26"/>
  <c r="F75" i="26"/>
  <c r="G75" i="26"/>
  <c r="E76" i="26"/>
  <c r="F76" i="26"/>
  <c r="G76" i="26"/>
  <c r="E77" i="26"/>
  <c r="F77" i="26"/>
  <c r="G77" i="26"/>
  <c r="E78" i="26"/>
  <c r="F78" i="26"/>
  <c r="G78" i="26"/>
  <c r="E79" i="26"/>
  <c r="F79" i="26"/>
  <c r="G79" i="26"/>
  <c r="E80" i="26"/>
  <c r="F80" i="26"/>
  <c r="G80" i="26"/>
  <c r="E81" i="26"/>
  <c r="F81" i="26"/>
  <c r="G81" i="26"/>
  <c r="E82" i="26"/>
  <c r="F82" i="26"/>
  <c r="G82" i="26"/>
  <c r="E83" i="26"/>
  <c r="F83" i="26"/>
  <c r="G83" i="26"/>
  <c r="E84" i="26"/>
  <c r="F84" i="26"/>
  <c r="G84" i="26"/>
  <c r="E85" i="26"/>
  <c r="F85" i="26"/>
  <c r="G85" i="26"/>
  <c r="E86" i="26"/>
  <c r="F86" i="26"/>
  <c r="G86" i="26"/>
  <c r="E87" i="26"/>
  <c r="F87" i="26"/>
  <c r="G87" i="26"/>
  <c r="E88" i="26"/>
  <c r="F88" i="26"/>
  <c r="G88" i="26"/>
  <c r="E89" i="26"/>
  <c r="F89" i="26"/>
  <c r="G89" i="26"/>
  <c r="E90" i="26"/>
  <c r="F90" i="26"/>
  <c r="G90" i="26"/>
  <c r="E91" i="26"/>
  <c r="F91" i="26"/>
  <c r="G91" i="26"/>
  <c r="E92" i="26"/>
  <c r="F92" i="26"/>
  <c r="G92" i="26"/>
  <c r="E93" i="26"/>
  <c r="F93" i="26"/>
  <c r="G93" i="26"/>
  <c r="E94" i="26"/>
  <c r="F94" i="26"/>
  <c r="G94" i="26"/>
  <c r="E95" i="26"/>
  <c r="F95" i="26"/>
  <c r="G95" i="26"/>
  <c r="E96" i="26"/>
  <c r="F96" i="26"/>
  <c r="G96" i="26"/>
  <c r="E97" i="26"/>
  <c r="F97" i="26"/>
  <c r="G97" i="26"/>
  <c r="E98" i="26"/>
  <c r="F98" i="26"/>
  <c r="G98" i="26"/>
  <c r="E26" i="26"/>
  <c r="F26" i="26"/>
  <c r="E27" i="26"/>
  <c r="F27" i="26"/>
  <c r="G27" i="26"/>
  <c r="E28" i="26"/>
  <c r="F28" i="26"/>
  <c r="G28" i="26"/>
  <c r="E29" i="26"/>
  <c r="F29" i="26"/>
  <c r="G29" i="26"/>
  <c r="G25" i="26"/>
  <c r="F25" i="26"/>
  <c r="E25" i="26"/>
  <c r="G24" i="26"/>
  <c r="F24" i="26"/>
  <c r="E24" i="26"/>
  <c r="G23" i="26"/>
  <c r="F23" i="26"/>
  <c r="E23" i="26"/>
  <c r="G22" i="26"/>
  <c r="F22" i="26"/>
  <c r="E22" i="26"/>
  <c r="E10" i="26"/>
  <c r="F10" i="26"/>
  <c r="G10" i="26"/>
  <c r="E11" i="26"/>
  <c r="F11" i="26"/>
  <c r="G11" i="26"/>
  <c r="E12" i="26"/>
  <c r="F12" i="26"/>
  <c r="G12" i="26"/>
  <c r="E13" i="26"/>
  <c r="F13" i="26"/>
  <c r="G13" i="26"/>
  <c r="E14" i="26"/>
  <c r="F14" i="26"/>
  <c r="G14" i="26"/>
  <c r="E15" i="26"/>
  <c r="F15" i="26"/>
  <c r="G15" i="26"/>
  <c r="E16" i="26"/>
  <c r="F16" i="26"/>
  <c r="G16" i="26"/>
  <c r="E18" i="26"/>
  <c r="F18" i="26"/>
  <c r="G18" i="26"/>
  <c r="E19" i="26"/>
  <c r="F19" i="26"/>
  <c r="G19" i="26"/>
  <c r="E20" i="26"/>
  <c r="F20" i="26"/>
  <c r="G20" i="26"/>
  <c r="E9" i="26"/>
  <c r="F9" i="26"/>
  <c r="G9" i="26"/>
  <c r="G6" i="26"/>
  <c r="G9" i="25"/>
  <c r="H9" i="25"/>
  <c r="I9" i="25"/>
  <c r="G4" i="26"/>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G4" i="1"/>
  <c r="G370" i="1" s="1"/>
  <c r="G9" i="3" s="1"/>
  <c r="F4" i="1"/>
  <c r="E4" i="1"/>
  <c r="I17" i="6" l="1"/>
  <c r="G17" i="6"/>
  <c r="G14" i="14"/>
  <c r="F14" i="14"/>
  <c r="F11" i="3" s="1"/>
  <c r="J6" i="9"/>
  <c r="F6" i="9" s="1"/>
  <c r="J5" i="9"/>
  <c r="F5" i="9" s="1"/>
  <c r="F7" i="3"/>
  <c r="E370" i="1"/>
  <c r="F370" i="1"/>
  <c r="F9" i="3" s="1"/>
  <c r="G99" i="26"/>
  <c r="G12" i="3" s="1"/>
  <c r="F99" i="26"/>
  <c r="F12" i="3" s="1"/>
  <c r="E99" i="26"/>
  <c r="E12" i="3" s="1"/>
  <c r="D99" i="26"/>
  <c r="D12" i="3" s="1"/>
  <c r="D10" i="25"/>
  <c r="F8" i="25"/>
  <c r="F7" i="25"/>
  <c r="F6" i="25"/>
  <c r="F5" i="25"/>
  <c r="C370" i="1"/>
  <c r="D9" i="3" s="1"/>
  <c r="C7" i="9"/>
  <c r="D10" i="3" s="1"/>
  <c r="D14" i="14"/>
  <c r="D11" i="3" s="1"/>
  <c r="G11" i="3"/>
  <c r="E11" i="3"/>
  <c r="D7" i="3"/>
  <c r="H6" i="25" l="1"/>
  <c r="I6" i="25"/>
  <c r="G6" i="25"/>
  <c r="I7" i="25"/>
  <c r="H7" i="25"/>
  <c r="G7" i="25"/>
  <c r="H5" i="25"/>
  <c r="G5" i="25"/>
  <c r="I5" i="25"/>
  <c r="F10" i="25"/>
  <c r="D8" i="3" s="1"/>
  <c r="I8" i="25"/>
  <c r="H8" i="25"/>
  <c r="G8" i="25"/>
  <c r="F7" i="9"/>
  <c r="G10" i="3" s="1"/>
  <c r="E7" i="9"/>
  <c r="F10" i="3" s="1"/>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D4" i="24"/>
  <c r="D3" i="24"/>
  <c r="D2" i="24"/>
  <c r="D1" i="24"/>
  <c r="I10" i="25" l="1"/>
  <c r="G8" i="3" s="1"/>
  <c r="H10" i="25"/>
  <c r="F8" i="3" s="1"/>
  <c r="F13" i="3" s="1"/>
  <c r="G10" i="25"/>
  <c r="E8" i="3" s="1"/>
  <c r="G7" i="3"/>
  <c r="E7" i="3"/>
  <c r="E9" i="3" l="1"/>
  <c r="G13" i="3" l="1"/>
  <c r="C637" i="17"/>
  <c r="C5" i="19" l="1"/>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267" i="19"/>
  <c r="C268" i="19"/>
  <c r="C269" i="19"/>
  <c r="C270" i="19"/>
  <c r="C271" i="19"/>
  <c r="C272" i="19"/>
  <c r="C273" i="19"/>
  <c r="C274" i="19"/>
  <c r="C275" i="19"/>
  <c r="C276" i="19"/>
  <c r="C277" i="19"/>
  <c r="C278" i="19"/>
  <c r="C279" i="19"/>
  <c r="C280" i="19"/>
  <c r="C281" i="19"/>
  <c r="C282" i="19"/>
  <c r="C283" i="19"/>
  <c r="C284" i="19"/>
  <c r="C285" i="19"/>
  <c r="C286" i="19"/>
  <c r="C287" i="19"/>
  <c r="C288" i="19"/>
  <c r="C289" i="19"/>
  <c r="C290" i="19"/>
  <c r="C291" i="19"/>
  <c r="C292" i="19"/>
  <c r="C293" i="19"/>
  <c r="C294" i="19"/>
  <c r="C295" i="19"/>
  <c r="C296" i="19"/>
  <c r="C297" i="19"/>
  <c r="C298" i="19"/>
  <c r="C299" i="19"/>
  <c r="C300" i="19"/>
  <c r="C301" i="19"/>
  <c r="C302" i="19"/>
  <c r="C303" i="19"/>
  <c r="C304" i="19"/>
  <c r="C305" i="19"/>
  <c r="C306" i="19"/>
  <c r="C307" i="19"/>
  <c r="C308" i="19"/>
  <c r="C309" i="19"/>
  <c r="C310" i="19"/>
  <c r="C311" i="19"/>
  <c r="C312" i="19"/>
  <c r="C313" i="19"/>
  <c r="C314" i="19"/>
  <c r="C315" i="19"/>
  <c r="C316" i="19"/>
  <c r="C317" i="19"/>
  <c r="C318" i="19"/>
  <c r="C319" i="19"/>
  <c r="C320" i="19"/>
  <c r="C321" i="19"/>
  <c r="C322" i="19"/>
  <c r="C323" i="19"/>
  <c r="C324" i="19"/>
  <c r="C325" i="19"/>
  <c r="C326" i="19"/>
  <c r="C327" i="19"/>
  <c r="C328" i="19"/>
  <c r="C329" i="19"/>
  <c r="C330" i="19"/>
  <c r="C331" i="19"/>
  <c r="C332" i="19"/>
  <c r="C333" i="19"/>
  <c r="C334" i="19"/>
  <c r="C335" i="19"/>
  <c r="C336" i="19"/>
  <c r="C337" i="19"/>
  <c r="C338" i="19"/>
  <c r="C339" i="19"/>
  <c r="C340" i="19"/>
  <c r="C341" i="19"/>
  <c r="C342" i="19"/>
  <c r="C343" i="19"/>
  <c r="C344" i="19"/>
  <c r="C345" i="19"/>
  <c r="C346" i="19"/>
  <c r="C347" i="19"/>
  <c r="C348" i="19"/>
  <c r="C349" i="19"/>
  <c r="C350" i="19"/>
  <c r="C351" i="19"/>
  <c r="C352" i="19"/>
  <c r="C353" i="19"/>
  <c r="C354" i="19"/>
  <c r="C355" i="19"/>
  <c r="C356" i="19"/>
  <c r="C357" i="19"/>
  <c r="C358" i="19"/>
  <c r="C359" i="19"/>
  <c r="C360" i="19"/>
  <c r="C361" i="19"/>
  <c r="C362" i="19"/>
  <c r="C363" i="19"/>
  <c r="C364" i="19"/>
  <c r="C365" i="19"/>
  <c r="C366" i="19"/>
  <c r="C367" i="19"/>
  <c r="C368" i="19"/>
  <c r="C369" i="19"/>
  <c r="C370" i="19"/>
  <c r="C371" i="19"/>
  <c r="C372" i="19"/>
  <c r="C373" i="19"/>
  <c r="C374" i="19"/>
  <c r="C375" i="19"/>
  <c r="C376" i="19"/>
  <c r="C377" i="19"/>
  <c r="C378" i="19"/>
  <c r="C379" i="19"/>
  <c r="C380" i="19"/>
  <c r="C381" i="19"/>
  <c r="C382" i="19"/>
  <c r="C383" i="19"/>
  <c r="C384" i="19"/>
  <c r="C385" i="19"/>
  <c r="C386" i="19"/>
  <c r="C387" i="19"/>
  <c r="C388" i="19"/>
  <c r="C389" i="19"/>
  <c r="C390" i="19"/>
  <c r="C391" i="19"/>
  <c r="C392" i="19"/>
  <c r="C393" i="19"/>
  <c r="C394" i="19"/>
  <c r="C395" i="19"/>
  <c r="C396" i="19"/>
  <c r="C397" i="19"/>
  <c r="C398" i="19"/>
  <c r="C399" i="19"/>
  <c r="C400" i="19"/>
  <c r="C401" i="19"/>
  <c r="C402" i="19"/>
  <c r="C403" i="19"/>
  <c r="C404" i="19"/>
  <c r="C405" i="19"/>
  <c r="C406" i="19"/>
  <c r="C407" i="19"/>
  <c r="C408" i="19"/>
  <c r="C409" i="19"/>
  <c r="C410" i="19"/>
  <c r="C411" i="19"/>
  <c r="C412" i="19"/>
  <c r="C413" i="19"/>
  <c r="C414" i="19"/>
  <c r="C415" i="19"/>
  <c r="C416" i="19"/>
  <c r="C417" i="19"/>
  <c r="C418" i="19"/>
  <c r="C419" i="19"/>
  <c r="C420" i="19"/>
  <c r="C421" i="19"/>
  <c r="C422" i="19"/>
  <c r="C423" i="19"/>
  <c r="C424" i="19"/>
  <c r="C425" i="19"/>
  <c r="C426" i="19"/>
  <c r="C427" i="19"/>
  <c r="C428" i="19"/>
  <c r="C429" i="19"/>
  <c r="C430" i="19"/>
  <c r="C431" i="19"/>
  <c r="C432" i="19"/>
  <c r="C433" i="19"/>
  <c r="C434" i="19"/>
  <c r="C435" i="19"/>
  <c r="C436" i="19"/>
  <c r="C437" i="19"/>
  <c r="C438" i="19"/>
  <c r="C439" i="19"/>
  <c r="C440" i="19"/>
  <c r="C441" i="19"/>
  <c r="C442" i="19"/>
  <c r="C443" i="19"/>
  <c r="C444" i="19"/>
  <c r="C445" i="19"/>
  <c r="C446" i="19"/>
  <c r="C447" i="19"/>
  <c r="C448" i="19"/>
  <c r="C449" i="19"/>
  <c r="C450" i="19"/>
  <c r="C451" i="19"/>
  <c r="C452" i="19"/>
  <c r="C453" i="19"/>
  <c r="C454" i="19"/>
  <c r="C455" i="19"/>
  <c r="C456" i="19"/>
  <c r="C457" i="19"/>
  <c r="C458" i="19"/>
  <c r="C459" i="19"/>
  <c r="C460" i="19"/>
  <c r="C461" i="19"/>
  <c r="C462" i="19"/>
  <c r="C463" i="19"/>
  <c r="C464" i="19"/>
  <c r="C465" i="19"/>
  <c r="C466" i="19"/>
  <c r="C467" i="19"/>
  <c r="C468" i="19"/>
  <c r="C469" i="19"/>
  <c r="C470" i="19"/>
  <c r="C471" i="19"/>
  <c r="C472" i="19"/>
  <c r="C473" i="19"/>
  <c r="C474" i="19"/>
  <c r="C475" i="19"/>
  <c r="C476" i="19"/>
  <c r="C477" i="19"/>
  <c r="C478" i="19"/>
  <c r="C479" i="19"/>
  <c r="C480" i="19"/>
  <c r="C481" i="19"/>
  <c r="C482" i="19"/>
  <c r="C483" i="19"/>
  <c r="C484" i="19"/>
  <c r="C485" i="19"/>
  <c r="C486" i="19"/>
  <c r="C487" i="19"/>
  <c r="C488" i="19"/>
  <c r="C489" i="19"/>
  <c r="C490" i="19"/>
  <c r="C491" i="19"/>
  <c r="C492" i="19"/>
  <c r="C493" i="19"/>
  <c r="C494" i="19"/>
  <c r="C495" i="19"/>
  <c r="C496" i="19"/>
  <c r="C497" i="19"/>
  <c r="C498" i="19"/>
  <c r="C499" i="19"/>
  <c r="C500" i="19"/>
  <c r="C501" i="19"/>
  <c r="C502" i="19"/>
  <c r="C503" i="19"/>
  <c r="C504" i="19"/>
  <c r="C505" i="19"/>
  <c r="C506" i="19"/>
  <c r="C507" i="19"/>
  <c r="C508" i="19"/>
  <c r="C509" i="19"/>
  <c r="C510" i="19"/>
  <c r="C511" i="19"/>
  <c r="C512" i="19"/>
  <c r="C513" i="19"/>
  <c r="C514" i="19"/>
  <c r="C515" i="19"/>
  <c r="C516" i="19"/>
  <c r="C517" i="19"/>
  <c r="C518" i="19"/>
  <c r="C519" i="19"/>
  <c r="C520" i="19"/>
  <c r="C521" i="19"/>
  <c r="C522" i="19"/>
  <c r="C523" i="19"/>
  <c r="C524" i="19"/>
  <c r="C525" i="19"/>
  <c r="C526" i="19"/>
  <c r="C527" i="19"/>
  <c r="C528" i="19"/>
  <c r="C529" i="19"/>
  <c r="C530" i="19"/>
  <c r="C531" i="19"/>
  <c r="C532" i="19"/>
  <c r="C533" i="19"/>
  <c r="C534" i="19"/>
  <c r="C535" i="19"/>
  <c r="C536" i="19"/>
  <c r="C537" i="19"/>
  <c r="C538" i="19"/>
  <c r="C539" i="19"/>
  <c r="C540" i="19"/>
  <c r="C541" i="19"/>
  <c r="C542" i="19"/>
  <c r="C543" i="19"/>
  <c r="C544" i="19"/>
  <c r="C545" i="19"/>
  <c r="C546" i="19"/>
  <c r="C547" i="19"/>
  <c r="C548" i="19"/>
  <c r="C549" i="19"/>
  <c r="C550" i="19"/>
  <c r="C551" i="19"/>
  <c r="C552" i="19"/>
  <c r="C553" i="19"/>
  <c r="C554" i="19"/>
  <c r="C555" i="19"/>
  <c r="C556" i="19"/>
  <c r="C557" i="19"/>
  <c r="C558" i="19"/>
  <c r="C559" i="19"/>
  <c r="C560" i="19"/>
  <c r="C561" i="19"/>
  <c r="C562" i="19"/>
  <c r="C563" i="19"/>
  <c r="C564" i="19"/>
  <c r="C565" i="19"/>
  <c r="C566" i="19"/>
  <c r="C567" i="19"/>
  <c r="C568" i="19"/>
  <c r="C569" i="19"/>
  <c r="C570" i="19"/>
  <c r="C571" i="19"/>
  <c r="C572" i="19"/>
  <c r="C573" i="19"/>
  <c r="C574" i="19"/>
  <c r="C575" i="19"/>
  <c r="C576" i="19"/>
  <c r="C577" i="19"/>
  <c r="C578" i="19"/>
  <c r="C579" i="19"/>
  <c r="C580" i="19"/>
  <c r="C581" i="19"/>
  <c r="C582" i="19"/>
  <c r="C583" i="19"/>
  <c r="C584" i="19"/>
  <c r="C585" i="19"/>
  <c r="C586" i="19"/>
  <c r="C587" i="19"/>
  <c r="C588" i="19"/>
  <c r="C589" i="19"/>
  <c r="C590" i="19"/>
  <c r="C591" i="19"/>
  <c r="C592" i="19"/>
  <c r="C593" i="19"/>
  <c r="C594" i="19"/>
  <c r="C595" i="19"/>
  <c r="C596" i="19"/>
  <c r="C597" i="19"/>
  <c r="C598" i="19"/>
  <c r="C599" i="19"/>
  <c r="C600" i="19"/>
  <c r="C601" i="19"/>
  <c r="C602" i="19"/>
  <c r="C603" i="19"/>
  <c r="C604" i="19"/>
  <c r="C605" i="19"/>
  <c r="C606" i="19"/>
  <c r="C607" i="19"/>
  <c r="C608" i="19"/>
  <c r="C609" i="19"/>
  <c r="C610" i="19"/>
  <c r="C611" i="19"/>
  <c r="C612" i="19"/>
  <c r="C613" i="19"/>
  <c r="C614" i="19"/>
  <c r="C615" i="19"/>
  <c r="C616" i="19"/>
  <c r="C617" i="19"/>
  <c r="C618" i="19"/>
  <c r="C619" i="19"/>
  <c r="C620" i="19"/>
  <c r="C621" i="19"/>
  <c r="C622" i="19"/>
  <c r="C623" i="19"/>
  <c r="C624" i="19"/>
  <c r="C625" i="19"/>
  <c r="C626" i="19"/>
  <c r="C627" i="19"/>
  <c r="C628" i="19"/>
  <c r="C629" i="19"/>
  <c r="C630" i="19"/>
  <c r="C631" i="19"/>
  <c r="C632" i="19"/>
  <c r="C633" i="19"/>
  <c r="C634" i="19"/>
  <c r="C635" i="19"/>
  <c r="C636" i="19"/>
  <c r="C637" i="19"/>
  <c r="C4" i="19"/>
  <c r="B726" i="20" l="1"/>
  <c r="B725" i="20"/>
  <c r="B667" i="20"/>
  <c r="A5" i="18" l="1"/>
  <c r="A6" i="18" s="1"/>
  <c r="A7" i="18" s="1"/>
  <c r="A8" i="18" s="1"/>
  <c r="A9" i="18" s="1"/>
  <c r="A10" i="18" s="1"/>
  <c r="A11" i="18" s="1"/>
  <c r="A12" i="18" s="1"/>
  <c r="A13" i="18" s="1"/>
  <c r="D13" i="3" l="1"/>
  <c r="F14" i="3" l="1"/>
  <c r="G14" i="3"/>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B442" i="20" l="1"/>
  <c r="B2" i="19"/>
  <c r="B724" i="20" l="1"/>
  <c r="B2" i="20" s="1"/>
  <c r="E13" i="3"/>
  <c r="E14" i="3" s="1"/>
</calcChain>
</file>

<file path=xl/comments1.xml><?xml version="1.0" encoding="utf-8"?>
<comments xmlns="http://schemas.openxmlformats.org/spreadsheetml/2006/main">
  <authors>
    <author>RKA-DNCR-03</author>
  </authors>
  <commentList>
    <comment ref="C3" authorId="0" shapeId="0">
      <text>
        <r>
          <rPr>
            <b/>
            <sz val="9"/>
            <color indexed="81"/>
            <rFont val="Tahoma"/>
            <family val="2"/>
          </rPr>
          <t>RKA-DNCR-03:</t>
        </r>
        <r>
          <rPr>
            <sz val="9"/>
            <color indexed="81"/>
            <rFont val="Tahoma"/>
            <family val="2"/>
          </rPr>
          <t xml:space="preserve">
Please select from drop down.</t>
        </r>
      </text>
    </comment>
  </commentList>
</comments>
</file>

<file path=xl/sharedStrings.xml><?xml version="1.0" encoding="utf-8"?>
<sst xmlns="http://schemas.openxmlformats.org/spreadsheetml/2006/main" count="4078" uniqueCount="1570">
  <si>
    <t>Party Name</t>
  </si>
  <si>
    <t>S.No.</t>
  </si>
  <si>
    <t>TRADE RECEIVABLES</t>
  </si>
  <si>
    <t>Reason of pendency</t>
  </si>
  <si>
    <t>Last communication held with the party for realization of payment on</t>
  </si>
  <si>
    <t>Status of Advance</t>
  </si>
  <si>
    <t>Items</t>
  </si>
  <si>
    <t>Particulars</t>
  </si>
  <si>
    <t>Remarks</t>
  </si>
  <si>
    <t>Payment pendency since or Invoice date</t>
  </si>
  <si>
    <t>Nature/ Type/ Name of material</t>
  </si>
  <si>
    <t>INVENTORY</t>
  </si>
  <si>
    <t>Reason for pendency</t>
  </si>
  <si>
    <t>Nature of Investment</t>
  </si>
  <si>
    <t>Name of the company in which investment is made</t>
  </si>
  <si>
    <t>Date of investment</t>
  </si>
  <si>
    <t>Date/ Period of realization</t>
  </si>
  <si>
    <t>Current Market rate/ value</t>
  </si>
  <si>
    <t>Amount Invested</t>
  </si>
  <si>
    <t>Number of shares</t>
  </si>
  <si>
    <t>Type of Inventory</t>
  </si>
  <si>
    <t>SHORT TERM LOANS &amp; ADVANCES</t>
  </si>
  <si>
    <t>Advance/ Loan date</t>
  </si>
  <si>
    <t>Nature</t>
  </si>
  <si>
    <t>Total</t>
  </si>
  <si>
    <t>Balance as per latest BS</t>
  </si>
  <si>
    <t>Amount pending as per latest Balance Sheet</t>
  </si>
  <si>
    <t>Other Non-current Financial Assets</t>
  </si>
  <si>
    <t>Nature/ Purpose of Asset</t>
  </si>
  <si>
    <t>Amount of Asset</t>
  </si>
  <si>
    <t>Other Current Financial Assets</t>
  </si>
  <si>
    <t>Other Non-Current Assets</t>
  </si>
  <si>
    <t>Other Current Assets</t>
  </si>
  <si>
    <t>Any Dispute</t>
  </si>
  <si>
    <t>Purpose of Loan/ Advance</t>
  </si>
  <si>
    <t>Advance/ Loan Amount as per Balance Sheet</t>
  </si>
  <si>
    <t>Comment on Expected Date of realization/ settlement from Company/ RP</t>
  </si>
  <si>
    <t>Period of pendency</t>
  </si>
  <si>
    <t>Company's comment on Expected Date of realization/ settlement</t>
  </si>
  <si>
    <t>Deferred Tax Assets</t>
  </si>
  <si>
    <t>Comment on Chances of Recovery as per Company's</t>
  </si>
  <si>
    <t>C&amp;CE and Other Bank Balance</t>
  </si>
  <si>
    <t>Nil</t>
  </si>
  <si>
    <t>NIL</t>
  </si>
  <si>
    <t>Raw Material</t>
  </si>
  <si>
    <t>BHARTI AIRTEL LIMITED</t>
  </si>
  <si>
    <t>VISA MINMETAL LIMITED</t>
  </si>
  <si>
    <t>TRADE PAYABLES</t>
  </si>
  <si>
    <t>SHREE SHYAM SILICATE UDYOG</t>
  </si>
  <si>
    <t>LINGARAJ SUPPLY AGENCY</t>
  </si>
  <si>
    <t>SANMATI  LIME  PRODUCT</t>
  </si>
  <si>
    <t>SHREE JAGANNATH SUPPLY CO.</t>
  </si>
  <si>
    <t>SMS KHANIJA</t>
  </si>
  <si>
    <t>EXPRESS SHIPPING AGENCY</t>
  </si>
  <si>
    <t>BHANDARI TRADERS</t>
  </si>
  <si>
    <t>MINERALS AND REFRACTORIES</t>
  </si>
  <si>
    <t>SAIKRUTHI MINMET INDIA PRIVATE LIMI</t>
  </si>
  <si>
    <t>SINDHURA TRADERS</t>
  </si>
  <si>
    <t>MYSORE MINERALS LIMITED</t>
  </si>
  <si>
    <t>R G MINERALS</t>
  </si>
  <si>
    <t>MAA VAISHNO ENTERPRISES</t>
  </si>
  <si>
    <t>RAJASTHAN LIME COMPANY</t>
  </si>
  <si>
    <t>THE UNITED PROVINCES SUGAR COMPANY</t>
  </si>
  <si>
    <t>ALLIANCE INFRATECH PRIVATE LIMITED</t>
  </si>
  <si>
    <t>A K V ENTERPRISE</t>
  </si>
  <si>
    <t>METSA ENGINEERING COMPANY</t>
  </si>
  <si>
    <t>STEEL CRAFT OF INDIA</t>
  </si>
  <si>
    <t>METAL ENGINEERING &amp; TREATMENT CO.</t>
  </si>
  <si>
    <t>S.A. HARDWARE MART</t>
  </si>
  <si>
    <t>NAVIN KUMAR &amp; BROTHERS</t>
  </si>
  <si>
    <t>S.K. COMMUNICATIONS (P) LTD.</t>
  </si>
  <si>
    <t>SHREEJEE UDYOG</t>
  </si>
  <si>
    <t>NISHANT MARKETING &amp; MFG. CO.</t>
  </si>
  <si>
    <t>A.K. JAIN &amp; BROTHERS</t>
  </si>
  <si>
    <t>SARTORIUS MECHATRONICS (I) PVT. LTD</t>
  </si>
  <si>
    <t>TARINI BEARING CENTRE</t>
  </si>
  <si>
    <t>ARUDRA ENGINEERS PRIVATE LIMITED</t>
  </si>
  <si>
    <t>SHREE MAHABIR SERVICE STATION</t>
  </si>
  <si>
    <t>SYMBOISIS</t>
  </si>
  <si>
    <t>STUTI TECHNOLOGIES</t>
  </si>
  <si>
    <t>MANISH TRADING COMPANY</t>
  </si>
  <si>
    <t>HOWRAH WIRE NETTING CONCERN PVT.LTD</t>
  </si>
  <si>
    <t>MOHANTY &amp; SONS</t>
  </si>
  <si>
    <t>KAMALA BOOK STORE</t>
  </si>
  <si>
    <t>JAYASHREE ELECTRON PVT. LTD.</t>
  </si>
  <si>
    <t>ORISSA ELECTRIC CORPORATION</t>
  </si>
  <si>
    <t>SIGMA MINERALS LIMITED</t>
  </si>
  <si>
    <t>CHANDIKHOL HUME PIPE FACTORY</t>
  </si>
  <si>
    <t>OMEX INTERNATIONAL</t>
  </si>
  <si>
    <t>Shree Mahabir Associates</t>
  </si>
  <si>
    <t>VMS NIRMAN PRIVATE LIMITED</t>
  </si>
  <si>
    <t>Sibashakti Elastomer</t>
  </si>
  <si>
    <t>MAA BHAGABATEE PRINTERS</t>
  </si>
  <si>
    <t>TECHNICS</t>
  </si>
  <si>
    <t>Plastend</t>
  </si>
  <si>
    <t>RELIANCE COMMUNICATIONS</t>
  </si>
  <si>
    <t>SCIENCE CELL,</t>
  </si>
  <si>
    <t>RICE LAKE WEIGHING SYSTEMS INDIA</t>
  </si>
  <si>
    <t>AREVA T&amp; D INDIA LTD.,</t>
  </si>
  <si>
    <t>PREMIER INDUSTRIAL CORPORATION</t>
  </si>
  <si>
    <t>TEMPTECH</t>
  </si>
  <si>
    <t>SHANKAR ELECTRICALS STORE</t>
  </si>
  <si>
    <t>SACHIN ENTERPRISES</t>
  </si>
  <si>
    <t>PEST CONTROL INDIA PVT. LTD.,</t>
  </si>
  <si>
    <t>HBL POWER SYSTEMS LTD.</t>
  </si>
  <si>
    <t>AREN DAS &amp; SONS,</t>
  </si>
  <si>
    <t>TRISHUL TREAD PRIVATE LTD.</t>
  </si>
  <si>
    <t>ABB INDIA LIMITED</t>
  </si>
  <si>
    <t>ISHAANI ELECTRONICS PVT. LTD.,</t>
  </si>
  <si>
    <t>MAHABIR GAS SERVICE,</t>
  </si>
  <si>
    <t>BINORI SUPPLY AGENCY</t>
  </si>
  <si>
    <t>SCIENTIFIC TRADERS,</t>
  </si>
  <si>
    <t>UNIQUE FABRICATORS CORPORATIONS</t>
  </si>
  <si>
    <t>SEETA KISAN SEVA KENDRA</t>
  </si>
  <si>
    <t>RAJ ELECTRICALS</t>
  </si>
  <si>
    <t>PODDAR TYRE</t>
  </si>
  <si>
    <t>A.K.JAIN AND BROTHERS</t>
  </si>
  <si>
    <t>Shree Bimal Oxygen &amp; Minerals (P)</t>
  </si>
  <si>
    <t>MAXFLOW FANS MANUFACTURING PVT. LTD</t>
  </si>
  <si>
    <t>AUTO STORES</t>
  </si>
  <si>
    <t>UTKAL TARPAULIN INDUSTRIES</t>
  </si>
  <si>
    <t>DURGA MONOLITHICS (P) LTD</t>
  </si>
  <si>
    <t>ARCOLA AND HODGE</t>
  </si>
  <si>
    <t>SANDHYA ENGINEERING CONCERN</t>
  </si>
  <si>
    <t>HYDRAX INTERNATIONAL</t>
  </si>
  <si>
    <t>NAVIN ENGINEERING</t>
  </si>
  <si>
    <t>TRACK  PARTS CORPORATION</t>
  </si>
  <si>
    <t>S.B. AQUATECH</t>
  </si>
  <si>
    <t>R.G. ENTERPRISES</t>
  </si>
  <si>
    <t>K.P  ENGINEERING  WORKS</t>
  </si>
  <si>
    <t>JASUBHAI  ENGINEERING  PVT.  LTD</t>
  </si>
  <si>
    <t>WATER  TREAT  SUPPLY &amp;  SERVICES</t>
  </si>
  <si>
    <t>DAIKIN  AIRCONDITIONING INDIA PVT.</t>
  </si>
  <si>
    <t>ANNAPURNA  SUPPLIERS</t>
  </si>
  <si>
    <t>PREMUR  IMPEX  LIMITED</t>
  </si>
  <si>
    <t>SHREE GANESH MOTORS</t>
  </si>
  <si>
    <t>FAIR  DEAL</t>
  </si>
  <si>
    <t>KALINGA  AUTOMOBILES  (P)  LTD.</t>
  </si>
  <si>
    <t>LYKO ENGINEERING WORKS</t>
  </si>
  <si>
    <t>DALMIA CEMENT (BHARAT) LIMITED</t>
  </si>
  <si>
    <t>UNIVERSAL TRADING COMPANY</t>
  </si>
  <si>
    <t>SWAN ENVIRONMENTAL PVT. LTD.</t>
  </si>
  <si>
    <t>GUPTA POWER INFRASTRUCTURE LIMITED</t>
  </si>
  <si>
    <t>IRD MECHANALYSIS LIMITED</t>
  </si>
  <si>
    <t>MVS ACMEI TECHNOLOGIES</t>
  </si>
  <si>
    <t>UTKAL OXY ARC SERVICES</t>
  </si>
  <si>
    <t>KOHINOOR TEXTILE WASTE</t>
  </si>
  <si>
    <t>ISS SDB SECURITY SERVICES</t>
  </si>
  <si>
    <t>ABR SUPPLY SYNDICATE</t>
  </si>
  <si>
    <t>LAKSHYESHWAR MOTORS</t>
  </si>
  <si>
    <t>SARCO EQUIPMENTS PVT. LTD.</t>
  </si>
  <si>
    <t>FORWARD TRADERS</t>
  </si>
  <si>
    <t>SRI KRISHNA ASSOCIATE</t>
  </si>
  <si>
    <t>HINDUSTAN RUBBER INDUSTRIES</t>
  </si>
  <si>
    <t>GUPTA VARIETY STORES</t>
  </si>
  <si>
    <t>ORISSA DIESEL ENGINES (P) LTD</t>
  </si>
  <si>
    <t>B K DIESELS &amp; ENGINEERINGS</t>
  </si>
  <si>
    <t>MECH FAB INDUSTRIAL EQUIPMENTS</t>
  </si>
  <si>
    <t>RAJAT METAL INDUSTRIES</t>
  </si>
  <si>
    <t>SCRUM SYSTEM PVT LTD.</t>
  </si>
  <si>
    <t>INDIAN OIL CORPORATION LTD.</t>
  </si>
  <si>
    <t>A. M. TRADING CO</t>
  </si>
  <si>
    <t>AMASS INDIA</t>
  </si>
  <si>
    <t>JAIKAR TECHNO PVT LTD</t>
  </si>
  <si>
    <t>KESHAV ENTERPRISES</t>
  </si>
  <si>
    <t>SUNDARAM INDUSTRIES LIMITED</t>
  </si>
  <si>
    <t>MAHIMA GASES</t>
  </si>
  <si>
    <t>GRW PUMPS PVT LTD</t>
  </si>
  <si>
    <t>SUNANDA BEHERA</t>
  </si>
  <si>
    <t>RAJESH &amp; COMPANY</t>
  </si>
  <si>
    <t>SM AND COMPANY</t>
  </si>
  <si>
    <t>GE OIL &amp; GAS INDIA PRIVATE LIMITED</t>
  </si>
  <si>
    <t>BISWAL LIFTING AGENCY</t>
  </si>
  <si>
    <t>VAAYUSHANTI SOLUTIONS PVT LTD</t>
  </si>
  <si>
    <t>M. B. ASSOCIATES</t>
  </si>
  <si>
    <t>POWER SOLUTION</t>
  </si>
  <si>
    <t>COMPUTER PROFESSIONAL</t>
  </si>
  <si>
    <t>SHREE SAI ELECTRICALS</t>
  </si>
  <si>
    <t>STEAM EQUIPMENTS PVT LTD</t>
  </si>
  <si>
    <t>HEAVY METAL AND TUBES LTD</t>
  </si>
  <si>
    <t>UNIMAX TRADERS</t>
  </si>
  <si>
    <t>MOHAMMEDI HARDWARE MART</t>
  </si>
  <si>
    <t>LAKE ENGINEERING</t>
  </si>
  <si>
    <t>INDO CHEMICALS &amp; INSTRUMENTS</t>
  </si>
  <si>
    <t>JAIN AUTOMOTIVES</t>
  </si>
  <si>
    <t>HEMANTA KUMAR NAYAK</t>
  </si>
  <si>
    <t>KS EARTHMOVERS</t>
  </si>
  <si>
    <t>BALARKA FABRICON PVT LTD</t>
  </si>
  <si>
    <t>JECON INDIA</t>
  </si>
  <si>
    <t>GEETA   ASSOCIATES</t>
  </si>
  <si>
    <t>KRISHNA TRADERS</t>
  </si>
  <si>
    <t>GURUNANAK HYDRAULICS SERVICES PVT.</t>
  </si>
  <si>
    <t>ATLAS COPCO (INDIA) LIMITED</t>
  </si>
  <si>
    <t>GREEN ENVIRO INTERNATIONAL PVT.LTD.</t>
  </si>
  <si>
    <t>REXEL INDIA PRIVATE LIMITED</t>
  </si>
  <si>
    <t>ELEQUIP TOOLS PVT LTD</t>
  </si>
  <si>
    <t>ISGEC HEAVY ENGINEERING LIMITED</t>
  </si>
  <si>
    <t>SWARNALATA ENTERPRISES</t>
  </si>
  <si>
    <t>ONS ENGINEERING</t>
  </si>
  <si>
    <t>SAROJ IMPEX</t>
  </si>
  <si>
    <t>PURVA VASHI ELECTRICALS &amp; SERVICES</t>
  </si>
  <si>
    <t>INDUSTRIAL HYDRAULIC SPARES</t>
  </si>
  <si>
    <t>HINDUSTHAN COMMERCIAL AGENCY</t>
  </si>
  <si>
    <t>KMS EARTHMOVERS</t>
  </si>
  <si>
    <t>JAY JAGANNATH RE ROLLING AND STEEL</t>
  </si>
  <si>
    <t>KALPA ELECTRIKAL PRIVATE LIMITED</t>
  </si>
  <si>
    <t>FLSMIDTH PRIVATE LIMITED</t>
  </si>
  <si>
    <t>BLUE STAR LIMITED</t>
  </si>
  <si>
    <t>FESTO INDIA PRIVATE LIMITED</t>
  </si>
  <si>
    <t>DHABALESWAR INDUSTRIAL TRAINING</t>
  </si>
  <si>
    <t>Mitra S.K. Pvt. Ltd.</t>
  </si>
  <si>
    <t>PRASAD CONTRACTOR</t>
  </si>
  <si>
    <t>THEJO ENGINEERING LIMITED</t>
  </si>
  <si>
    <t>UNITED REFRACTORY SERVICES</t>
  </si>
  <si>
    <t>A.C. Sahoo</t>
  </si>
  <si>
    <t>A K Das Associates Ltd.</t>
  </si>
  <si>
    <t>Debadutta Ray</t>
  </si>
  <si>
    <t>Manas Engineering &amp; Construction</t>
  </si>
  <si>
    <t>SANS INTERNATIONAL</t>
  </si>
  <si>
    <t>Suravi Construction</t>
  </si>
  <si>
    <t>NEW COALFIELD CARRIERS</t>
  </si>
  <si>
    <t>Travel &amp; Rentals Pvt Ltd</t>
  </si>
  <si>
    <t>SUVENDU KUMAR SAHOO</t>
  </si>
  <si>
    <t>MILESTONES ENGINEERING PVT. LTD.,</t>
  </si>
  <si>
    <t>MAA NARAYANI FABRICATORS</t>
  </si>
  <si>
    <t>KALINGA AUTOMOBILES PVT. LTD.</t>
  </si>
  <si>
    <t>SUN CONSULTANCY AND SERVICES</t>
  </si>
  <si>
    <t>SHREE DURGA ELECTRICAL REPAIRING</t>
  </si>
  <si>
    <t>SR TRADING CO</t>
  </si>
  <si>
    <t>MAA ENTERPRISES</t>
  </si>
  <si>
    <t>ANIL KUMAR BARIK</t>
  </si>
  <si>
    <t>KALYANI LABORATORIES</t>
  </si>
  <si>
    <t>AKSHAYA KUMAR DHAL</t>
  </si>
  <si>
    <t>PARTHA SARATHI DALAI</t>
  </si>
  <si>
    <t>SAHU &amp; SONS</t>
  </si>
  <si>
    <t>TUFFLEAK  ENGINEERS</t>
  </si>
  <si>
    <t>BASANTI  ENGINEERING</t>
  </si>
  <si>
    <t>GAMMON  INDIA  LTD.</t>
  </si>
  <si>
    <t>APARNA   CONSTRUCTION</t>
  </si>
  <si>
    <t>ASUTOSA CONSTRUCTION</t>
  </si>
  <si>
    <t>RAJ KUMAR SHARMA</t>
  </si>
  <si>
    <t>JITENDRA KUMAR BRAHMA</t>
  </si>
  <si>
    <t>PRASANTA KUMAR DWIVEDY</t>
  </si>
  <si>
    <t>ODESSA GREEN DREAM</t>
  </si>
  <si>
    <t>G4S SECURE SOLUTIONS (INDIA)</t>
  </si>
  <si>
    <t>RABAN DAS</t>
  </si>
  <si>
    <t>BAGHA TRAVELS</t>
  </si>
  <si>
    <t>GEOCHEM LABORATORIES PVT. LTD.</t>
  </si>
  <si>
    <t>BHUBANESWAR TOURS &amp; TRAVELS</t>
  </si>
  <si>
    <t>SAHOO &amp; NAYAK ENGINEERING</t>
  </si>
  <si>
    <t>MB LOGISTICS AND CONSTRUCTION PVT.</t>
  </si>
  <si>
    <t>NEELCHAKARA WATER TANKER SERVICE</t>
  </si>
  <si>
    <t>TRILOCHAN DHAL</t>
  </si>
  <si>
    <t>METSAF ENGINEERING PVT LTD</t>
  </si>
  <si>
    <t>PRECISION CALIBRATION LABORATORY</t>
  </si>
  <si>
    <t>KANNELITE FACILITY MANAGEMENT</t>
  </si>
  <si>
    <t>SWAIN &amp; SONS POWER TECH PVT LTD</t>
  </si>
  <si>
    <t>MEGASEA SHIPPING &amp; LOGISTICS</t>
  </si>
  <si>
    <t>THERMO FISHER SCIENTIFIC INDIA PVT</t>
  </si>
  <si>
    <t>RSGM TECHNO SERVICES PVT LTD</t>
  </si>
  <si>
    <t>WEIGHMASS SYSTEMS INDIA PVT LTD</t>
  </si>
  <si>
    <t>BALAJI AUTO WORKS</t>
  </si>
  <si>
    <t>P.M.C. CONSTRUCTION</t>
  </si>
  <si>
    <t>STAR ENGINEERING WORKS</t>
  </si>
  <si>
    <t>SIBA PRASAD DAS</t>
  </si>
  <si>
    <t>SAS ASSOCIATES</t>
  </si>
  <si>
    <t>RELIABLE SECURITY AND INTELLIGENCE</t>
  </si>
  <si>
    <t>MITHILA</t>
  </si>
  <si>
    <t>SRI VENKATESWARA ENGINEERING WORKS</t>
  </si>
  <si>
    <t>AIRTEL (1144726240)</t>
  </si>
  <si>
    <t>SN FIRE TECHNOLOGIES</t>
  </si>
  <si>
    <t>NARENDRA KUMAR DHAL</t>
  </si>
  <si>
    <t>DD CONSTRUCTION</t>
  </si>
  <si>
    <t>WATENVA SOLUTION PRIVATE LIMITED</t>
  </si>
  <si>
    <t>TAJ HOOD WORKSHOP</t>
  </si>
  <si>
    <t>KANCHANJYOTI TRANSPORTING AND SUPPL</t>
  </si>
  <si>
    <t>CARE SECURITY &amp; ALLIED SERVICES</t>
  </si>
  <si>
    <t>SECURED SECURITY SOLUTIONS PVT LTD</t>
  </si>
  <si>
    <t>SECURITY SERVEYORS &amp; SEALING YARDS</t>
  </si>
  <si>
    <t>MAA HINGULA ENTERPRISES</t>
  </si>
  <si>
    <t>M H ASSOCIATES</t>
  </si>
  <si>
    <t>MADAN MOHAN SAMAL</t>
  </si>
  <si>
    <t>ORISSA TRADERS</t>
  </si>
  <si>
    <t>PRABHUDATTA PROJECTS</t>
  </si>
  <si>
    <t>UNICOM INFOTEL PRIVATE LIMITED</t>
  </si>
  <si>
    <t>NU TECH ENGINEERING</t>
  </si>
  <si>
    <t>RK ENGINEERING WORKS</t>
  </si>
  <si>
    <t>CHLORIDE  POWER  SYSTEM &amp; SOLUTIONS</t>
  </si>
  <si>
    <t xml:space="preserve"> SKYKING COURIER SERVICE</t>
  </si>
  <si>
    <t>SHREERAM CONSTRUCTION</t>
  </si>
  <si>
    <t>SWAN TECHNICAL SERVICES PVT LTD</t>
  </si>
  <si>
    <t>S.L CONSTUCTION</t>
  </si>
  <si>
    <t>SHIVA SHAKTI CONSTRUCTION</t>
  </si>
  <si>
    <t>SOMDEV &amp; COMPANY</t>
  </si>
  <si>
    <t>SHREEHARI DIAGNOSTIC CENTRE</t>
  </si>
  <si>
    <t>TRULY PEST SOLUTION PVT. LTD.</t>
  </si>
  <si>
    <t>UPDATER SERVICE PRIVATE LIMITED</t>
  </si>
  <si>
    <t>SECURITY &amp; INTELLIGENCE SERVICES</t>
  </si>
  <si>
    <t>A B K CONSTRUCTION</t>
  </si>
  <si>
    <t>COMMANDO SECURITY FORCE</t>
  </si>
  <si>
    <t>NAIVEDYA POWER CONSTRUCTION PVT LTD</t>
  </si>
  <si>
    <t>EASTERN AUTOMATION SYSTEMS</t>
  </si>
  <si>
    <t>SRI JAGANNATH SAFETY AGENCY</t>
  </si>
  <si>
    <t>TERRIER SECURITY SERVICES INDIA PVT</t>
  </si>
  <si>
    <t>EARTH AND ENVIROMENT</t>
  </si>
  <si>
    <t>HARSCO INDIA PVT LTD</t>
  </si>
  <si>
    <t>O &amp; M SOLUTION PRIVATE LIMITED</t>
  </si>
  <si>
    <t>KALINGA HOSPITAL LIMITED</t>
  </si>
  <si>
    <t>FICASOFT SAFETY INSPECTION</t>
  </si>
  <si>
    <t>ROBOTICWARES PRIVATE LIMITED</t>
  </si>
  <si>
    <t>SAI SUPPLY AGENCY</t>
  </si>
  <si>
    <t>MIRZA ISPAT CONSTRUCTION</t>
  </si>
  <si>
    <t>SUBHAM ENGINEERING</t>
  </si>
  <si>
    <t>STARONE SECURITY SERVICES</t>
  </si>
  <si>
    <t>TECHNO FACILITY AND MANAGEMENT</t>
  </si>
  <si>
    <t>TURBO ENGINEERING SERVICES</t>
  </si>
  <si>
    <t>SUDARSAN MOHANTY,</t>
  </si>
  <si>
    <t>GALAXY HYDRAULICS,</t>
  </si>
  <si>
    <t>GLOBALTECH ENVIRO EXPERTS</t>
  </si>
  <si>
    <t>INDIAN INSTITUTE FOR PRODUCTION MGM</t>
  </si>
  <si>
    <t>CECON CONSULTANTS PRIVATE LIMITED</t>
  </si>
  <si>
    <t>POWER TECH CONSULTANTS</t>
  </si>
  <si>
    <t>B BHATTACHARJEE</t>
  </si>
  <si>
    <t>D. RAUT &amp; ASSOCIATES</t>
  </si>
  <si>
    <t>INFOCUS TECHNOLOGIES PRIVATE LIMITE</t>
  </si>
  <si>
    <t>BSR &amp;CO .LLP</t>
  </si>
  <si>
    <t>S K RAJPAL</t>
  </si>
  <si>
    <t>MEDICA TS HOSPITAL PVT LTD</t>
  </si>
  <si>
    <t>TRANSPORT CORP. OF INDIA LTD.</t>
  </si>
  <si>
    <t>FA &amp; CAO, East Coast Railway</t>
  </si>
  <si>
    <t>ASSOCIATED ROAD CARRIERS LTD</t>
  </si>
  <si>
    <t>KANDOI TRANSPORT LIMITED</t>
  </si>
  <si>
    <t>BHAGIRATHI ROAD LINKS</t>
  </si>
  <si>
    <t>PRAKASH TRANSPORT CORPORATION</t>
  </si>
  <si>
    <t>VINAYAK TRANSPORT COMPANY</t>
  </si>
  <si>
    <t>OM SHREE LOGISTICS PVT. LTD.</t>
  </si>
  <si>
    <t>SPEED INFRALOGISTICS LLP</t>
  </si>
  <si>
    <t>CHAND OIL CARRIERS</t>
  </si>
  <si>
    <t>GN ROADLINES</t>
  </si>
  <si>
    <t>DAS ROADWAYS</t>
  </si>
  <si>
    <t>SHIVA ROADLINES</t>
  </si>
  <si>
    <t>DEV CARRIER &amp; MINERALS PVT LTD</t>
  </si>
  <si>
    <t>BHANDARI CARGO MOVERS PVT LTD</t>
  </si>
  <si>
    <t>OM ROAD LINES</t>
  </si>
  <si>
    <t>NANDIGHOSA   TRANSPORT</t>
  </si>
  <si>
    <t>V. Saran</t>
  </si>
  <si>
    <t>Vishal Agarwal</t>
  </si>
  <si>
    <t>CHIEF ENGIEER CUM CHIEF ELECTRICAL</t>
  </si>
  <si>
    <t>BDO INDIA LLP</t>
  </si>
  <si>
    <t>EXECUTIVE ENGINEER, NESCO LTD.</t>
  </si>
  <si>
    <t>ORISSA INDUSTRIAL INFRASTRUCTURE</t>
  </si>
  <si>
    <t>SHREE DURGA TRAVELS</t>
  </si>
  <si>
    <t>Pawan Kumar Shukla</t>
  </si>
  <si>
    <t>SUMIT KUMAR JHA</t>
  </si>
  <si>
    <t>SRINIBAS SWAIN</t>
  </si>
  <si>
    <t>NEEL KAMAL CHATURVEDI</t>
  </si>
  <si>
    <t>ABHAYA LOCHAN NAYAK</t>
  </si>
  <si>
    <t>S R ENTERPRISE</t>
  </si>
  <si>
    <t>VISA RESOURCES INDIA LIMI</t>
  </si>
  <si>
    <t>MINEX METALLURGICAL CO. L</t>
  </si>
  <si>
    <t>HEG - LIMITED</t>
  </si>
  <si>
    <t>ANAND CARBO PRIVATE LIMIT</t>
  </si>
  <si>
    <t>FUTURESCAPE STEEL PVT LTD</t>
  </si>
  <si>
    <t>ANK SEALS PVT. LTD.</t>
  </si>
  <si>
    <t>KONECRANES PVT LTD</t>
  </si>
  <si>
    <t>CROMPTON GREAVES LIMITED</t>
  </si>
  <si>
    <t>HYDROKRIMP A.C. PVT. LTD.</t>
  </si>
  <si>
    <t>PROWESS INTERNATIONAL (P)</t>
  </si>
  <si>
    <t>S. NOMI &amp; COMPANY</t>
  </si>
  <si>
    <t>TRANSTECHNOLOGIES THERMAL</t>
  </si>
  <si>
    <t>P.K.ENTERPRISES</t>
  </si>
  <si>
    <t>HOWRAH WIRE NETTING CONCE</t>
  </si>
  <si>
    <t>JAYASHREE ELECTRON PVT. L</t>
  </si>
  <si>
    <t>THE PROGRESSIVE ENTERPRIS</t>
  </si>
  <si>
    <t>VMS NIRMAN PRIVATE LIMITE</t>
  </si>
  <si>
    <t>SIBASHAKTI ELASTOMER</t>
  </si>
  <si>
    <t>SHANTI SUPPLIERS</t>
  </si>
  <si>
    <t>UNIMECH LIFTING EQUIPMENT</t>
  </si>
  <si>
    <t>PREMIER INDUSTRIAL CORPOR</t>
  </si>
  <si>
    <t>MECHANO ENGINEERS</t>
  </si>
  <si>
    <t>MATHER &amp; PLATT PUMPS LTD.</t>
  </si>
  <si>
    <t>S.N.TRADING CO</t>
  </si>
  <si>
    <t>EASUN MR TAPCHANGERS PVT</t>
  </si>
  <si>
    <t>ABB AB FACTS</t>
  </si>
  <si>
    <t>FILTER AND PROTECT</t>
  </si>
  <si>
    <t>DALMIA CEMENT (BHARAT) LI</t>
  </si>
  <si>
    <t>ANUPAM INDUSTRIES LIMITED</t>
  </si>
  <si>
    <t>WEIR BDK VALVES</t>
  </si>
  <si>
    <t>KHEMKA REFRACTORIES (P) L</t>
  </si>
  <si>
    <t>SAFE LIFTERS PVT LTD.</t>
  </si>
  <si>
    <t>WENDT INDIA LIMITED</t>
  </si>
  <si>
    <t>BIHAR TOOLS &amp; COMPONENTS</t>
  </si>
  <si>
    <t>ROYAL ENGINEERING CONCERN</t>
  </si>
  <si>
    <t>A ONE TOOLS &amp; EQUIPMENTS</t>
  </si>
  <si>
    <t>VELJAN HYDRAIR LIMITED</t>
  </si>
  <si>
    <t>RIGHT REFRACTORIES PRIVAT</t>
  </si>
  <si>
    <t>RAJ STEEL CORPORATION</t>
  </si>
  <si>
    <t>PREMIER (INDIA) BEARINGS</t>
  </si>
  <si>
    <t>ASHAMANI POLLYPRODUCTS PV</t>
  </si>
  <si>
    <t>INDIAN OIL CORPORATION LT</t>
  </si>
  <si>
    <t>SILVERLINE METAL ENGINEER</t>
  </si>
  <si>
    <t>ESSAR AUTOMATION</t>
  </si>
  <si>
    <t>KJ ENTERPRISES</t>
  </si>
  <si>
    <t>VISAKHA INDUSTRIAL GASES</t>
  </si>
  <si>
    <t>PELICAN RUBBER INDUSTRIES</t>
  </si>
  <si>
    <t>ALOK ENTERPRISES</t>
  </si>
  <si>
    <t>PRIME MACHINE TOOLS</t>
  </si>
  <si>
    <t>KONARK INDUSTRIES</t>
  </si>
  <si>
    <t>INDIAN RUBBER INDUSTRY</t>
  </si>
  <si>
    <t>MAKALI ENTERPRISE</t>
  </si>
  <si>
    <t>LEADING EDGE TECHNOCRAT</t>
  </si>
  <si>
    <t>SENLOGIC AUTOMATION PVT L</t>
  </si>
  <si>
    <t>ORTON ENGINEERING PVT.LTD</t>
  </si>
  <si>
    <t>INNOVATIVE TECHNOLOGIES</t>
  </si>
  <si>
    <t>ROLL-TEK ENGINEERING CO.</t>
  </si>
  <si>
    <t>KOHLI ENTERPRISES</t>
  </si>
  <si>
    <t>EFFWA  INFRA &amp; RESEARCH P</t>
  </si>
  <si>
    <t>WINDSTON SPRINGS PVTLTD</t>
  </si>
  <si>
    <t>ARATI ENTERPRISE</t>
  </si>
  <si>
    <t>CARBORUNDUM UNIVERSAL LIM</t>
  </si>
  <si>
    <t>ABHA POWER AND STEEL PRIV</t>
  </si>
  <si>
    <t>VALVE TECH INDUSTRIES</t>
  </si>
  <si>
    <t>EMTEX ENGINEERING PRIVATE</t>
  </si>
  <si>
    <t>TOOLS BEARING SYNDICATE</t>
  </si>
  <si>
    <t>BAUMER TECHNOLOGIES INDIA</t>
  </si>
  <si>
    <t>S M FLUID ENGINEERING PRI</t>
  </si>
  <si>
    <t>CMK ELECTRO POWER PVT.LTD</t>
  </si>
  <si>
    <t>R C TRADING CO</t>
  </si>
  <si>
    <t>TRANSDYNAMICS ENGINEERING</t>
  </si>
  <si>
    <t>INDUSTRIAL PRODUCTS &amp; SER</t>
  </si>
  <si>
    <t>BALAJI SALES CORPORATION</t>
  </si>
  <si>
    <t>DUNLOP TARPAULIN INDUSTRI</t>
  </si>
  <si>
    <t>FOX SOLUTIONS PVT LTD</t>
  </si>
  <si>
    <t>SIEMENS VAI METALS TECHNO</t>
  </si>
  <si>
    <t>TENOVA  HYPERTHERM  PRIVA</t>
  </si>
  <si>
    <t>AADESH INDUSTRIAL CORPORA</t>
  </si>
  <si>
    <t>PRIMETALS TECHNOLOGIES IN</t>
  </si>
  <si>
    <t>MITRA S.K. PVT. LTD.</t>
  </si>
  <si>
    <t>UNITED REFRACTORY SERVICE</t>
  </si>
  <si>
    <t>BISWAL CONSTRUCTION</t>
  </si>
  <si>
    <t>DEBADUTTA RAY</t>
  </si>
  <si>
    <t>GLOBAL CONSTRUCTION</t>
  </si>
  <si>
    <t>MANAS ENGINEERING &amp; CONST</t>
  </si>
  <si>
    <t>MILESTONES ENGINEERING PV</t>
  </si>
  <si>
    <t>SHREE DURGA ELECTRICAL RE</t>
  </si>
  <si>
    <t>BIRAJA TRANSPORTERS AND D</t>
  </si>
  <si>
    <t>AKSHYA  KUMAR  BRAHMA</t>
  </si>
  <si>
    <t>MB LOGISTICS AND CONSTRUC</t>
  </si>
  <si>
    <t>BAJRANG ASSOCIATES</t>
  </si>
  <si>
    <t>RSGM TECHNO SERVICES PVT</t>
  </si>
  <si>
    <t>R&amp;S ENGINEERING SERVICES</t>
  </si>
  <si>
    <t>DHR HOLDING INDIA PRIVATE</t>
  </si>
  <si>
    <t>SRI VENKATESWARA ENGINEER</t>
  </si>
  <si>
    <t>INNOVATIVE INDUSTRIES</t>
  </si>
  <si>
    <t>AKSHAYA KUMAR PAHI</t>
  </si>
  <si>
    <t>SADANANDA DEO</t>
  </si>
  <si>
    <t>ASHMITA ENGINEERING WORKS</t>
  </si>
  <si>
    <t>SINGH ENTERPRISES</t>
  </si>
  <si>
    <t>NATIONAL CONSTRUCTION CO.</t>
  </si>
  <si>
    <t>TARINI ENTERPRISES</t>
  </si>
  <si>
    <t>OMM SRIRAM CONSTRUCTION</t>
  </si>
  <si>
    <t>MATA ENTERPRISES</t>
  </si>
  <si>
    <t>RIPLEY &amp; CO STEVEDORING &amp;</t>
  </si>
  <si>
    <t>SHREE BALAJI ENTERPRISES</t>
  </si>
  <si>
    <t>PRICE WATERHOUSE &amp; CO.</t>
  </si>
  <si>
    <t>MECON LTD.</t>
  </si>
  <si>
    <t>CECON CONSULTANTS PRIVATE</t>
  </si>
  <si>
    <t>3I CONSULTANTS</t>
  </si>
  <si>
    <t>INFOCUS TECHNOLOGIES PRIV</t>
  </si>
  <si>
    <t>UNIVERSAL PLACEMENT SERVI</t>
  </si>
  <si>
    <t>UNION ROADWAYS LIMITED</t>
  </si>
  <si>
    <t>PRAKASH TRANSPORT CORPORA</t>
  </si>
  <si>
    <t>OM SHREE LOGISTICS PVT. L</t>
  </si>
  <si>
    <t>DPG LOGISTICS PVT . LTD</t>
  </si>
  <si>
    <t>DELHI MP ROADLINES</t>
  </si>
  <si>
    <t>K K ROADLINES</t>
  </si>
  <si>
    <t>MAAHINGULA TRANSPORT</t>
  </si>
  <si>
    <t>LALJEET YADAV</t>
  </si>
  <si>
    <t>DEV CARRIER &amp; MINERALS PV</t>
  </si>
  <si>
    <t>SS EARTH MOVERS AND LOGIS</t>
  </si>
  <si>
    <t>BS MINING CORPORATION PVT</t>
  </si>
  <si>
    <t>BGT LOGISTICS</t>
  </si>
  <si>
    <t>GDC LTD. (SMS)</t>
  </si>
  <si>
    <t>Tata Steel Limited</t>
  </si>
  <si>
    <t>Employees Payables</t>
  </si>
  <si>
    <t>KAY BEE INDUSTRIAL  ALLOYS(P) LIMIT</t>
  </si>
  <si>
    <t>ARPEE ISPAT PVT LTD</t>
  </si>
  <si>
    <t>ALISHAN STEEL PVT LTD</t>
  </si>
  <si>
    <t>A R TRADERS</t>
  </si>
  <si>
    <t>BRGD INGOT PVT. LTD.</t>
  </si>
  <si>
    <t>CALCUTTA FERROUS LIMITED</t>
  </si>
  <si>
    <t>CHOWDHARY IRON CO(P) LTD</t>
  </si>
  <si>
    <t>HIMADRI STEEL PVT. LTD.</t>
  </si>
  <si>
    <t>JM STEEL TRADERS</t>
  </si>
  <si>
    <t>KONARK COKE</t>
  </si>
  <si>
    <t>MAHALAXMI TRADERS</t>
  </si>
  <si>
    <t>N.K COMPANY</t>
  </si>
  <si>
    <t>R.S.CONCAST LIMITED</t>
  </si>
  <si>
    <t>RAMSONS CASTING (P) LTD.</t>
  </si>
  <si>
    <t>SRJ PEETY STEELS PVT.LTD.</t>
  </si>
  <si>
    <t>SHARP FERRO ALLOYS LTD</t>
  </si>
  <si>
    <t>SARASWATI IRON PVT LTD</t>
  </si>
  <si>
    <t>SHIVAM METALLICS</t>
  </si>
  <si>
    <t>Statutory Due</t>
  </si>
  <si>
    <t>Employee Provident Fund</t>
  </si>
  <si>
    <t>Employee State Insurance</t>
  </si>
  <si>
    <t>Odissa Labour Welfare Fund</t>
  </si>
  <si>
    <t>Entry Tax (under Appeal)</t>
  </si>
  <si>
    <t>Professional Tax</t>
  </si>
  <si>
    <t>Goods and Service Tax</t>
  </si>
  <si>
    <t>TDS &amp; TCS</t>
  </si>
  <si>
    <t>Electricity Duty</t>
  </si>
  <si>
    <t>Gratuity</t>
  </si>
  <si>
    <t>SKYKING COURIER SERVICE</t>
  </si>
  <si>
    <t>GRN, Pending bill booking</t>
  </si>
  <si>
    <t>Liabilities for expenses</t>
  </si>
  <si>
    <t>RPO</t>
  </si>
  <si>
    <t>Amount</t>
  </si>
  <si>
    <t>VISA COKE LIMITED</t>
  </si>
  <si>
    <t>SHIVA TRANSPORT</t>
  </si>
  <si>
    <t>EXCEL MINERALS</t>
  </si>
  <si>
    <t>LN TRANSPORT</t>
  </si>
  <si>
    <t>RIECO INDUSTRIES LTD.</t>
  </si>
  <si>
    <t>FREQUENCY</t>
  </si>
  <si>
    <t>KASI EQUIPMENTS</t>
  </si>
  <si>
    <t>REPUBLIC HARDWARE STORE</t>
  </si>
  <si>
    <t>KLEENAIR SYSTEMS PVT. LTD.,</t>
  </si>
  <si>
    <t>MACHINE TOOLS CENTRE,</t>
  </si>
  <si>
    <t>ENVIROTECH INSTRUMENTS PVT. LTD.</t>
  </si>
  <si>
    <t>VISAKHA ENGINEERING SERVICES</t>
  </si>
  <si>
    <t>STEFAB INDIA LIMITED</t>
  </si>
  <si>
    <t>MAX SPARE LIMITED</t>
  </si>
  <si>
    <t>BHARAT ENGINEERING WORKS</t>
  </si>
  <si>
    <t>SINGH TYRE RETREADING CO.</t>
  </si>
  <si>
    <t>SECURITY AND INTELLIGENCE SERVICES</t>
  </si>
  <si>
    <t>PACK SEALS INDUSTRIES</t>
  </si>
  <si>
    <t>SIDHARATH ENTERPRISES</t>
  </si>
  <si>
    <t>SUNJRAY INFOSYSTEM PVT. LTD.</t>
  </si>
  <si>
    <t>DAMAN POLYTHREAD LIMITED</t>
  </si>
  <si>
    <t>AK SAFETY POINT</t>
  </si>
  <si>
    <t>GODAVARI GAS</t>
  </si>
  <si>
    <t>MINIMAC SYSTEMS PVT LTD</t>
  </si>
  <si>
    <t>AB DRIVES AND AUTOMATION PVT LTD</t>
  </si>
  <si>
    <t>NATIONAL GLASS WORKS</t>
  </si>
  <si>
    <t>MAHIMA ENGINEERING</t>
  </si>
  <si>
    <t>HAVELLS INDIA LTD</t>
  </si>
  <si>
    <t>GLITTERSON INDIA</t>
  </si>
  <si>
    <t>SHEO KUMAR DUBEY</t>
  </si>
  <si>
    <t>ADIT ISPAAT</t>
  </si>
  <si>
    <t>SAP India Pvt. Ltd.</t>
  </si>
  <si>
    <t>BAGALAMUKHI ENGINEERING WORKS</t>
  </si>
  <si>
    <t>SKYKING</t>
  </si>
  <si>
    <t>Biswal Construction</t>
  </si>
  <si>
    <t>HALADHAR NAYAK</t>
  </si>
  <si>
    <t>KARVY FINTECH PRIVATE LIMITED</t>
  </si>
  <si>
    <t>Canon India (P) Ltd</t>
  </si>
  <si>
    <t>THERMAL SYSTEMS (HYDERABAD) PVT.</t>
  </si>
  <si>
    <t>TILAK RAJ PUBLICATIONS PVT LTD</t>
  </si>
  <si>
    <t>Purna Chandra Biswal</t>
  </si>
  <si>
    <t>S.S.CONSTRUCTIONS</t>
  </si>
  <si>
    <t>Mechbrain India  (P) Ltd</t>
  </si>
  <si>
    <t>MAHAMAYA PRATAP SWAIN</t>
  </si>
  <si>
    <t>K.C.NATH RESOURCES &amp; CO</t>
  </si>
  <si>
    <t>TATA COMMUNICATIONS LIMITED</t>
  </si>
  <si>
    <t>BIRAJA TRANSPORTERS AND DEVELOPERS</t>
  </si>
  <si>
    <t>SNBD &amp; CONSTRUCTION</t>
  </si>
  <si>
    <t>PADMANAV  PAHI</t>
  </si>
  <si>
    <t>VEEKAY CRANES &amp; CABS PRIVATE LIMITE</t>
  </si>
  <si>
    <t>FIXORRA CHEMICAL INDIA PVT LIMITED</t>
  </si>
  <si>
    <t>VODAFONE EAST LIMITED</t>
  </si>
  <si>
    <t>TOPSEL PVT LTD</t>
  </si>
  <si>
    <t>TAJ BENGAL KOLKATA</t>
  </si>
  <si>
    <t>CITIZEN CAB CENTER</t>
  </si>
  <si>
    <t>BIJAY KUMAR SAMAL</t>
  </si>
  <si>
    <t>DUSTERS TOTAL SOLUTIONS SERVICES</t>
  </si>
  <si>
    <t>SADASIBA PADHIHARI</t>
  </si>
  <si>
    <t>TRISHAKTI CONSTRUCTION</t>
  </si>
  <si>
    <t>VODAFONE SPACETEL LIMITED</t>
  </si>
  <si>
    <t>TRILOCHAN PAHI</t>
  </si>
  <si>
    <t>G.S. ENTERPRISE</t>
  </si>
  <si>
    <t>SANZ PUBLISHERS</t>
  </si>
  <si>
    <t>RANJAN KARAN</t>
  </si>
  <si>
    <t>FIRE &amp;SAFETY TECHNOLOGY SERVICED PV</t>
  </si>
  <si>
    <t>ADOR FONTECH LIMITED</t>
  </si>
  <si>
    <t>WARY GROUP</t>
  </si>
  <si>
    <t xml:space="preserve"> INDCOM TRADE LINKS</t>
  </si>
  <si>
    <t>FLOWSAVE ENGINEERING PVT.LTD.(OPC)</t>
  </si>
  <si>
    <t>JITENDRA KUMAR PAL</t>
  </si>
  <si>
    <t>S P ENGINEERING</t>
  </si>
  <si>
    <t>ANA ENGINEERING CONSTRUCTION CO</t>
  </si>
  <si>
    <t>REM ELECTROMACH PVT LTD</t>
  </si>
  <si>
    <t>SIFY TECHNOLOGIES LTD</t>
  </si>
  <si>
    <t>TRANSCARE POWER SOLUTIONS PRIVATE</t>
  </si>
  <si>
    <t>CONFEDERATION OF INDIA INDUSTRY</t>
  </si>
  <si>
    <t>VRITTA SYSTEM SOLUTIONS PVT LTD</t>
  </si>
  <si>
    <t>NAVEEN THERAJA</t>
  </si>
  <si>
    <t>MCJ ENERGY ENGINEERS PVT LTD</t>
  </si>
  <si>
    <t>BISI ENGINEERING</t>
  </si>
  <si>
    <t>ELECTROTECH ENGINURS</t>
  </si>
  <si>
    <t>WALIA TRAVEL</t>
  </si>
  <si>
    <t>CUTTACK HOSPITALS PVT LTD</t>
  </si>
  <si>
    <t>PRICE WATER HOUSE COOPERS PVT LTD</t>
  </si>
  <si>
    <t>CHINMAY CHOUDHARY</t>
  </si>
  <si>
    <t>L.B.JHA &amp; CO.,</t>
  </si>
  <si>
    <t>MAMTA MISHRA</t>
  </si>
  <si>
    <t>MJUNCTION  SERVICES  LIMITED</t>
  </si>
  <si>
    <t>KETCHUM SAMPARK PVT. LTD.</t>
  </si>
  <si>
    <t>VISIONTEK CONSULTANCY SERVICES</t>
  </si>
  <si>
    <t>KHAITAN &amp; CO. LLP</t>
  </si>
  <si>
    <t>BSI GROUP INDIA PRIVATE LIMITED</t>
  </si>
  <si>
    <t>MKB &amp; ASSOCIATES</t>
  </si>
  <si>
    <t>HAMID KHAN</t>
  </si>
  <si>
    <t>GAUTAM MISRA</t>
  </si>
  <si>
    <t>INTEGRATED CAPITAL SERVICES LIMITED</t>
  </si>
  <si>
    <t>PRADIPTA KUMAR JENA</t>
  </si>
  <si>
    <t>SINGHI &amp; CO.</t>
  </si>
  <si>
    <t>ANURAG GOURISARIA</t>
  </si>
  <si>
    <t>CHANDAN SAMANTARAY</t>
  </si>
  <si>
    <t>VSA LEGAL</t>
  </si>
  <si>
    <t>BANSHIDHAR BAUG</t>
  </si>
  <si>
    <t>Bajaj Allianz General Ins. Co. Ltd.</t>
  </si>
  <si>
    <t>INSPECTORATE GRIFFITH INDIA P. LTD</t>
  </si>
  <si>
    <t>MITRA S. K. PVT. LTD</t>
  </si>
  <si>
    <t>ACE COMMERCIAL COMPANY PVT. LTD</t>
  </si>
  <si>
    <t>SHREYAS RELAY SYSTEM LTD</t>
  </si>
  <si>
    <t>B K ENTERPRISES</t>
  </si>
  <si>
    <t>F C M TRAVEL SOLUTIONS (INDIA) PVT.</t>
  </si>
  <si>
    <t>KRISHNA SUPER BAZAAR</t>
  </si>
  <si>
    <t>IMPREST DELHI</t>
  </si>
  <si>
    <t>JAYAPRAKASH SAHOO</t>
  </si>
  <si>
    <t>ABHIJIT PUBLICATIONS PRIVATE</t>
  </si>
  <si>
    <t>Global Experts</t>
  </si>
  <si>
    <t>JAJPUR CLUSTER DEVELOPMENT</t>
  </si>
  <si>
    <t>SUNDARLAL</t>
  </si>
  <si>
    <t>THE OBEROI GRAND, KOLKATA</t>
  </si>
  <si>
    <t>HIMANSU SEKHAR  BEHERA</t>
  </si>
  <si>
    <t>PRAVAT KUMAR DAS</t>
  </si>
  <si>
    <t>JITENDRA SAHOO</t>
  </si>
  <si>
    <t>ABHIMANYU MOHANTA</t>
  </si>
  <si>
    <t>RAJENDRA KUMAR SAHOO</t>
  </si>
  <si>
    <t>PADMALOCHAN MAHALI</t>
  </si>
  <si>
    <t>KARTTIK KUMAR MALIK</t>
  </si>
  <si>
    <t>TP-VSL</t>
  </si>
  <si>
    <t>ASSOCIATED MINING CO.</t>
  </si>
  <si>
    <t>WHITE 'N' WHITE MINERALS</t>
  </si>
  <si>
    <t>SHUBH MINERALS PVT LTD</t>
  </si>
  <si>
    <t>TULASHI ELECTRICALS</t>
  </si>
  <si>
    <t>ARIHANT TUBE COMPANY</t>
  </si>
  <si>
    <t>PLASTEND</t>
  </si>
  <si>
    <t>KASI SALES &amp; SERVICES PVT</t>
  </si>
  <si>
    <t>PANJA INDUSTRIES</t>
  </si>
  <si>
    <t>SHREE BIMAL OXYGEN &amp; MINE</t>
  </si>
  <si>
    <t>THERMOTECH INSTRUMENTS PV</t>
  </si>
  <si>
    <t>VIJAY LAXMI UDYOG</t>
  </si>
  <si>
    <t>RLJ  WOVEN  SACKS  PVT.</t>
  </si>
  <si>
    <t>KALINGA ENGINEERING COMPA</t>
  </si>
  <si>
    <t>MISUS REFRACTORIES &amp; ALLI</t>
  </si>
  <si>
    <t>HINDUSTAN POLYTEX INDUSTR</t>
  </si>
  <si>
    <t>COOLTECH ENTERPRISE</t>
  </si>
  <si>
    <t>SIGMA METALTEK ENGINEERS</t>
  </si>
  <si>
    <t>SONEPAR INDIA PRIVATE LIM</t>
  </si>
  <si>
    <t>LINDE INDIA LIMITED</t>
  </si>
  <si>
    <t>WORKMAN ENGINEERING CO</t>
  </si>
  <si>
    <t>VISHWAKRIT ENGINEERING AN</t>
  </si>
  <si>
    <t>HINDUSTAN INDUSTRIES</t>
  </si>
  <si>
    <t>ADVANCE CARBON&amp; ROTARY CO</t>
  </si>
  <si>
    <t>HIND SCREENS</t>
  </si>
  <si>
    <t>SUTCO BEARINGS INDIA PVT</t>
  </si>
  <si>
    <t>I. R. TECHNOLOGY SERVICES</t>
  </si>
  <si>
    <t>GLOBAL ENGINEERING &amp; NDT</t>
  </si>
  <si>
    <t>PRECISION CALIBRATION LAB</t>
  </si>
  <si>
    <t>HITACHI HI-REL POWER ELEC</t>
  </si>
  <si>
    <t>SHIVAM ENGINEERING ENTERP</t>
  </si>
  <si>
    <t>MARUTI ENTERPRISES</t>
  </si>
  <si>
    <t>REFRACTORIES DYNAMICS</t>
  </si>
  <si>
    <t>HL SERVICES</t>
  </si>
  <si>
    <t>PRICE WATER HOUSE COOPERS</t>
  </si>
  <si>
    <t>ASSOCIATED ROAD CARRIERS</t>
  </si>
  <si>
    <t>TNS TRAVEL</t>
  </si>
  <si>
    <t>TP-VSSL</t>
  </si>
  <si>
    <t>Name</t>
  </si>
  <si>
    <t>Com</t>
  </si>
  <si>
    <t>KAYBEE FOUNDRY SERVICES PVT LTD</t>
  </si>
  <si>
    <t>MAALU FERRO ALLOYS PRIVATE LIMITED</t>
  </si>
  <si>
    <t>MONA ENTERPRISES</t>
  </si>
  <si>
    <t>RAHUL TRADERS</t>
  </si>
  <si>
    <t xml:space="preserve"> CUSTOMER FOR SALES DEFFERMENT</t>
  </si>
  <si>
    <t>Cont Liabilities-VSL</t>
  </si>
  <si>
    <t>GRIP STRAPPING TECHNOLOGI</t>
  </si>
  <si>
    <t>H.P. ISPAT PVT.LTD</t>
  </si>
  <si>
    <t>SAPNA STEELS</t>
  </si>
  <si>
    <t>SHREE UDYOG</t>
  </si>
  <si>
    <t>M/S HAQUE'S ENTERPRISES</t>
  </si>
  <si>
    <t>ARPEE METALIKS PVT. LTD.</t>
  </si>
  <si>
    <t>BALAJI MINERALS &amp; REFRACT</t>
  </si>
  <si>
    <t>D.D. IRON &amp; STEEL TRADERS</t>
  </si>
  <si>
    <t>DEBEANJANA HARD COKE PVT</t>
  </si>
  <si>
    <t>EXPANDABLE ENTERPRISES (P</t>
  </si>
  <si>
    <t>GOEL ALLOYS &amp; STEEL (P) L</t>
  </si>
  <si>
    <t>ISD INDUSTRIES PRIVATE LI</t>
  </si>
  <si>
    <t>JAYASWAL NECO INDUSTRIES</t>
  </si>
  <si>
    <t>JINDAL STEEL &amp; POWER LIMI</t>
  </si>
  <si>
    <t>KEITH CERAMIC INDIA PVT L</t>
  </si>
  <si>
    <t>KASHVI POWER &amp; STEEL PVT</t>
  </si>
  <si>
    <t>MAA MANI INDUSTRIES (P) L</t>
  </si>
  <si>
    <t>MEENAKSHI MULTIMETAL (P)</t>
  </si>
  <si>
    <t>MAA SHEETLA AUTO WHEELS P</t>
  </si>
  <si>
    <t>NECO HEAVY ENGINEERING &amp;</t>
  </si>
  <si>
    <t>N C OIL REFINERY PRIVATE</t>
  </si>
  <si>
    <t>PATRON COMMOTRADE PRIVATE</t>
  </si>
  <si>
    <t>RANI SATI SMELTERS PVT. L</t>
  </si>
  <si>
    <t>RAMSONS INDUSTRIES LIMITE</t>
  </si>
  <si>
    <t>SUKH SAGAR METALS (P) LIM</t>
  </si>
  <si>
    <t>SHIVA MINERALS AND CHEMIC</t>
  </si>
  <si>
    <t>STAN COMMODITIES PVT. LTD</t>
  </si>
  <si>
    <t>SHREE MONOLITHICS PRIVATE</t>
  </si>
  <si>
    <t>SHAH CONCAST PVT LTD</t>
  </si>
  <si>
    <t>SHREE UMA FOUNDERIES PVT.</t>
  </si>
  <si>
    <t>SHREESATYA STEEL &amp; POWER</t>
  </si>
  <si>
    <t>VANANCHAL STEEL ALLOYS PR</t>
  </si>
  <si>
    <t>VANANCHAL SMELTERS PRIVAT</t>
  </si>
  <si>
    <t>Cont Liabilities-VSSL</t>
  </si>
  <si>
    <t>Emp Liabilities</t>
  </si>
  <si>
    <t>Liabilities for expenses-VSL</t>
  </si>
  <si>
    <t>Liabilities for expenses-VSSL</t>
  </si>
  <si>
    <t>LFE</t>
  </si>
  <si>
    <t>CUSTOMER FOR SALES DEFFERMENT</t>
  </si>
  <si>
    <t>INDCOM TRADE LINKS</t>
  </si>
  <si>
    <t>VISA RESOURCES INDIA LIMITED</t>
  </si>
  <si>
    <t>Prepaid Expenses</t>
  </si>
  <si>
    <t>REMARKS &amp; NOTES:-</t>
  </si>
  <si>
    <t>S. No.</t>
  </si>
  <si>
    <t>Amount as per Trial Balance</t>
  </si>
  <si>
    <t>Annexure</t>
  </si>
  <si>
    <t>Intangible Assets</t>
  </si>
  <si>
    <t>Non-current Investments</t>
  </si>
  <si>
    <t>Cash &amp; Cash equivalents</t>
  </si>
  <si>
    <t>Details as on 31st March 2020</t>
  </si>
  <si>
    <t>n</t>
  </si>
  <si>
    <t>Trade Receivables</t>
  </si>
  <si>
    <t>Other Current Asset</t>
  </si>
  <si>
    <t>Inventories</t>
  </si>
  <si>
    <t>I</t>
  </si>
  <si>
    <t>II</t>
  </si>
  <si>
    <t>III</t>
  </si>
  <si>
    <t>IV</t>
  </si>
  <si>
    <t>V</t>
  </si>
  <si>
    <t>VI</t>
  </si>
  <si>
    <t>Fair Value Assessment</t>
  </si>
  <si>
    <t>Amount outstanding as per latest Balance Sheet</t>
  </si>
  <si>
    <t>SUMMARY OF VALUATION ASSESSMENT OF CURRENT ASSETS</t>
  </si>
  <si>
    <t>Figures in INR crores</t>
  </si>
  <si>
    <t>1. Assessment is done based on the discussions done with the Banker/ company and the details which they could provide to us on our queries.
2. All the notes on the current status of amount recovery are given by company/ Banker. Notes and data provided by company/banker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banker. So our values should not be regarded as any judgment in regard to the recoverability of Current assets.</t>
  </si>
  <si>
    <t>Outstanding Amount as per books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</si>
  <si>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assetss has been carried out.
3. For the basis of arriving at the Value of each Current assetss,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company/banker. So our values should not be regarded as any judgment in regard to the recoverability of Current assets</t>
  </si>
  <si>
    <t>RAMSARUP VYAPAAR LTD.</t>
  </si>
  <si>
    <t>RAV DRAVYA PVT.LTD.</t>
  </si>
  <si>
    <t>UNIT CONSTRUCTION CO PVT. LTD.</t>
  </si>
  <si>
    <t>DIVYA JYOTI SPONGE IRON PVT. LTD. (ADV)</t>
  </si>
  <si>
    <t>RAMSARUP INFRASTRUCTURE</t>
  </si>
  <si>
    <t>RAM SARUP UTPADAK, UNIT-II</t>
  </si>
  <si>
    <t>VISHWARUPA STEEL(P)LTD.</t>
  </si>
  <si>
    <t>CONCAST ENGINEERING (P) LTD.</t>
  </si>
  <si>
    <t>Quadplay System &amp; Technologies Pvt.Ltd.</t>
  </si>
  <si>
    <t>Govinda Impex Limited</t>
  </si>
  <si>
    <t>CONCAST DAMOH ROAD PROJECTS PVT.LTD.</t>
  </si>
  <si>
    <t>TENDER FOR TRPURA (SECURITY DEPOSIT)</t>
  </si>
  <si>
    <t>CONCAST MORENA ROAD PROJECT</t>
  </si>
  <si>
    <t>Entry Tax  (Purchase)</t>
  </si>
  <si>
    <t>CONCAST INFRATECH LTD.</t>
  </si>
  <si>
    <t>CST REFUNDABLE 12-13</t>
  </si>
  <si>
    <t>CST REFUNDABLE 11-12</t>
  </si>
  <si>
    <t>TAXING OFFICER PVD,KOLKATA</t>
  </si>
  <si>
    <t>PWD Stores Procurement.(EMD)</t>
  </si>
  <si>
    <t>CONCAST PATH BAMEETHA SATNA ROAD PROJECT</t>
  </si>
  <si>
    <t>CONCAST BADNAGAR ROAD PROJECTS PVT.LTD</t>
  </si>
  <si>
    <t>CONCAST AMBAH ROAD PROJECT</t>
  </si>
  <si>
    <t>KOLKATA PORT TRUST ( S.D.)</t>
  </si>
  <si>
    <t>SALES TAX -DEPOSIT</t>
  </si>
  <si>
    <t>ELECTRICITY &amp; MAINTENANCE (DEPOSIT)</t>
  </si>
  <si>
    <t>CONCAST ENERGY  LTD.</t>
  </si>
  <si>
    <t>Earnest Money</t>
  </si>
  <si>
    <t>CST REFUNDABLE (TIN-20322500014)11-12</t>
  </si>
  <si>
    <t>Praxair India (Security Deposit)</t>
  </si>
  <si>
    <t>THE EXECUTIVE ENGINEER RESOURCES PWD (TENDER)</t>
  </si>
  <si>
    <t>MAHESHWARY ISPAT LIMITED</t>
  </si>
  <si>
    <t>FAIRDEAL SUPPLIES LTD.</t>
  </si>
  <si>
    <t>NCS SUGARS LIMITED</t>
  </si>
  <si>
    <t>ABNER IMPEX</t>
  </si>
  <si>
    <t>JAY JAYANTI CONSTRUCTION</t>
  </si>
  <si>
    <t>VIRTUSO AGRO PVT. LTD.</t>
  </si>
  <si>
    <t>Details as on 31st January 2021</t>
  </si>
  <si>
    <t>Nature of the Investment</t>
  </si>
  <si>
    <t>Counter-Party Name</t>
  </si>
  <si>
    <t>No. of Shares</t>
  </si>
  <si>
    <t>Quoted Investments</t>
  </si>
  <si>
    <t>CHIRAG VYAPAAR (P) LTD</t>
  </si>
  <si>
    <t>SUJIT MACHINO CONSTRUCTION PRIVATE LIMITED</t>
  </si>
  <si>
    <t>Venus Controls &amp; Switchgear Pvt. Ltd.</t>
  </si>
  <si>
    <t>ARVIND &amp; COMPANY-(&gt;180 Days)</t>
  </si>
  <si>
    <t>RAMAWADH HAZARILAL SHAW (&gt;180 Days)</t>
  </si>
  <si>
    <t>BABA STRIP &amp; TUBES (P) LTD.</t>
  </si>
  <si>
    <t>AUTOMATE ELECTRO ENGINEERING CO PVT.LTD.</t>
  </si>
  <si>
    <t>N.K. TRADING COMPANY.(&gt;180 Days)</t>
  </si>
  <si>
    <t>M.L.ENTERPRISE(&gt;180 Days)</t>
  </si>
  <si>
    <t>UNITED TRADING CO.(&gt;180 Days)</t>
  </si>
  <si>
    <t>R.N.INFRA PROJECTS (BIHAR)</t>
  </si>
  <si>
    <t>DAS TRADING COMPANY</t>
  </si>
  <si>
    <t>BHALOTIA COMMERCIAL INDUSTRIES.</t>
  </si>
  <si>
    <t>MANJU CONSTRUCTION</t>
  </si>
  <si>
    <t>MAHENDRA TRADERS</t>
  </si>
  <si>
    <t>Balajee Steel Syndicate</t>
  </si>
  <si>
    <t>POLY TRADE (INDIA)</t>
  </si>
  <si>
    <t>R.N.INFRA PROJECTS (W.B.)</t>
  </si>
  <si>
    <t>POONAM STEELS</t>
  </si>
  <si>
    <t>KALINGA FERRO ISPAT PVT.LTD.</t>
  </si>
  <si>
    <t>BMA Stainless Ltd.</t>
  </si>
  <si>
    <t>K.S.STEEL &amp; ALLOYS PVT.LTD.</t>
  </si>
  <si>
    <t>GANPATI STEEL TRADERS</t>
  </si>
  <si>
    <t>R M P ISPAT UDYOG</t>
  </si>
  <si>
    <t>TYCOON SUPPLIERS PVT.LTD.</t>
  </si>
  <si>
    <t>N.E. RLY CONTROLLER OF STORES A/C. TMT</t>
  </si>
  <si>
    <t>DEVI ISPAT LTD</t>
  </si>
  <si>
    <t>SOUTHWINDS PROJECT LLP</t>
  </si>
  <si>
    <t>Ranmark Works P.Ltd.(&gt;180 Days)</t>
  </si>
  <si>
    <t>AMITRESHMI ISPAT AND PIGMENTS PVT.LTD.</t>
  </si>
  <si>
    <t>RABIN SINGHA HEAVY EARTH MOVERS CO. P. LTD.-DR</t>
  </si>
  <si>
    <t>SHREE KRISHNA TRADERS. (&gt;180 Days)</t>
  </si>
  <si>
    <t>CITY TRADERS-DR</t>
  </si>
  <si>
    <t>GLOBAL TECHNO TRADE.</t>
  </si>
  <si>
    <t>SWAMI VIVEKANAND-DR</t>
  </si>
  <si>
    <t>BAIJNATH MISHRA &amp; SONS</t>
  </si>
  <si>
    <t>BABA ISPAT PVT.LTD</t>
  </si>
  <si>
    <t>SCOPE VINCOM INDUSTRIES PVT.LTD.</t>
  </si>
  <si>
    <t xml:space="preserve">JAI VENKATESH CONCAST PVT.LTD_x000D_
</t>
  </si>
  <si>
    <t>S L ISPAT PVT. LTD.</t>
  </si>
  <si>
    <t>SAI BABA IRON ORE SALES PRIVATE LIMITED.(&gt;180 Days)</t>
  </si>
  <si>
    <t>SUPER SMELT INDUSTRIES PVT. LTD. DR</t>
  </si>
  <si>
    <t>Balaji Sales A/c. Slag</t>
  </si>
  <si>
    <t>RANMAK WORKS PVT. LTD.</t>
  </si>
  <si>
    <t>GREAT EASTERN INFRACON PVT. LTD.</t>
  </si>
  <si>
    <t>RUHR ISPAT PVT.LTD.</t>
  </si>
  <si>
    <t>LAXMISAROGINI BUSINESS PVT.LTD.</t>
  </si>
  <si>
    <t>Baba Smelters Pvt. Ltd.</t>
  </si>
  <si>
    <t>Jagdish Prashad &amp; Co.</t>
  </si>
  <si>
    <t>GAJANAN IRON PVT. LTD.</t>
  </si>
  <si>
    <t>STATE TRADING CORPORATION OF SIKKIM (DR)</t>
  </si>
  <si>
    <t>JEET CONSTRUCTIONS.</t>
  </si>
  <si>
    <t>Ganesh Enterprises A/c. Tmt</t>
  </si>
  <si>
    <t>SANDIP TRADING CO.(&gt;180 Days)</t>
  </si>
  <si>
    <t>SHRISTI ISPAT &amp; ALLOYS LTD (DR.)</t>
  </si>
  <si>
    <t>R.R. CONSTRUCTION-DR</t>
  </si>
  <si>
    <t>BHUMI SAGAR INFRASTRUCTURE</t>
  </si>
  <si>
    <t>MMU METALIKS UDYOG (P) LTD. (&gt;180 Days)</t>
  </si>
  <si>
    <t>M.M.SHAWL ENGINEERS &amp;  CONSTRUCTIONS PVT.LTD.</t>
  </si>
  <si>
    <t>SHREE SHYAM TRADERS</t>
  </si>
  <si>
    <t>YOUTH STAR VANIJYA PVT.LTD.</t>
  </si>
  <si>
    <t>SWARNA TRDERS</t>
  </si>
  <si>
    <t>Rathore Construction Company</t>
  </si>
  <si>
    <t>BRAHM (ALLOYS) LIMITED</t>
  </si>
  <si>
    <t>Walia Projects Pvt Ltd</t>
  </si>
  <si>
    <t>SREE PARASHNATH RE-ROOLING MILLS LTD.</t>
  </si>
  <si>
    <t>WIMAX ENGINEERS PVT.LTD.</t>
  </si>
  <si>
    <t>CHATURBBHBUJ NIRMAN</t>
  </si>
  <si>
    <t>MADAN MOHAN JAIN &amp; SONS</t>
  </si>
  <si>
    <t>SUNIDHI ENTERPRISES</t>
  </si>
  <si>
    <t>DHADHICH ENGINEERING</t>
  </si>
  <si>
    <t xml:space="preserve">H.R. ISPAT PVT. LTD._x000D_
</t>
  </si>
  <si>
    <t>MAHALAXMI STEEL &amp; CO.</t>
  </si>
  <si>
    <t>SHIVAM MELTECH PVT .LTD.</t>
  </si>
  <si>
    <t>Mahesh Dave</t>
  </si>
  <si>
    <t>POOJA TRADERS</t>
  </si>
  <si>
    <t>STEELEX ELECTROCAST PVT. LTD.(DR)</t>
  </si>
  <si>
    <t>SHRI B.C. DAS</t>
  </si>
  <si>
    <t>SATYARAM AGRO INDUSTRIES</t>
  </si>
  <si>
    <t>TARAN INFRACON</t>
  </si>
  <si>
    <t>Burdwan Iron &amp; Steel Co. Pvt. Ltd. (ADV)</t>
  </si>
  <si>
    <t>SHIVALAYA CONSTRUCTION CO.PVT LTD</t>
  </si>
  <si>
    <t>U.P.Rajkiya Nirman Nigam Ltd.</t>
  </si>
  <si>
    <t>SHREE VAIBHAV LAKSHMI STEELS PVT.LTD.</t>
  </si>
  <si>
    <t>NITYA NAND AND SONS CONTRACTORS PVT LTD.</t>
  </si>
  <si>
    <t>Darkwell Merchandise Pvt. Ltd.</t>
  </si>
  <si>
    <t>GOYAL BROTHERS-Dr</t>
  </si>
  <si>
    <t>Rattan Ispat Pvt Ltd ( Dr.)</t>
  </si>
  <si>
    <t>DURGA TRADERS</t>
  </si>
  <si>
    <t>AMIT METALIKS LIMITED</t>
  </si>
  <si>
    <t>JUPITER INTERNATIONAL (SALES)</t>
  </si>
  <si>
    <t>TARAKNATH IRON &amp; STEEL CO</t>
  </si>
  <si>
    <t>A.K. STEEL</t>
  </si>
  <si>
    <t>MADAN LAL BANSAL &amp; CO. CONTRACTORS PVT. LTD. (Up)</t>
  </si>
  <si>
    <t>SATPATHY TRADING</t>
  </si>
  <si>
    <t>VINAYAKA ENTERPRISES</t>
  </si>
  <si>
    <t>Provision for Impairment (Debtors &lt;150 DAYS)</t>
  </si>
  <si>
    <t>DIAMOND SMOKE LESS COKE &amp; COAL COMPLEX(Dr)</t>
  </si>
  <si>
    <t>Jeen Bhawani Steels (Dr.)</t>
  </si>
  <si>
    <t>R S CONSTRUCTION</t>
  </si>
  <si>
    <t>KAUTILYA GARG</t>
  </si>
  <si>
    <t>NEW VISHVKARMA UDHYOG</t>
  </si>
  <si>
    <t>R.S. INDUSTRIES PVT. LTD.</t>
  </si>
  <si>
    <t>A.B.J. TRADING CO.</t>
  </si>
  <si>
    <t>ACIS TECHNO TECH</t>
  </si>
  <si>
    <t>AMIYA STEEL PVT. LTD. DR.</t>
  </si>
  <si>
    <t>BABA STRUCTURAL PVT. LTD</t>
  </si>
  <si>
    <t>MARWAR CEMENT PIPE</t>
  </si>
  <si>
    <t>NIRMAN ENCONPR0JECTS PRIVATE LIMITED. (U.P)</t>
  </si>
  <si>
    <t>Shri Bhikshu Art &amp; Construction</t>
  </si>
  <si>
    <t>ANIL BUILDERS</t>
  </si>
  <si>
    <t>B.K.ASSOCIATES</t>
  </si>
  <si>
    <t>B K  COMMOTRADE PVT LTD-Dr.</t>
  </si>
  <si>
    <t>BMA STAINLESS LIMITED</t>
  </si>
  <si>
    <t>Burdhwan Iron &amp; Steel Co.P.Ltd.</t>
  </si>
  <si>
    <t>CMG DUCTILES LTD.(&lt;150 Days)</t>
  </si>
  <si>
    <t>CMG DUCTILES LTD.(&gt;180 Days)</t>
  </si>
  <si>
    <t>DEV INDUSTRIES</t>
  </si>
  <si>
    <t>DIVA INFRA</t>
  </si>
  <si>
    <t>D.K.MONDAL ENGINEERS PVT.LTD.</t>
  </si>
  <si>
    <t>DURGA MADHAB STEELS</t>
  </si>
  <si>
    <t>DUTTA HARDWARE</t>
  </si>
  <si>
    <t>FIRZO INDIA PVT. LTD. (RAJASTHAN)</t>
  </si>
  <si>
    <t>GANAPATI GOODS CARRIERS PVT. LTD (Dr)</t>
  </si>
  <si>
    <t>GOENKA STEEL &amp; CEMENT SUPPLIER</t>
  </si>
  <si>
    <t>GOSTABIHARY MULA</t>
  </si>
  <si>
    <t>GOYAL BROTHERS (&gt;180 Days)</t>
  </si>
  <si>
    <t>HARIOM CONSTRUCTION CO</t>
  </si>
  <si>
    <t>Harsh Enterprises</t>
  </si>
  <si>
    <t>INDIAN MACHINERIES</t>
  </si>
  <si>
    <t>Jagdamba Enterprises</t>
  </si>
  <si>
    <t>VANSHIKHA COMMOTRADE PVT.LTD. (DR.)</t>
  </si>
  <si>
    <t>JAI BALAJI INDUSTRIES LTD.</t>
  </si>
  <si>
    <t>Jeevan Jyoti Enterprises</t>
  </si>
  <si>
    <t>KANCHAN SINGHWI</t>
  </si>
  <si>
    <t>Karni Construction</t>
  </si>
  <si>
    <t>LOOM MANUFACTURES</t>
  </si>
  <si>
    <t>LOUDEN DEVELOPERS LLP</t>
  </si>
  <si>
    <t>MAA BHUYANI CEMENT STORE</t>
  </si>
  <si>
    <t>Madan Lal Bansal &amp; Co.Contractors Pvt.Ltd(Haryana)</t>
  </si>
  <si>
    <t>MADAN LAL BANSAL &amp; CO. CONTRACTORS PVT. LTD. (P.B.)</t>
  </si>
  <si>
    <t>MANJU CONSTRUCTION (Mednipur)</t>
  </si>
  <si>
    <t>Marudhar Construction Company</t>
  </si>
  <si>
    <t>M.K.DEVELOPERS</t>
  </si>
  <si>
    <t>M.P.TRADING CO.</t>
  </si>
  <si>
    <t>M/S SOM PROJECTS PVT.LTD</t>
  </si>
  <si>
    <t>MULA CONSTRUCTION</t>
  </si>
  <si>
    <t>Narendra Tea Company</t>
  </si>
  <si>
    <t>NLB STEELS PVT LTD</t>
  </si>
  <si>
    <t>N.Raje Gowda and Co. A/c. Tmt</t>
  </si>
  <si>
    <t>PANCHAM RAI SONS.</t>
  </si>
  <si>
    <t>PARITOSH GHOSH CONSTRUCTION PVT.LTD.</t>
  </si>
  <si>
    <t>P.B.CONSTRUCTION CO.</t>
  </si>
  <si>
    <t>P G ENTERPRISE</t>
  </si>
  <si>
    <t>PRADHAN ENTERPRISER</t>
  </si>
  <si>
    <t>PRADIP BALA</t>
  </si>
  <si>
    <t>PRIYA DHAWA</t>
  </si>
  <si>
    <t>RABI SHANKAR MAJI</t>
  </si>
  <si>
    <t>RADHA ENTERPRISES</t>
  </si>
  <si>
    <t>RAIKA ENTERPRISES</t>
  </si>
  <si>
    <t>RANISATI INDUSTRIES LTD.(&gt;180 Days)</t>
  </si>
  <si>
    <t>RANISATI METAL INDUSTRIES (&gt;180 Days)</t>
  </si>
  <si>
    <t>RISING ELECTRICALS Dr</t>
  </si>
  <si>
    <t>Sethi Construction A/c. Tmt</t>
  </si>
  <si>
    <t>S. G. STRIP LIMITED (&gt;150 Days)</t>
  </si>
  <si>
    <t>S. G. STRIP LIMITED (&gt;180 Days)</t>
  </si>
  <si>
    <t>S.G.STRIPS LIMITED</t>
  </si>
  <si>
    <t>Shishodia Enterprises</t>
  </si>
  <si>
    <t>SHREE JEE LOGISTICS(DR)</t>
  </si>
  <si>
    <t>Shree Laxmi Industrial Corp. ( Creditor)</t>
  </si>
  <si>
    <t>SHREE METAL INDUSTRIES</t>
  </si>
  <si>
    <t>SHRI GURMUKHDAS CONTRACTORS PVT. LTD.</t>
  </si>
  <si>
    <t>SHRI JAGDAMBA IRON &amp; STEELS (TMT)</t>
  </si>
  <si>
    <t>SHYAMA PRASAD DARIPA</t>
  </si>
  <si>
    <t>S M CONSTRUCTION (ODISHA)</t>
  </si>
  <si>
    <t>SUDHA IRON CENTRE</t>
  </si>
  <si>
    <t>TARUN CONSTRUCTION COMPANY</t>
  </si>
  <si>
    <t>DAMODAR CEMENT INDUSTRIES (P) LTD.</t>
  </si>
  <si>
    <t>TIF (CASTINGS) LIMITED (&lt;180 Days)</t>
  </si>
  <si>
    <t>TIF (CASTINGS) LIMITED-Dr</t>
  </si>
  <si>
    <t>T.N. ENTERPRISES</t>
  </si>
  <si>
    <t>UNIMARK REALTY PVT.LTD.</t>
  </si>
  <si>
    <t>UNITED SAINI BUILDERS</t>
  </si>
  <si>
    <t>UTSAV INDIA LTD</t>
  </si>
  <si>
    <t>DES RAJ CONTRACTS PVT LTD</t>
  </si>
  <si>
    <t>P.C.SATPATHY</t>
  </si>
  <si>
    <t>CITY PROMOTER &amp; BUILDWELL PVT. LTD.</t>
  </si>
  <si>
    <t>INDERSINGH PUSHARRAM TAK</t>
  </si>
  <si>
    <t>KUSUM TRADERS</t>
  </si>
  <si>
    <t>MANTRA FILTRATION PRODUCTS</t>
  </si>
  <si>
    <t>ADHUNIK ALLOYS &amp; POWER LTD (DR)</t>
  </si>
  <si>
    <t>EAST INDIA HOLDINGS PVT.LTD.</t>
  </si>
  <si>
    <t>GAGAN FERROTECH LTD</t>
  </si>
  <si>
    <t>JAIDOULAT CONSTRUCTION COMPANY</t>
  </si>
  <si>
    <t>SHRI BADRINARAIN ALLOYS &amp; STEELS LTD</t>
  </si>
  <si>
    <t>TIRUPATI TRADING (Dr.)</t>
  </si>
  <si>
    <t>LALIT ENTERPRISES</t>
  </si>
  <si>
    <t>MOHIT ENTERPRISES</t>
  </si>
  <si>
    <t>SHREE WARIS PIYA STEEL CO. PVT. LTD.</t>
  </si>
  <si>
    <t>Modern Udyog (Dr)</t>
  </si>
  <si>
    <t>V.R.&amp; Co.</t>
  </si>
  <si>
    <t>SRMB SRIJAN LTD.</t>
  </si>
  <si>
    <t>COMMINS PRODUCT &amp; SERVICE</t>
  </si>
  <si>
    <t>DAGAR STONE CO</t>
  </si>
  <si>
    <t>JAGDAMBA STEEL (DR)</t>
  </si>
  <si>
    <t xml:space="preserve">M/S KRISHNA ENTERPRISE_x000D_
_x000D_
_x000D_
_x000D_
</t>
  </si>
  <si>
    <t>SHOBHIT ENTERPRISES(DR)</t>
  </si>
  <si>
    <t>SUMANGAL ISPAT PVT.LTD.</t>
  </si>
  <si>
    <t>GURU JI ENTERPRISES(DR)</t>
  </si>
  <si>
    <t xml:space="preserve">INDRA TRADING COMPANY_x000D_
_x000D_
</t>
  </si>
  <si>
    <t>M/S KHAN CEMENT AGENCY(DR)</t>
  </si>
  <si>
    <t xml:space="preserve">M/S MODANWAL TRADERS_x000D_
_x000D_
</t>
  </si>
  <si>
    <t>SAWARIYA TRADERS(DR)</t>
  </si>
  <si>
    <t xml:space="preserve">SHREE RADHIKA TRADERS_x000D_
_x000D_
_x000D_
_x000D_
</t>
  </si>
  <si>
    <t>AGGRAWAL TRADING COMPANY(Dr)</t>
  </si>
  <si>
    <t>ANISHKA STEEL PVT. LTD.(Dr)</t>
  </si>
  <si>
    <t>BHARAT TRADERS_x000D_
 (Dr,)</t>
  </si>
  <si>
    <t>GLOBAL SECURITY AND PLACEMENT SERVICE(Dr)</t>
  </si>
  <si>
    <t>JAIN CEMENT STORE</t>
  </si>
  <si>
    <t>PHULPUR KISAN SEVA KENDRA(Dr)</t>
  </si>
  <si>
    <t>SHIV SHAKTI STEEL HOUSE</t>
  </si>
  <si>
    <t xml:space="preserve">J.C.Industries (Dr.)_x000D_
_x000D_
_x000D_
_x000D_
_x000D_
_x000D_
</t>
  </si>
  <si>
    <t>PRADHAN STONE CO.(Dr)</t>
  </si>
  <si>
    <t>PRADHAN TRADING CO.(Dr)</t>
  </si>
  <si>
    <t>SIDDHI VINAYAK IRON AND STEEL</t>
  </si>
  <si>
    <t>EVER LASTING COMMODITIES (P) LTD</t>
  </si>
  <si>
    <t>Total Qty</t>
  </si>
  <si>
    <t xml:space="preserve">Investment in others </t>
  </si>
  <si>
    <t>Bamboo Technology Park</t>
  </si>
  <si>
    <t>Investments in Subsidiary</t>
  </si>
  <si>
    <t>Amrit Supply Company Pvt. Ltd</t>
  </si>
  <si>
    <t>Arjun Ply &amp; Veneers Pvt. Ltd.</t>
  </si>
  <si>
    <t>Assam Wood Product Pvt. Ltd.</t>
  </si>
  <si>
    <t>Investments in Partnership</t>
  </si>
  <si>
    <t>M/S Diamond Timber Industries-90% share</t>
  </si>
  <si>
    <t>Bank of Baroda</t>
  </si>
  <si>
    <t>Coal India Limited</t>
  </si>
  <si>
    <t>Power Grid Corp</t>
  </si>
  <si>
    <t>Reliance Industries</t>
  </si>
  <si>
    <t>Reliance Power</t>
  </si>
  <si>
    <t>Vodafone Idea</t>
  </si>
  <si>
    <r>
      <rPr>
        <sz val="9"/>
        <rFont val="Arial MT"/>
        <family val="2"/>
      </rPr>
      <t>Delta Corporation</t>
    </r>
  </si>
  <si>
    <r>
      <rPr>
        <sz val="9"/>
        <rFont val="Arial MT"/>
        <family val="2"/>
      </rPr>
      <t>Goel Roadways</t>
    </r>
  </si>
  <si>
    <r>
      <rPr>
        <sz val="9"/>
        <rFont val="Arial MT"/>
        <family val="2"/>
      </rPr>
      <t>Pearl Business Consultant</t>
    </r>
  </si>
  <si>
    <r>
      <rPr>
        <sz val="9"/>
        <rFont val="Arial MT"/>
        <family val="2"/>
      </rPr>
      <t>Simran Construction Pvt Ltd</t>
    </r>
  </si>
  <si>
    <t>Figures in INR lacs</t>
  </si>
  <si>
    <t>Short Term Loan &amp; Advances</t>
  </si>
  <si>
    <t>Other Advances</t>
  </si>
  <si>
    <r>
      <rPr>
        <sz val="9"/>
        <rFont val="Arial MT"/>
        <family val="2"/>
      </rPr>
      <t>Security Deposit</t>
    </r>
  </si>
  <si>
    <r>
      <rPr>
        <sz val="9"/>
        <rFont val="Arial MT"/>
        <family val="2"/>
      </rPr>
      <t>Ashok Kuamr Kar</t>
    </r>
  </si>
  <si>
    <r>
      <rPr>
        <sz val="9"/>
        <rFont val="Arial MT"/>
        <family val="2"/>
      </rPr>
      <t>CST A.Y-14-15</t>
    </r>
  </si>
  <si>
    <r>
      <rPr>
        <sz val="9"/>
        <rFont val="Arial MT"/>
        <family val="2"/>
      </rPr>
      <t>CST Liability Under Appeal</t>
    </r>
  </si>
  <si>
    <r>
      <rPr>
        <sz val="9"/>
        <rFont val="Arial MT"/>
        <family val="2"/>
      </rPr>
      <t>VAT Liability Under Appeal</t>
    </r>
  </si>
  <si>
    <t>Bank Accounts</t>
  </si>
  <si>
    <t>Cash in hand</t>
  </si>
  <si>
    <t>Shree Krishna Trading Co.</t>
  </si>
  <si>
    <t>VIVEK INDUSTRIES</t>
  </si>
  <si>
    <t>Archtech Consultants PvtLtd</t>
  </si>
  <si>
    <t>Charu Furniture</t>
  </si>
  <si>
    <t>Ply Range-Durg</t>
  </si>
  <si>
    <t>GANDHESWARI HARDWARE</t>
  </si>
  <si>
    <t>Shri Ganesh Enterprises</t>
  </si>
  <si>
    <t>Siddha Happyville LLP</t>
  </si>
  <si>
    <t>Siddha Waterfront LLP</t>
  </si>
  <si>
    <t>RADHA TILES GALAXY (MP)</t>
  </si>
  <si>
    <t>M.R.S.P. Bhawani &amp; Co.</t>
  </si>
  <si>
    <t>VISHWAKARMA PLYWOOD</t>
  </si>
  <si>
    <t>Tapan Samanto -Oths</t>
  </si>
  <si>
    <t>Shri Shalibhadra Enterprise</t>
  </si>
  <si>
    <t>ROYAL PLY AND VENEERS</t>
  </si>
  <si>
    <t>Sri Annai Hardware</t>
  </si>
  <si>
    <t>Jagannath &amp; Jagannath</t>
  </si>
  <si>
    <t>M.R.S.P. Bhawani &amp; Co.(CHN)</t>
  </si>
  <si>
    <t>Krishna Ply Lam &amp; Hardware</t>
  </si>
  <si>
    <t>Pawitra Furniture Agencies,</t>
  </si>
  <si>
    <t>SADHANA SINGH</t>
  </si>
  <si>
    <t>Sreeguru Timbers</t>
  </si>
  <si>
    <t>Fancy Plywood</t>
  </si>
  <si>
    <t>Maa Tara Hardware &amp; Paints</t>
  </si>
  <si>
    <t>Shree Prakash Shree Niwash</t>
  </si>
  <si>
    <t>Saroj Plywood</t>
  </si>
  <si>
    <t>Rama Wood aft (Unit: J.S.M. Finan</t>
  </si>
  <si>
    <t>Pooja Plywoods(CHN)</t>
  </si>
  <si>
    <t>Reba Glass 'N' Ply</t>
  </si>
  <si>
    <t>G.J.PLY Marketing Pvt.Ltd</t>
  </si>
  <si>
    <t>Ply Palace</t>
  </si>
  <si>
    <t>Pratap Ply Board</t>
  </si>
  <si>
    <t>Maha Hardware</t>
  </si>
  <si>
    <t>Shri Sai Trading Company</t>
  </si>
  <si>
    <t>EMERALD SALES CORPORATION</t>
  </si>
  <si>
    <t>Roshan Interiors</t>
  </si>
  <si>
    <t>New Haldia Glass House</t>
  </si>
  <si>
    <t>Chakdah Ply Center</t>
  </si>
  <si>
    <t>Bharat Ply and Glass House</t>
  </si>
  <si>
    <t>SUPRAVAT DALPATI</t>
  </si>
  <si>
    <t>Laxmi Timbers</t>
  </si>
  <si>
    <t>ALISHA ENTERPRISES</t>
  </si>
  <si>
    <t>SRI LAKSHMI AGENCIES</t>
  </si>
  <si>
    <t>Sree Saravana Plywood &amp; Glass</t>
  </si>
  <si>
    <t>Ply Range-Nagpur</t>
  </si>
  <si>
    <t>UTTAM PLY N DECOR</t>
  </si>
  <si>
    <t>Shri Bhavani Glass &amp; Plywoods(CHN)</t>
  </si>
  <si>
    <t>Shreeram Enterprises</t>
  </si>
  <si>
    <t>Indus Tropics Ltd.</t>
  </si>
  <si>
    <t>Manoj Poddar</t>
  </si>
  <si>
    <t>Shree Vinayak Plywood</t>
  </si>
  <si>
    <t>Krishna Plywood-Madurai(CHN)</t>
  </si>
  <si>
    <t>Goldstone Cement Ltd(Meghalaya)</t>
  </si>
  <si>
    <t>Ply House Dumka</t>
  </si>
  <si>
    <t>Baldev Burman - Kolkata</t>
  </si>
  <si>
    <t>Mukesh Plywood Store</t>
  </si>
  <si>
    <t>Ganga Plywood Udyog</t>
  </si>
  <si>
    <t>Limbani Traders</t>
  </si>
  <si>
    <t>S B Enterprises-Debtor</t>
  </si>
  <si>
    <t>New Shiv Plywood Traders</t>
  </si>
  <si>
    <t>R.N.M.S. Plywoods Hardwares &amp; Timbe(CHN)</t>
  </si>
  <si>
    <t>Deshbandhu Enterprises</t>
  </si>
  <si>
    <t>Plywood Emporium</t>
  </si>
  <si>
    <t>M.H.Plywood</t>
  </si>
  <si>
    <t>SHREE GANESH PLYWOOD-BHR</t>
  </si>
  <si>
    <t>RAINBOW GLASS PLY &amp; HARDWARES</t>
  </si>
  <si>
    <t>Naveen Moulding</t>
  </si>
  <si>
    <t>Hosur Glass Plywoods &amp; Hardwares(CHN)</t>
  </si>
  <si>
    <t>WOOD BERRY ASSOCIATES</t>
  </si>
  <si>
    <t>Thermal Associate Pvt. Ltd- Debtor</t>
  </si>
  <si>
    <t>Mayura Agencies</t>
  </si>
  <si>
    <t>Anand and Company</t>
  </si>
  <si>
    <t>Pooja Enterprises(MHA)</t>
  </si>
  <si>
    <t>Nirman Enterprises</t>
  </si>
  <si>
    <t>BALAJEE SALES - BIHAR</t>
  </si>
  <si>
    <t>Classic Auto Care</t>
  </si>
  <si>
    <t>Krishak Vikash Sewa Kendra &amp; Beej Bhandar</t>
  </si>
  <si>
    <t>Om Hardware, Kalwan(GUJ)</t>
  </si>
  <si>
    <t>Shubh Marketing</t>
  </si>
  <si>
    <t>Jai Durga Timber Products Pvt. Ltd.</t>
  </si>
  <si>
    <t>Shantilal Chunilal Decorative Divis(MHA)</t>
  </si>
  <si>
    <t>Evo Green Solutions Pvt. Ltd.</t>
  </si>
  <si>
    <t>Apex Plyboards(DEL)</t>
  </si>
  <si>
    <t>Sharda Glass &amp; Plywood</t>
  </si>
  <si>
    <t>K C Traders</t>
  </si>
  <si>
    <t>Somani Ply</t>
  </si>
  <si>
    <t>Vaman Trading Company</t>
  </si>
  <si>
    <t>Sri Ram Enterprises-Hyd</t>
  </si>
  <si>
    <t>Matha Plywoods-Krl</t>
  </si>
  <si>
    <t>SRI AMMAN TRADERS(CHN)</t>
  </si>
  <si>
    <t>NIKET &amp; COMPANY</t>
  </si>
  <si>
    <t>SHRI BALAJI PLYWOOD (C.G.)</t>
  </si>
  <si>
    <t>Navarathna Enterprises(BLR)</t>
  </si>
  <si>
    <t>Sunil Chandrakant Gandhi(MHA)</t>
  </si>
  <si>
    <t>Suthar &amp; Co(MHA)</t>
  </si>
  <si>
    <t>FANCY PLYWOOD - 1</t>
  </si>
  <si>
    <t>R. K. Glass &amp; Plywoods(BLR)</t>
  </si>
  <si>
    <t>Tirupati Trading</t>
  </si>
  <si>
    <t>Dinesh Glass House(CHN)</t>
  </si>
  <si>
    <t>Seri 'N' Seri Interior(HYD)</t>
  </si>
  <si>
    <t>P.S. Srijan Height Developer</t>
  </si>
  <si>
    <t>Sharda Glass &amp; Plywood(MHA)</t>
  </si>
  <si>
    <t>Discovery 21ST Century Agencies (P)Ltd.</t>
  </si>
  <si>
    <t>Swapana Ply &amp; Timber</t>
  </si>
  <si>
    <t>Tejash Plywood &amp; Hardware, Guwahati</t>
  </si>
  <si>
    <t>Bharat Ply &amp; Glass Center(LKC)</t>
  </si>
  <si>
    <t>Arun's Xclusive Decor(MHA)</t>
  </si>
  <si>
    <t>Ply Dot Com(MHA)</t>
  </si>
  <si>
    <t>Deco World</t>
  </si>
  <si>
    <t>Gaurav Veneer</t>
  </si>
  <si>
    <t>Om Hardware</t>
  </si>
  <si>
    <t>Kairaly Saw Mills</t>
  </si>
  <si>
    <t>Tamluk Kanch Ghar -1- Midnapore</t>
  </si>
  <si>
    <t>Shree Mahalaxmi Enterprise(AHM)</t>
  </si>
  <si>
    <t>S M ABASAN PRIVATE LIMITED</t>
  </si>
  <si>
    <t>SADANAND AGENCIES(MHA)</t>
  </si>
  <si>
    <t>Standard Glass Traders</t>
  </si>
  <si>
    <t>IRA Construction</t>
  </si>
  <si>
    <t>Jain Veneer and Plywood(LKC)</t>
  </si>
  <si>
    <t>Sri Thirumalai Agencies &amp; Hardwares(CHN)</t>
  </si>
  <si>
    <t>Venkatadri Associates(MHA)</t>
  </si>
  <si>
    <t>Nikunj Traders,</t>
  </si>
  <si>
    <t>Shree Balaji Traders</t>
  </si>
  <si>
    <t>Gouranga Hardware - Kolkata</t>
  </si>
  <si>
    <t>I Shree Khodiyar Interior Mall Pvt</t>
  </si>
  <si>
    <t>Dayal Das Noton Das</t>
  </si>
  <si>
    <t>Goyal Plywood Traders(DEL)</t>
  </si>
  <si>
    <t>Satyam Plywoods(LKC)</t>
  </si>
  <si>
    <t>PURNA LAXMI SAW MILL</t>
  </si>
  <si>
    <t>Hindustan Industrial Corporation(DEL)</t>
  </si>
  <si>
    <t>Motwani Enterprises(LKC)</t>
  </si>
  <si>
    <t>BISWAS TRADING CO.</t>
  </si>
  <si>
    <t>Tamluk Kanch Ghar - Midnapore</t>
  </si>
  <si>
    <t>Dhanbad Plywood Centre</t>
  </si>
  <si>
    <t>Bhumi Hardware</t>
  </si>
  <si>
    <t>Shri Tirumala Enterprises(BLR)</t>
  </si>
  <si>
    <t>Ghosh and Brothers Unit - II</t>
  </si>
  <si>
    <t>Bansal Plywood Industries(LKC)</t>
  </si>
  <si>
    <t>Raja Building Materials(CHN)</t>
  </si>
  <si>
    <t>Mai Plywood &amp; Sunmica(MHA)</t>
  </si>
  <si>
    <t>GUNJAN ELECTRICAL</t>
  </si>
  <si>
    <t>Devkrupa Plywood Agency</t>
  </si>
  <si>
    <t>Laxmi Traders(MHA)</t>
  </si>
  <si>
    <t>Raj Guru Ply 'n' Woods - 1(CHN)</t>
  </si>
  <si>
    <t>TATAI TRADERS</t>
  </si>
  <si>
    <t>Gimco</t>
  </si>
  <si>
    <t>Bharat Veneer</t>
  </si>
  <si>
    <t>Krishna Plywood-MP</t>
  </si>
  <si>
    <t>D.D.Builders</t>
  </si>
  <si>
    <t>Shree Vijaya Durga Plywood &amp; Hardware(HYD)</t>
  </si>
  <si>
    <t>SHIVENDRA PLY HOME</t>
  </si>
  <si>
    <t>Variety Stores - Contai</t>
  </si>
  <si>
    <t>Rana Enterprises</t>
  </si>
  <si>
    <t>V. Rajeshwar</t>
  </si>
  <si>
    <t>CITY PLYWOOD &amp; HARDWARE</t>
  </si>
  <si>
    <t>Shree Guru Plyboard(BLR)</t>
  </si>
  <si>
    <t>Afra Infra(GUJ)</t>
  </si>
  <si>
    <t>PLY POINT AND HARDWARE</t>
  </si>
  <si>
    <t>Kurikkal Ply</t>
  </si>
  <si>
    <t>Siddha Real Estate Development Pvt Ltd</t>
  </si>
  <si>
    <t>Shree Mahima Marketing(HYD)</t>
  </si>
  <si>
    <t>Insight(BLR)</t>
  </si>
  <si>
    <t>Vinayaka Ply</t>
  </si>
  <si>
    <t>BHAVANI PLYWOOD &amp; HARDWARE(HYD)</t>
  </si>
  <si>
    <t>Rishi Hardware &amp; Ply(BLR)</t>
  </si>
  <si>
    <t>Bhawani Plyboard Pvt. Ltd.(DEL)</t>
  </si>
  <si>
    <t>M.H. Ply Centre</t>
  </si>
  <si>
    <t>Navdeep Traders(LKC)</t>
  </si>
  <si>
    <t>Ambal Timbers and Plywood(BLR)</t>
  </si>
  <si>
    <t>Super Plywood</t>
  </si>
  <si>
    <t>SHREE NISHI MARKETING</t>
  </si>
  <si>
    <t>Elite Woods(DEL)</t>
  </si>
  <si>
    <t>Shree Constructions and Leisure Pvt(LKC)</t>
  </si>
  <si>
    <t>AJA DOORS AND PLY</t>
  </si>
  <si>
    <t>Shreeji Plylam(MHA)</t>
  </si>
  <si>
    <t>Bansal Sales Corporation(DEL)</t>
  </si>
  <si>
    <t>SHAH MILAPCHAND AND SONS</t>
  </si>
  <si>
    <t>Amba Products(LKC)</t>
  </si>
  <si>
    <t>Keerthi Timbers &amp; Saw Mills</t>
  </si>
  <si>
    <t>Lakshmi Timber-Bihar</t>
  </si>
  <si>
    <t>Asian Boards &amp; Veneers</t>
  </si>
  <si>
    <t>Rohini Enterprises</t>
  </si>
  <si>
    <t>Jubily Plywoods</t>
  </si>
  <si>
    <t>Supreme Wood Products Pvt. Ltd.</t>
  </si>
  <si>
    <t>Larsen &amp; Toubro Limited</t>
  </si>
  <si>
    <t>R C  Products(DEL)</t>
  </si>
  <si>
    <t>Oriental Traders</t>
  </si>
  <si>
    <t>Neelkanth Sales Agency</t>
  </si>
  <si>
    <t>Sri Selvaganapathy Hardware</t>
  </si>
  <si>
    <t>Meghalaya Timber Products(LKC)</t>
  </si>
  <si>
    <t>KRISHNA ENTERPRISES</t>
  </si>
  <si>
    <t>Wood World(LKC)</t>
  </si>
  <si>
    <t>Super Traders(DEL)</t>
  </si>
  <si>
    <t>Punjab Plywood Industries- Punjab(DEL)</t>
  </si>
  <si>
    <t>Shri Nath Wood Industries(DEL)</t>
  </si>
  <si>
    <t>Evo Green Solutions Pvt. Ltd.(DEL)</t>
  </si>
  <si>
    <t>Sudeshna Enterprises</t>
  </si>
  <si>
    <t>M.B. Plywood Indusries (P) Ltd.(LKC)</t>
  </si>
  <si>
    <t>Shree Radha Plywood Industries Pvt.(LKC)</t>
  </si>
  <si>
    <t>Blue Tech Wood Industries</t>
  </si>
  <si>
    <t>Deco Plywood Industries(DEL)</t>
  </si>
  <si>
    <t>Vellatharayil Industries</t>
  </si>
  <si>
    <t>Kma Traders</t>
  </si>
  <si>
    <t>Vinoy Plywood Industries</t>
  </si>
  <si>
    <t>Shiv Shakti Traders A/c(DEL)</t>
  </si>
  <si>
    <t>Woodpeckers India Pvt. Ltd(DEL)</t>
  </si>
  <si>
    <t>Hindusthan National Glass &amp; Industries Ltd.</t>
  </si>
  <si>
    <t>Agarwal Timber Traders(LKC)</t>
  </si>
  <si>
    <t>Maa Shakti Traders(DEL)</t>
  </si>
  <si>
    <t>Companion Ply &amp; Boards</t>
  </si>
  <si>
    <t>Raj Guru Ply 'N' Woods(CHN)</t>
  </si>
  <si>
    <t>Tee Yess Eterprises</t>
  </si>
  <si>
    <t>MANGALAM PLYWOOD</t>
  </si>
  <si>
    <t>Patel Saw Mills &amp; Co.(DEL)</t>
  </si>
  <si>
    <t>Mayur  Enterprises-Chn</t>
  </si>
  <si>
    <t>Vishkarma Plywood House-Punjab</t>
  </si>
  <si>
    <t>Sulabh Industries</t>
  </si>
  <si>
    <t>St Josaph Timbers</t>
  </si>
  <si>
    <t>Kuttichira Ply &amp; Boards</t>
  </si>
  <si>
    <t>KBM Construction</t>
  </si>
  <si>
    <t>Om Plywood &amp; Hardware(BLR)</t>
  </si>
  <si>
    <t>Rajshree Prakash Palandurkar</t>
  </si>
  <si>
    <t>Standard Industries(DEL)</t>
  </si>
  <si>
    <t>Honda Board Pvt.Ltd(DEL)</t>
  </si>
  <si>
    <t>V.S. Associates</t>
  </si>
  <si>
    <t>Shri Balaji Timber &amp; Plywood</t>
  </si>
  <si>
    <t>A &amp; A Trading Company</t>
  </si>
  <si>
    <t>Sitaram Satish Chand Dangayach</t>
  </si>
  <si>
    <t>Mittal Plywood Industries(DEL)</t>
  </si>
  <si>
    <t>Vinayaka Plywoods</t>
  </si>
  <si>
    <t>Bharat Ply &amp; Hardware</t>
  </si>
  <si>
    <t>Woodline Plywoods</t>
  </si>
  <si>
    <t>New Saha Plywood Centre</t>
  </si>
  <si>
    <t>Krishana Wood Industries</t>
  </si>
  <si>
    <t>Seema Plywoods 7 Boards</t>
  </si>
  <si>
    <t>G N Plywood(DEL)</t>
  </si>
  <si>
    <t>National Ply Home</t>
  </si>
  <si>
    <t>LAXMI PLYWOOD HOME (BBSR)</t>
  </si>
  <si>
    <t>Nagoor Traders</t>
  </si>
  <si>
    <t>All Star Enterprises</t>
  </si>
  <si>
    <t>Shri Kunal Plywood Industries</t>
  </si>
  <si>
    <t>India Ply</t>
  </si>
  <si>
    <t>Rani Sanitary And Hardware</t>
  </si>
  <si>
    <t>U Star Plywood</t>
  </si>
  <si>
    <t>Fourmen Decors(CHN)</t>
  </si>
  <si>
    <t>Ajmeer Timbers</t>
  </si>
  <si>
    <t>N.G.Plywood &amp; Veneer Industries(LKC)</t>
  </si>
  <si>
    <t>Golden  Wood Industries</t>
  </si>
  <si>
    <t>Swaraj Saw Mills</t>
  </si>
  <si>
    <t>Ramesh Plywood(VWADA)</t>
  </si>
  <si>
    <t>Sumitra Plywood Industries</t>
  </si>
  <si>
    <t>Fayaz Plasitic Industries.</t>
  </si>
  <si>
    <t>Priya Woods</t>
  </si>
  <si>
    <t>Baba Shankar Trading Co.(DEL)</t>
  </si>
  <si>
    <t>Bishan Dass Nayyer &amp; Sons(DEL)</t>
  </si>
  <si>
    <t>Brahmaputra Industries</t>
  </si>
  <si>
    <t>Omkar Glass Plywood &amp; Hardware(BLR)</t>
  </si>
  <si>
    <t>Bhawani Plywood Industries</t>
  </si>
  <si>
    <t>Maa Narayani Timber Depot</t>
  </si>
  <si>
    <t>Sri Krishna Traders(MHA)</t>
  </si>
  <si>
    <t>Shri Sai Trading Company(GUJ)</t>
  </si>
  <si>
    <t>Om Ply and Timber(AHM)</t>
  </si>
  <si>
    <t>Four Star Veneer  (  J &amp; K )</t>
  </si>
  <si>
    <t>Narinder Kumar Bhupender Kumar(DEL)</t>
  </si>
  <si>
    <t>Asma Timber Pvt. Ltd.</t>
  </si>
  <si>
    <t>Jockey Wood Industries(DEL)</t>
  </si>
  <si>
    <t>Radha Industries(LKC)</t>
  </si>
  <si>
    <t>Matta Timbers(LKC)</t>
  </si>
  <si>
    <t>Eastern Wood Industries</t>
  </si>
  <si>
    <t>Purbanchal Lumbers Pvt.Ltd.</t>
  </si>
  <si>
    <t>Quality Ply &amp; Boards</t>
  </si>
  <si>
    <t>ASHOK KUMAR GUPTA</t>
  </si>
  <si>
    <t>Diya Plylam(LKC)</t>
  </si>
  <si>
    <t>Sathyam Ply &amp; Board</t>
  </si>
  <si>
    <t>Shree Shyam Enterprises</t>
  </si>
  <si>
    <t>R L Plywood Industry(DEL)</t>
  </si>
  <si>
    <t>Vikky Traders</t>
  </si>
  <si>
    <t>Tarang Agencies(MHA)</t>
  </si>
  <si>
    <t>Neeraj Veneer</t>
  </si>
  <si>
    <t>Sri Radha Krishna Trading Co(LKC)</t>
  </si>
  <si>
    <t>Shiva Plywood Industries(DEL)</t>
  </si>
  <si>
    <t>Maa Bhawani Sales Corporations</t>
  </si>
  <si>
    <t>Anmol Enterprises(MHA)</t>
  </si>
  <si>
    <t>NEFFS (India) Pvt. Ltd.Guwahati</t>
  </si>
  <si>
    <t>Patel Associates</t>
  </si>
  <si>
    <t>Sun Ply Glass &amp; Hardware(MHA)</t>
  </si>
  <si>
    <t>SATYA SALES AGENCIES(Guj)</t>
  </si>
  <si>
    <t>Bangal Awas</t>
  </si>
  <si>
    <t>Surya Boards Ltd(DEL)</t>
  </si>
  <si>
    <t>Bombay Plywood Industries</t>
  </si>
  <si>
    <t>Shyam Hardware Stores</t>
  </si>
  <si>
    <t>Jas Plywood&amp; Boards</t>
  </si>
  <si>
    <t>Kissan Hardware(CHN)</t>
  </si>
  <si>
    <t>Shubh Vikas Glass &amp; Plywood(HYD)</t>
  </si>
  <si>
    <t>Manasa Plywood Industries</t>
  </si>
  <si>
    <t>Perfect Ply-N-Wood(MHA)</t>
  </si>
  <si>
    <t>R K Panels &amp; Boards Pvt.Ltd.(DEL)</t>
  </si>
  <si>
    <t>MAA Enterprises</t>
  </si>
  <si>
    <t>Silicon Distributors(BLR)</t>
  </si>
  <si>
    <t>New India Enterprises(LKC)</t>
  </si>
  <si>
    <t>Decor Impression</t>
  </si>
  <si>
    <t>P K Industries</t>
  </si>
  <si>
    <t>Reslin Veneers &amp; Plywoods</t>
  </si>
  <si>
    <t>Narula General Store</t>
  </si>
  <si>
    <t>Sri Vinayaka Enterprises(BLR)</t>
  </si>
  <si>
    <t>Design Core</t>
  </si>
  <si>
    <t>Chandrakant &amp; Brothers(MHA)</t>
  </si>
  <si>
    <t>Khazana Ply House Orissa (Kol Balan</t>
  </si>
  <si>
    <t>Jain Plywood Company(DEL)</t>
  </si>
  <si>
    <t>Srinivasa Glass Traders(BLR)</t>
  </si>
  <si>
    <t>Burma Boards - YNR(DEL)</t>
  </si>
  <si>
    <t>Fiza Plywood</t>
  </si>
  <si>
    <t>Siddha Sphere LLP</t>
  </si>
  <si>
    <t>Star Hardwares(BLR)</t>
  </si>
  <si>
    <t>Mounika Enterprises</t>
  </si>
  <si>
    <t>B C Plywood Industries</t>
  </si>
  <si>
    <t>Bajrang Bali Timber</t>
  </si>
  <si>
    <t>United Timber Products(DEL)</t>
  </si>
  <si>
    <t>Shahid Raja</t>
  </si>
  <si>
    <t>A.K.Timber Traders(DEL)</t>
  </si>
  <si>
    <t>Mamatha Glass &amp; Plywoods(BLR)</t>
  </si>
  <si>
    <t>S S Enterprises(LKC)</t>
  </si>
  <si>
    <t>S. Motilal and Sons</t>
  </si>
  <si>
    <t>Ply Lam Marketing(LKC)</t>
  </si>
  <si>
    <t>ARHAM VENEER NX</t>
  </si>
  <si>
    <t>Ever Green Trading Co(LKC)</t>
  </si>
  <si>
    <t>Shree Ply Centre(MHA)</t>
  </si>
  <si>
    <t>Navin Trading Co.</t>
  </si>
  <si>
    <t>Kumaran Timber &amp; Plywoods(CHN)</t>
  </si>
  <si>
    <t>BHARATH GLASS AND PLYWOODS - KERALA(CHN)</t>
  </si>
  <si>
    <t>Nafeesa Wood Products</t>
  </si>
  <si>
    <t>A C P  World</t>
  </si>
  <si>
    <t>Shivam Enterprise (Patna)</t>
  </si>
  <si>
    <t>Shree Shyam Wood Industries(DEL)</t>
  </si>
  <si>
    <t>Baba Plywood Pvt.Ltd.(DEL)</t>
  </si>
  <si>
    <t>Konetta Exterior Solutions(CHN)</t>
  </si>
  <si>
    <t>Noble Gallery Nx(MHA)</t>
  </si>
  <si>
    <t>Jai Hanuman Wood Industries(DEL)</t>
  </si>
  <si>
    <t>Shree Balaji Plylam</t>
  </si>
  <si>
    <t>Mayur Gallery(MHA)</t>
  </si>
  <si>
    <t>Uniwood Ply</t>
  </si>
  <si>
    <t>Ram Kishun Saw Mill Trading &amp; Company</t>
  </si>
  <si>
    <t>Shruti Trade &amp; Enterprises Pvt. Ltd</t>
  </si>
  <si>
    <t>Royal Enterprises(DEL)</t>
  </si>
  <si>
    <t>Mounika Enterpises - Vijayawada</t>
  </si>
  <si>
    <t>Panchsheel Plywood &amp; Glass Center(MHA)</t>
  </si>
  <si>
    <t>Sri Mayur Gallery(HYD)</t>
  </si>
  <si>
    <t>Slp Enterprises(BLR)</t>
  </si>
  <si>
    <t>Veneer World</t>
  </si>
  <si>
    <t>Shradha Merchantile Pvt Ltd</t>
  </si>
  <si>
    <t>Shree Hanuman Ply House - Kharagpur</t>
  </si>
  <si>
    <t>SKM Plywood</t>
  </si>
  <si>
    <t>LNS Ply Boards Pvt.Ltd(HYD)</t>
  </si>
  <si>
    <t>Lakshmi Timber Industries</t>
  </si>
  <si>
    <t>Plywood &amp; Hardware CO.</t>
  </si>
  <si>
    <t>M. R. Kataria Plywood(DEL)</t>
  </si>
  <si>
    <t>Jain Industries (LKC)</t>
  </si>
  <si>
    <t>Sheetal Ply Agency(MAH)</t>
  </si>
  <si>
    <t>Himachal Timber &amp; Saw Mills(DEL)</t>
  </si>
  <si>
    <t>Vinay Plywood Industries</t>
  </si>
  <si>
    <t>Bbipl Infrastructure(India)Pvt Ltd(BLR)</t>
  </si>
  <si>
    <t>Madanlal Brijlal Private Limited</t>
  </si>
  <si>
    <t>Shree Krishna Enterprises(DEL)</t>
  </si>
  <si>
    <t>Jain Industries (Lakhimpur)(LKC)</t>
  </si>
  <si>
    <t>Pratap Prakash &amp; Co.(LKC)</t>
  </si>
  <si>
    <t>Modi Enterprise</t>
  </si>
  <si>
    <t>Rate</t>
  </si>
  <si>
    <t>Amount as on 31st August 2021</t>
  </si>
  <si>
    <t>DECO. DOOR</t>
  </si>
  <si>
    <t>Finished Stock</t>
  </si>
  <si>
    <t>DCORATIVE PLY FIN</t>
  </si>
  <si>
    <t>ROW VENEER</t>
  </si>
  <si>
    <t>DOOR SKIN</t>
  </si>
  <si>
    <t>Timber</t>
  </si>
  <si>
    <t>-</t>
  </si>
  <si>
    <t>Figures in INR Lacs</t>
  </si>
  <si>
    <r>
      <rPr>
        <sz val="9"/>
        <rFont val="Arial MT"/>
        <family val="2"/>
      </rPr>
      <t>Nidhi Sharma</t>
    </r>
  </si>
  <si>
    <t>Advance with Income Tax Depart.(Cash Seizure)</t>
  </si>
  <si>
    <t>Income Tax Advance- Code-257535+</t>
  </si>
  <si>
    <t>INCOME TAX CASH SIZED-2010_U/s 132</t>
  </si>
  <si>
    <t>Amrit Supply &amp; Co Pvt Ltd (Security)</t>
  </si>
  <si>
    <t>Gayatree Thermoset</t>
  </si>
  <si>
    <t>Leadtop Import &amp; Export Co. Ltd.</t>
  </si>
  <si>
    <t>Om Prakash Bajaj</t>
  </si>
  <si>
    <t>Paras Towers Pvt. Ltd.</t>
  </si>
  <si>
    <t>Prabha Vincom</t>
  </si>
  <si>
    <t>Priti Ghosh</t>
  </si>
  <si>
    <t>Robin Mondal (Exp)</t>
  </si>
  <si>
    <t>S. Shashidhara</t>
  </si>
  <si>
    <t>SUPREME WOOD PRODUCTS PVT. LTD.-Vendor</t>
  </si>
  <si>
    <t>Vipul Cultivation Pvt.Ltd</t>
  </si>
  <si>
    <t>Nidhi Sharma</t>
  </si>
  <si>
    <t>Truwoods Pvt Ltd</t>
  </si>
  <si>
    <r>
      <rPr>
        <sz val="9"/>
        <rFont val="Arial MT"/>
        <family val="2"/>
      </rPr>
      <t>Arvind Trading Co.</t>
    </r>
  </si>
  <si>
    <r>
      <rPr>
        <sz val="9"/>
        <rFont val="Arial MT"/>
        <family val="2"/>
      </rPr>
      <t>Diamond Timber Industries(West Bengal)</t>
    </r>
  </si>
  <si>
    <r>
      <rPr>
        <sz val="9"/>
        <rFont val="Arial MT"/>
        <family val="2"/>
      </rPr>
      <t>Orthodox Distributors Pvt Ltd</t>
    </r>
  </si>
  <si>
    <r>
      <rPr>
        <sz val="9"/>
        <rFont val="Arial MT"/>
        <family val="2"/>
      </rPr>
      <t>Mayur Roller Flour Mills Pvt. Ltd.</t>
    </r>
  </si>
  <si>
    <r>
      <rPr>
        <sz val="9"/>
        <rFont val="Arial MT"/>
        <family val="2"/>
      </rPr>
      <t>Arjun Ply &amp; Veneer Pvt Ltd (HO)</t>
    </r>
  </si>
  <si>
    <r>
      <rPr>
        <sz val="9"/>
        <rFont val="Arial MT"/>
        <family val="2"/>
      </rPr>
      <t>Mayur Veneer &amp; Ply Industries Pvt Ltd</t>
    </r>
  </si>
  <si>
    <r>
      <rPr>
        <sz val="9"/>
        <rFont val="Arial MT"/>
        <family val="2"/>
      </rPr>
      <t>ASAD RAZA ENTERPRISES(ABDUL  KHALIQ)</t>
    </r>
  </si>
  <si>
    <r>
      <rPr>
        <sz val="9"/>
        <rFont val="Arial MT"/>
        <family val="2"/>
      </rPr>
      <t>Century Plyboards (I) Ltd.</t>
    </r>
  </si>
  <si>
    <r>
      <rPr>
        <sz val="9"/>
        <rFont val="Arial MT"/>
        <family val="2"/>
      </rPr>
      <t>Sri Sai Transport</t>
    </r>
  </si>
  <si>
    <r>
      <rPr>
        <sz val="9"/>
        <rFont val="Arial MT"/>
        <family val="2"/>
      </rPr>
      <t>Kalas Vincom Pvt.Ltd</t>
    </r>
  </si>
  <si>
    <r>
      <rPr>
        <sz val="9"/>
        <rFont val="Arial MT"/>
        <family val="2"/>
      </rPr>
      <t>Khetani Boards</t>
    </r>
  </si>
  <si>
    <r>
      <rPr>
        <sz val="9"/>
        <rFont val="Arial MT"/>
        <family val="2"/>
      </rPr>
      <t>JAYDEB Prasad Mahato/Joydeb Singh</t>
    </r>
  </si>
  <si>
    <r>
      <rPr>
        <sz val="9"/>
        <rFont val="Arial MT"/>
        <family val="2"/>
      </rPr>
      <t>V. Rajeshwar</t>
    </r>
  </si>
  <si>
    <r>
      <rPr>
        <sz val="9"/>
        <rFont val="Arial MT"/>
        <family val="2"/>
      </rPr>
      <t>GSM Shipping</t>
    </r>
  </si>
  <si>
    <r>
      <rPr>
        <sz val="9"/>
        <rFont val="Arial MT"/>
        <family val="2"/>
      </rPr>
      <t>Pulkit Veneer Mills Pvt.Ltd-Vendor</t>
    </r>
  </si>
  <si>
    <r>
      <rPr>
        <sz val="9"/>
        <rFont val="Arial MT"/>
        <family val="2"/>
      </rPr>
      <t>Sai  Travels</t>
    </r>
  </si>
  <si>
    <r>
      <rPr>
        <sz val="9"/>
        <rFont val="Arial MT"/>
        <family val="2"/>
      </rPr>
      <t>B. K. Enterprises</t>
    </r>
  </si>
  <si>
    <r>
      <rPr>
        <sz val="9"/>
        <rFont val="Arial MT"/>
        <family val="2"/>
      </rPr>
      <t>Arjun Ply &amp; Veneer (P). Ltd.- Code 600078</t>
    </r>
  </si>
  <si>
    <r>
      <rPr>
        <sz val="9"/>
        <rFont val="Arial MT"/>
        <family val="2"/>
      </rPr>
      <t>Mandlecha Shobha</t>
    </r>
  </si>
  <si>
    <r>
      <rPr>
        <sz val="9"/>
        <rFont val="Arial MT"/>
        <family val="2"/>
      </rPr>
      <t>UJJAL MONDAL</t>
    </r>
  </si>
  <si>
    <r>
      <rPr>
        <sz val="9"/>
        <rFont val="Arial MT"/>
        <family val="2"/>
      </rPr>
      <t>S.K. SINGHI &amp; CO LLP</t>
    </r>
  </si>
  <si>
    <r>
      <rPr>
        <sz val="9"/>
        <rFont val="Arial MT"/>
        <family val="2"/>
      </rPr>
      <t>ACHCHHELAL YADAV</t>
    </r>
  </si>
  <si>
    <r>
      <rPr>
        <sz val="9"/>
        <rFont val="Arial MT"/>
        <family val="2"/>
      </rPr>
      <t>The Calcutta Swimming Club</t>
    </r>
  </si>
  <si>
    <r>
      <rPr>
        <sz val="9"/>
        <rFont val="Arial MT"/>
        <family val="2"/>
      </rPr>
      <t>ZULAN RAY</t>
    </r>
  </si>
  <si>
    <r>
      <rPr>
        <sz val="9"/>
        <rFont val="Arial MT"/>
        <family val="2"/>
      </rPr>
      <t>South City Belair Property Management Pvt. Ltd.</t>
    </r>
  </si>
  <si>
    <r>
      <rPr>
        <sz val="9"/>
        <rFont val="Arial MT"/>
        <family val="2"/>
      </rPr>
      <t>Airtel/Tata/BSNL/Vodafone</t>
    </r>
  </si>
  <si>
    <r>
      <rPr>
        <sz val="9"/>
        <rFont val="Arial MT"/>
        <family val="2"/>
      </rPr>
      <t>Amal  Mondal</t>
    </r>
  </si>
  <si>
    <r>
      <rPr>
        <sz val="9"/>
        <rFont val="Arial MT"/>
        <family val="2"/>
      </rPr>
      <t>Mahindra Finance (L65921MH1991PLC059642)</t>
    </r>
  </si>
  <si>
    <r>
      <rPr>
        <sz val="9"/>
        <rFont val="Arial MT"/>
        <family val="2"/>
      </rPr>
      <t>Basanta Kumar Harikis</t>
    </r>
  </si>
  <si>
    <r>
      <rPr>
        <sz val="9"/>
        <rFont val="Arial MT"/>
        <family val="2"/>
      </rPr>
      <t>Ashok Kumar Dhandhania</t>
    </r>
  </si>
  <si>
    <r>
      <rPr>
        <sz val="9"/>
        <rFont val="Arial MT"/>
        <family val="2"/>
      </rPr>
      <t>JAI BHARAT TRANSPORT AGENCY PVT LTD</t>
    </r>
  </si>
  <si>
    <r>
      <rPr>
        <sz val="9"/>
        <rFont val="Arial MT"/>
        <family val="2"/>
      </rPr>
      <t>Sai Lodgistic</t>
    </r>
  </si>
  <si>
    <r>
      <rPr>
        <sz val="9"/>
        <rFont val="Arial MT"/>
        <family val="2"/>
      </rPr>
      <t>Gainwell Commosales Private Limited</t>
    </r>
  </si>
  <si>
    <r>
      <rPr>
        <sz val="9"/>
        <rFont val="Arial MT"/>
        <family val="2"/>
      </rPr>
      <t>New Prabhat Plywood</t>
    </r>
  </si>
  <si>
    <r>
      <rPr>
        <sz val="9"/>
        <rFont val="Arial MT"/>
        <family val="2"/>
      </rPr>
      <t>Ajaya Kumar Sahoo</t>
    </r>
  </si>
  <si>
    <r>
      <rPr>
        <sz val="9"/>
        <rFont val="Arial MT"/>
        <family val="2"/>
      </rPr>
      <t>Abes Ganguly</t>
    </r>
  </si>
  <si>
    <r>
      <rPr>
        <sz val="9"/>
        <rFont val="Arial MT"/>
        <family val="2"/>
      </rPr>
      <t>Mehta Ply</t>
    </r>
  </si>
  <si>
    <r>
      <rPr>
        <sz val="9"/>
        <rFont val="Arial MT"/>
        <family val="2"/>
      </rPr>
      <t>Jai Prakash Singh &amp; Son</t>
    </r>
  </si>
  <si>
    <r>
      <rPr>
        <sz val="9"/>
        <rFont val="Arial MT"/>
        <family val="2"/>
      </rPr>
      <t>Vinod Kumar Lal Chand</t>
    </r>
  </si>
  <si>
    <r>
      <rPr>
        <sz val="9"/>
        <rFont val="Arial MT"/>
        <family val="2"/>
      </rPr>
      <t>M. Vijayan</t>
    </r>
  </si>
  <si>
    <r>
      <rPr>
        <sz val="9"/>
        <rFont val="Arial MT"/>
        <family val="2"/>
      </rPr>
      <t>Ramesh Kumar Chowdhary</t>
    </r>
  </si>
  <si>
    <r>
      <rPr>
        <sz val="9"/>
        <rFont val="Arial MT"/>
        <family val="2"/>
      </rPr>
      <t>Rajesh Vinimay &amp; Byapaar Pvt Ltd</t>
    </r>
    <r>
      <rPr>
        <sz val="9"/>
        <rFont val="Microsoft Sans Serif"/>
        <family val="2"/>
      </rPr>
      <t xml:space="preserve"> </t>
    </r>
  </si>
  <si>
    <r>
      <rPr>
        <sz val="9"/>
        <rFont val="Arial MT"/>
        <family val="2"/>
      </rPr>
      <t>Keshav Arvind Chikodi</t>
    </r>
  </si>
  <si>
    <r>
      <rPr>
        <sz val="9"/>
        <rFont val="Arial MT"/>
        <family val="2"/>
      </rPr>
      <t>Sagar Wood Craft</t>
    </r>
  </si>
  <si>
    <r>
      <rPr>
        <sz val="9"/>
        <rFont val="Arial MT"/>
        <family val="2"/>
      </rPr>
      <t>Kolkata Port Trust</t>
    </r>
  </si>
  <si>
    <r>
      <rPr>
        <sz val="9"/>
        <rFont val="Arial MT"/>
        <family val="2"/>
      </rPr>
      <t>Sujata Yogesh Chopda</t>
    </r>
  </si>
  <si>
    <r>
      <rPr>
        <sz val="9"/>
        <rFont val="Arial MT"/>
        <family val="2"/>
      </rPr>
      <t>Krishna Ply N Wood</t>
    </r>
  </si>
  <si>
    <r>
      <rPr>
        <sz val="9"/>
        <rFont val="Arial MT"/>
        <family val="2"/>
      </rPr>
      <t>Rakesh Kumar Sahu</t>
    </r>
  </si>
  <si>
    <r>
      <rPr>
        <sz val="9"/>
        <rFont val="Arial MT"/>
        <family val="2"/>
      </rPr>
      <t>M. Jhawar &amp; Co</t>
    </r>
  </si>
  <si>
    <r>
      <rPr>
        <sz val="9"/>
        <rFont val="Arial MT"/>
        <family val="2"/>
      </rPr>
      <t>Global Services</t>
    </r>
  </si>
  <si>
    <r>
      <rPr>
        <sz val="9"/>
        <rFont val="Arial MT"/>
        <family val="2"/>
      </rPr>
      <t>Chartered Information Systems Pvt.Ltd.</t>
    </r>
  </si>
  <si>
    <r>
      <rPr>
        <sz val="9"/>
        <rFont val="Arial MT"/>
        <family val="2"/>
      </rPr>
      <t>The Bengal Rowing Club</t>
    </r>
  </si>
  <si>
    <r>
      <rPr>
        <sz val="9"/>
        <rFont val="Arial MT"/>
        <family val="2"/>
      </rPr>
      <t>Amar Kumar Dudhwewala</t>
    </r>
  </si>
  <si>
    <r>
      <rPr>
        <sz val="9"/>
        <rFont val="Arial MT"/>
        <family val="2"/>
      </rPr>
      <t>A.K.More &amp; Associates</t>
    </r>
  </si>
  <si>
    <r>
      <rPr>
        <sz val="9"/>
        <rFont val="Arial MT"/>
        <family val="2"/>
      </rPr>
      <t>ARCL Organics LTD.</t>
    </r>
  </si>
  <si>
    <r>
      <rPr>
        <sz val="9"/>
        <rFont val="Arial MT"/>
        <family val="2"/>
      </rPr>
      <t>Shree Gopal Timber Mart</t>
    </r>
  </si>
  <si>
    <r>
      <rPr>
        <sz val="9"/>
        <rFont val="Arial MT"/>
        <family val="2"/>
      </rPr>
      <t>Sudhir Kumar Mehta</t>
    </r>
  </si>
  <si>
    <r>
      <rPr>
        <sz val="9"/>
        <rFont val="Arial MT"/>
        <family val="2"/>
      </rPr>
      <t>Shree Salalsar Marketing</t>
    </r>
  </si>
  <si>
    <r>
      <rPr>
        <sz val="9"/>
        <rFont val="Arial MT"/>
        <family val="2"/>
      </rPr>
      <t>Mascot Ply and Veneer</t>
    </r>
  </si>
  <si>
    <r>
      <rPr>
        <sz val="9"/>
        <rFont val="Arial MT"/>
        <family val="2"/>
      </rPr>
      <t>Shri Hari Ply Centre</t>
    </r>
  </si>
  <si>
    <r>
      <rPr>
        <sz val="9"/>
        <rFont val="Arial MT"/>
        <family val="2"/>
      </rPr>
      <t>Confederation Of Indian Industry</t>
    </r>
  </si>
  <si>
    <r>
      <rPr>
        <sz val="9"/>
        <rFont val="Arial MT"/>
        <family val="2"/>
      </rPr>
      <t>Satish Phuldev Rai</t>
    </r>
  </si>
  <si>
    <r>
      <rPr>
        <sz val="9"/>
        <rFont val="Arial MT"/>
        <family val="2"/>
      </rPr>
      <t>CCMT Kolkata</t>
    </r>
  </si>
  <si>
    <r>
      <rPr>
        <sz val="9"/>
        <rFont val="Arial MT"/>
        <family val="2"/>
      </rPr>
      <t>Srikanta Ghara</t>
    </r>
  </si>
  <si>
    <r>
      <rPr>
        <sz val="9"/>
        <rFont val="Arial MT"/>
        <family val="2"/>
      </rPr>
      <t>Padma Ram</t>
    </r>
  </si>
  <si>
    <r>
      <rPr>
        <sz val="9"/>
        <rFont val="Arial MT"/>
        <family val="2"/>
      </rPr>
      <t>FREIGHTCHARGES</t>
    </r>
  </si>
  <si>
    <r>
      <rPr>
        <sz val="9"/>
        <rFont val="Arial MT"/>
        <family val="2"/>
      </rPr>
      <t>SHARMA &amp; PAGARIA</t>
    </r>
  </si>
  <si>
    <r>
      <rPr>
        <sz val="9"/>
        <rFont val="Arial MT"/>
        <family val="2"/>
      </rPr>
      <t>BAT LOGISTICS SOLUTIONS PVT LTD</t>
    </r>
  </si>
  <si>
    <r>
      <rPr>
        <sz val="9"/>
        <rFont val="Arial MT"/>
        <family val="2"/>
      </rPr>
      <t>Aditya Poly Films</t>
    </r>
  </si>
  <si>
    <r>
      <rPr>
        <sz val="9"/>
        <rFont val="Arial MT"/>
        <family val="2"/>
      </rPr>
      <t>BSNL</t>
    </r>
  </si>
  <si>
    <r>
      <rPr>
        <sz val="9"/>
        <rFont val="Arial MT"/>
        <family val="2"/>
      </rPr>
      <t>Cox &amp; Kings Limited</t>
    </r>
  </si>
  <si>
    <r>
      <rPr>
        <sz val="9"/>
        <rFont val="Arial MT"/>
        <family val="2"/>
      </rPr>
      <t>NASIR SAW MILL</t>
    </r>
  </si>
  <si>
    <r>
      <rPr>
        <sz val="9"/>
        <rFont val="Arial MT"/>
        <family val="2"/>
      </rPr>
      <t>G P Tronics Pvt. Ltd.</t>
    </r>
  </si>
  <si>
    <r>
      <rPr>
        <sz val="9"/>
        <rFont val="Arial MT"/>
        <family val="2"/>
      </rPr>
      <t>MAA KALI ENTERPRISE(PRATAP KUMAR BERA)</t>
    </r>
  </si>
  <si>
    <r>
      <rPr>
        <sz val="9"/>
        <rFont val="Arial MT"/>
        <family val="2"/>
      </rPr>
      <t>Hariyana Tractors</t>
    </r>
  </si>
  <si>
    <r>
      <rPr>
        <sz val="9"/>
        <rFont val="Arial MT"/>
        <family val="2"/>
      </rPr>
      <t>Vodafone</t>
    </r>
  </si>
  <si>
    <t>Advance to Supplier</t>
  </si>
  <si>
    <t xml:space="preserve">Piecemeal value Assessment </t>
  </si>
  <si>
    <t>Going concern value Assessment</t>
  </si>
  <si>
    <t xml:space="preserve"> Uco Bank</t>
  </si>
  <si>
    <t>Age</t>
  </si>
  <si>
    <t>&gt;180 days</t>
  </si>
  <si>
    <t>It is advance payment for expense hence Hence Fair Fair value &amp; Piecemeal Value is Nil and Going Concern Value is 90%</t>
  </si>
  <si>
    <t>It is advance for supply of raw material and as per discussion with the party its recovery chances is very high, hence we have taken fair value 100%, piecemeal value 80% and going concern value 90%</t>
  </si>
  <si>
    <t>As per the company it is advance payment to  the party for supply of Material/services and amount is disputed with the party. Its recovery chances is very low. We have taken it's faire value 40%, piecemeal value 20% and Going Concern value 30%</t>
  </si>
  <si>
    <t>We have not received any document/ supporting relating to the seizure of cash, period of pendency, status of the recovery procedure etc. Moreover we do not have any details regarding liability against the same, if any. however as per discussion with the party income tax department has issued notice of tax demand liability around of Rs. 1.20Cr which has not been paid by the company. We have assumed the advance tax paid in normal course of business and is duly recoverable. However incase of liquidation the chances of recovering the same become low.
We have assumed the Liquidation value (Going Concern)of advance tax  to be 10% of the amount</t>
  </si>
  <si>
    <t xml:space="preserve">We have not been provided bank statement regarding balance confirmation however party has been provided the details of current assets as on 31st August'2021 in which he is claiming bank balance of Rs.73.42, As per the discussion with the party operation of account has been blocked by the bank,  Hence on the basis of this we have considered 100% recoverable amount.  </t>
  </si>
  <si>
    <t>Cash balance was treated as certified by management and considered in its full value.</t>
  </si>
  <si>
    <t>1. Assessment is done based on the discussions done with the company/ Banker and the details which they could provide to us on our queries.
2. This is just a general assessment on the basis of general Industry practice, based on the details which the company/ Banker provided to us as per our queries &amp; discussions with the company officials/ Banker.
3. No audit of any kind is performed by us for the books of account or ledger statements and all this data/ information/ input/ details provided to us by the company/ Banker are taken as is it on good faith that these are factually correct information.
4. There is no fixed criteria, formula or norm for the Valuation of Current assets It is purely based on the individual assessment and may differ from value to value based on the practicality he/she analyze in recoveries of outstanding dues. Ultimate recovery depends on efforts, extensive follow-ups and close scrutiny of individual case made by the company/ Banker. So our values should not be regarded as any judgment in regard to the recoverability of Current assets</t>
  </si>
  <si>
    <t>Total %</t>
  </si>
  <si>
    <t xml:space="preserve">Partnership firm Diamond Engineering Industries have net worth of Rs.4.58Cr &amp; PAT (5.03) of  as per Audited balance Sheet and Profit &amp; loss account as on 31-03-2021.
We have no other information available to us to determine the value of firm.
Hence Considering the net worth and PAT we taken 40% fair value, 30% Piecemeal value &amp; 36% Going concern Value. </t>
  </si>
  <si>
    <t>Majority of the subsidiary and other investee companies are non-publicly traded companies. There is very limited information available in public domain. As per the audited financial for FY 2019-20 available for Arjun Ply &amp; Veneers Pvt. Ltd. and Amrit Supply Pvt. Ltd. It has negative networh We cannot comment on recoverability of the outstanding amount because of negative networth on the basis of company's financials.
Hence, we cannot assign any value to it</t>
  </si>
  <si>
    <t>All the Trade Receivables are pending for More than 180 days as per Information given by Management and Reason for pendency are Disputes with Trade Receivables and undisputed amount has been already realized. we also confirm about the recovery chances of these Trade Receivable from the company is very low  However, status of recovery/ adjustment procedures, any confirmation of balance, etc. has not been provided us. Considering the age of receivables and in the absence of documentary evidence or appropriate actions by the company / legal recourse to recover the above dues it has been decided to treat the fair value 40% and Piecemeal value of the receivables 20% and Going concerns value 30%</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</si>
  <si>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company/banker. So our values should not be regarded as any judgment in regard to the recoverability of Current assets</t>
  </si>
  <si>
    <t xml:space="preserve">It is advance given to the party for supply of services and amount is disputed with the party, As per party its chances of recovery medium, we have taken it's faire value 50%, piecemeal value 35% and Going Concern value 40% </t>
  </si>
  <si>
    <t>It is advance given as consulting fees to the party for liaising in relation to foreign direct investment in the company however no such FDI infused in the business. And as per the discussion with party their recovery chances is very low, hence we have taken it's faire value 20%, piecemeal value 0% and Going Concern value 10%</t>
  </si>
  <si>
    <t xml:space="preserve">It is advance given to the party for supply of services and amount is disputed with the party, As per party its chances of recovery Very good, we have taken it's faire value 90%, piecemeal value 70% and Going Concern value 80% </t>
  </si>
  <si>
    <t>Advance Against VAT Assessment( FY11-12)</t>
  </si>
  <si>
    <t>It is marginal tax payment against demand issued by the department and the matter is under appeal and no document regarding provided to us. Hence the chance of recovery is very low/nil and value cannot be assigned.</t>
  </si>
  <si>
    <t>It security deposit given to various government department (i.e. electricity etc.). No document regarding that has been provided to us hence in the absence of information we have assumed that there would be also few liability against company and we taken 40% their realizable value.</t>
  </si>
  <si>
    <t>Advance Against Expenses 17a</t>
  </si>
  <si>
    <t>It is advance payment for expense and most of the amount realized, The pending are due to dispute with them between  hence, Hence Fair value is 60% &amp; Piecemeal Value is 40% and Going Concern Value is 50%</t>
  </si>
  <si>
    <t>as per the party It is advance given to party for purchases of raw material and now the company has been liquidated nothing has been realized hence we can not assign any of it.</t>
  </si>
  <si>
    <t>As per the company it is debtor wrongly classified as advance to supplier and amount is disputed with the party. Its recovery chances is very low. We have taken it's faire value 40%, piecemeal value 20% and Going Concern value 30%</t>
  </si>
  <si>
    <t>It is subsidiary/Group company of Mayur Play Industries Pvt. Ltd. and as per discussion with the party the chances of recovery is very good,  hence we have taken fair value 100%, piecemeal value 80% and going concern value 90%</t>
  </si>
  <si>
    <t xml:space="preserve">It is advance given to the party in favor of property mortgage with bank against loan. As per the discussion with party, the property of orthodox distributors has been mortgage with the banks against which loan had been availed by the company. Now the loan has become NPA and realize of property from banks is very low as per the party. However we have assumed that in case of OTS the property would realized and chances would be 100% </t>
  </si>
  <si>
    <t>It is subsidiary company and There is very limited information available in public domain. As per the audited financial for FY 2019-20 available for Arjun Ply &amp; Veneers Pvt. Ltd, It has negative net worth We cannot comment on recoverability of the outstanding amount because of negative networth on the basis of company's financials.
Hence, we cannot assign any value to it</t>
  </si>
  <si>
    <t>It is partnership firm in which company's has 90% share and firm is in loss for last few years. Although firm has positive networth and as per discussion with the party the chances of recovery is very good,  hence we have taken fair value 100%, piecemeal value 80% and going concern value 90%</t>
  </si>
  <si>
    <t>1. Assessment is done based on the discussions done with the company/ Banker and the details which they provided to us on our queries.
2. Basis of the assessment is mentioned against each line item based on the information provided to us by the company/ Banker.
3. We have considered the outstanding Balance as per data provided by the company for 31st August 2021.
4. No audit of any kind is performed by us from the books of account or ledger statements and all this data/ information/ input/ details provided to us by the company/ Banker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close scrutiny of individual case made by the Company/ Banker. So our values should not be regarded as any judgment in regard to the recoverability of Current assets</t>
  </si>
  <si>
    <r>
      <t xml:space="preserve">1. This Valuation report is prepared for the Inventory lying at </t>
    </r>
    <r>
      <rPr>
        <i/>
        <sz val="9"/>
        <color rgb="FFFF0000"/>
        <rFont val="Arial"/>
        <family val="2"/>
      </rPr>
      <t>Kalinganagar Industrial Complex, P.O. Jakhapura, Jajpur, Odisha, Pin Cd.- 755026. The survey was conducted on 24th &amp; 25th February, 2021.</t>
    </r>
    <r>
      <rPr>
        <i/>
        <sz val="9"/>
        <color theme="1"/>
        <rFont val="Arial"/>
        <family val="2"/>
      </rPr>
      <t xml:space="preserve">
2. No audit of any kind is performed by us from the books of account or ledger statements and all this data/ information/ input/ details provided to us by the company/ banker are taken as is it on good faith that these are factually correct information.
3.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banker. So our values should not be regarded as any judgment in regard to the recoverability of Current assets</t>
    </r>
  </si>
  <si>
    <t>1. Assessment is done based on the discussions done with the Banker/ Company and the details which they could provide to us on our queries.
2. The outstanding are taken from the data provided by the company standing as on 31st August 2021.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</si>
  <si>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r>
      <t xml:space="preserve">During the survey, we have physically verified the material  lying at the stockyard of the company's plant. Physical verification of stocks was done on sample basis. Considering the volume of materials it was not practically possible to measure each items of materials categorically. 
We relied on the quantity as per the inventory list provided </t>
    </r>
    <r>
      <rPr>
        <sz val="9"/>
        <rFont val="Arial"/>
        <family val="2"/>
      </rPr>
      <t>to us by the company.  The company is operational on works contact basis as communicated to us  for a long time and accordingly its entire is  was treated as " Non-moving " or old which would not fetch more than 50% as fair value or 25% as realizable value and 35% as Going Concern Value of their respective book values as provided to us.</t>
    </r>
  </si>
  <si>
    <t>As per discussion with the party investment made in Bamboo Technology Park to attain the business and it non refundable investment hence it realisable value is nil.</t>
  </si>
  <si>
    <t xml:space="preserve">Theses shares are publically traded in open market, so  we have taken one month average price for valuation purpose.
Hence we have considered one month highest price for fair value, One  month lowest price for Piecemeal value and One month average price for Going Concern value .
</t>
  </si>
  <si>
    <t>N/A</t>
  </si>
  <si>
    <t>During the survey, we have physically verified that the material is lying at the stockyard of the company's plant. As the quantity of the material is very high, we cannot comment on the quantity of the product. So we have considered that the given quantity is lying at the specified location sided the inputs provided by the Company in good faith.  However, since company is non-operational since March 2021 and further, the company inventory is old and remained unused since long.
Hence, we have considered Fair value to be at 50% and Realizable value at 20% of and Going Concern Value is 30% their respective values after considering a reasonable quality discount for it based on its physical condition.</t>
  </si>
  <si>
    <t>BHUVEE STENOVATE PRIVATE LIMITED</t>
  </si>
  <si>
    <t>Registrar of Companies, Kolkata</t>
  </si>
  <si>
    <t>GODREJ WATERSIDE", SUIT-402, PLOT NO- 5, BLOCK-DP SECTOR -5, SALT LAKE CITY KOLKATA WB 700091 IN</t>
  </si>
  <si>
    <t>SBI SAMB 1, Kolkata</t>
  </si>
  <si>
    <t>U27100WB2007PTC120297</t>
  </si>
  <si>
    <t>Manufacture of Basic Iron &amp; Steel</t>
  </si>
  <si>
    <t xml:space="preserve">, , , </t>
  </si>
  <si>
    <t>cosecbrg@brggroup.in</t>
  </si>
  <si>
    <t>its registered address is "GODREJ WATERSIDE", SUIT-402, PLOT NO- 5, BLOCK-DP SECTOR -5, SALT LAKE CITY KOLKATA WB 700091 IN</t>
  </si>
  <si>
    <t>Cash &amp; Cash Equivalent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</si>
</sst>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 #,##0;[Red]&quot;₹&quot;\ \-#,##0"/>
    <numFmt numFmtId="43" formatCode="_ * #,##0.00_ ;_ * \-#,##0.00_ ;_ * &quot;-&quot;??_ ;_ @_ "/>
    <numFmt numFmtId="164" formatCode="_(* #,##0.00_);_(* \(#,##0.00\);_(* &quot;-&quot;??_);_(@_)"/>
    <numFmt numFmtId="165" formatCode="_(* #,##0_);_(* \(#,##0\);_(* &quot;-&quot;??_);_(@_)"/>
    <numFmt numFmtId="166" formatCode="_ &quot;Rs.&quot;\ * #,##0.00_ ;_ &quot;Rs.&quot;\ * \-#,##0.00_ ;_ &quot;Rs.&quot;\ * &quot;-&quot;??_ ;_ @_ "/>
    <numFmt numFmtId="167" formatCode="_-* #,##0.00_-;\-* #,##0.00_-;_-* &quot;-&quot;??_-;_-@_-"/>
    <numFmt numFmtId="168" formatCode="[$€-2]\ #,##0.00_);[Red]\([$€-2]\ #,##0.00\)"/>
    <numFmt numFmtId="169" formatCode="#,##0;\-#,##0;&quot;-&quot;"/>
    <numFmt numFmtId="170" formatCode="&quot;\&quot;#,##0;[Red]&quot;\&quot;&quot;\&quot;\-#,##0"/>
    <numFmt numFmtId="171" formatCode="#,##0.000;\(#,##0.000\)"/>
    <numFmt numFmtId="172" formatCode="_(* #,##0.0_);_(* \(#,##0.0\);_(* &quot;-&quot;??_);_(@_)"/>
    <numFmt numFmtId="173" formatCode="0.000"/>
    <numFmt numFmtId="174" formatCode="_-* #,##0_-;\-* #,##0_-;_-* &quot;-&quot;??_-;_-@_-"/>
    <numFmt numFmtId="175" formatCode="\$#,##0\ ;\(\$#,##0\)"/>
    <numFmt numFmtId="176" formatCode="mm/dd/yy"/>
    <numFmt numFmtId="177" formatCode="&quot;\&quot;#,##0.00;[Red]&quot;\&quot;&quot;\&quot;&quot;\&quot;&quot;\&quot;&quot;\&quot;&quot;\&quot;\-#,##0.00"/>
    <numFmt numFmtId="178" formatCode="&quot;\&quot;#,##0.00;[Red]&quot;\&quot;\-#,##0.00"/>
    <numFmt numFmtId="179" formatCode="&quot;\&quot;#,##0;[Red]&quot;\&quot;\-#,##0"/>
    <numFmt numFmtId="180" formatCode="_-&quot;$&quot;* #,##0_-;\-&quot;$&quot;* #,##0_-;_-&quot;$&quot;* &quot;-&quot;_-;_-@_-"/>
  </numFmts>
  <fonts count="69">
    <font>
      <sz val="11"/>
      <color theme="1"/>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color theme="1"/>
      <name val="Calibri"/>
      <family val="2"/>
      <scheme val="minor"/>
    </font>
    <font>
      <b/>
      <i/>
      <sz val="11"/>
      <color theme="1"/>
      <name val="Calibri"/>
      <family val="2"/>
      <scheme val="minor"/>
    </font>
    <font>
      <b/>
      <i/>
      <sz val="9"/>
      <color theme="0"/>
      <name val="Arial"/>
      <family val="2"/>
    </font>
    <font>
      <i/>
      <sz val="9"/>
      <color theme="1"/>
      <name val="Arial"/>
      <family val="2"/>
    </font>
    <font>
      <sz val="9"/>
      <name val="Arial"/>
      <family val="2"/>
    </font>
    <font>
      <b/>
      <sz val="10"/>
      <color theme="0"/>
      <name val="Arial"/>
      <family val="2"/>
    </font>
    <font>
      <sz val="10"/>
      <color theme="1"/>
      <name val="Arial"/>
      <family val="2"/>
    </font>
    <font>
      <b/>
      <sz val="10"/>
      <color theme="1"/>
      <name val="Arial"/>
      <family val="2"/>
    </font>
    <font>
      <b/>
      <sz val="9"/>
      <color theme="0"/>
      <name val="Arial"/>
      <family val="2"/>
    </font>
    <font>
      <sz val="9"/>
      <color theme="1"/>
      <name val="Arial"/>
      <family val="2"/>
    </font>
    <font>
      <b/>
      <sz val="9"/>
      <color theme="1"/>
      <name val="Arial"/>
      <family val="2"/>
    </font>
    <font>
      <b/>
      <i/>
      <sz val="9"/>
      <color theme="1"/>
      <name val="Arial"/>
      <family val="2"/>
    </font>
    <font>
      <i/>
      <sz val="9"/>
      <name val="Arial"/>
      <family val="2"/>
    </font>
    <font>
      <b/>
      <sz val="9"/>
      <name val="Arial"/>
      <family val="2"/>
    </font>
    <font>
      <b/>
      <i/>
      <sz val="9"/>
      <name val="Arial"/>
      <family val="2"/>
    </font>
    <font>
      <b/>
      <sz val="9"/>
      <color rgb="FF000000"/>
      <name val="Arial"/>
      <family val="2"/>
    </font>
    <font>
      <sz val="10"/>
      <name val="Calibri"/>
      <family val="2"/>
      <scheme val="minor"/>
    </font>
    <font>
      <b/>
      <i/>
      <sz val="10"/>
      <color theme="1"/>
      <name val="Arial"/>
      <family val="2"/>
    </font>
    <font>
      <i/>
      <sz val="10"/>
      <color theme="0"/>
      <name val="Arial"/>
      <family val="2"/>
    </font>
    <font>
      <i/>
      <sz val="10"/>
      <color theme="1"/>
      <name val="Arial"/>
      <family val="2"/>
    </font>
    <font>
      <sz val="10"/>
      <color theme="1"/>
      <name val="Book Antiqua"/>
      <family val="2"/>
    </font>
    <font>
      <sz val="11"/>
      <color indexed="8"/>
      <name val="Calibri"/>
      <family val="2"/>
    </font>
    <font>
      <sz val="11"/>
      <color indexed="9"/>
      <name val="Calibri"/>
      <family val="2"/>
    </font>
    <font>
      <sz val="12"/>
      <name val="¹UAAA¼"/>
      <family val="3"/>
    </font>
    <font>
      <sz val="11"/>
      <color indexed="20"/>
      <name val="Calibri"/>
      <family val="2"/>
    </font>
    <font>
      <sz val="10"/>
      <color indexed="8"/>
      <name val="Arial"/>
      <family val="2"/>
    </font>
    <font>
      <b/>
      <sz val="11"/>
      <color indexed="52"/>
      <name val="Calibri"/>
      <family val="2"/>
    </font>
    <font>
      <b/>
      <sz val="11"/>
      <color indexed="9"/>
      <name val="Calibri"/>
      <family val="2"/>
    </font>
    <font>
      <sz val="10"/>
      <name val="MS Serif"/>
      <family val="1"/>
    </font>
    <font>
      <sz val="10"/>
      <color indexed="16"/>
      <name val="MS Serif"/>
      <family val="1"/>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Bookman Old Style"/>
      <family val="1"/>
    </font>
    <font>
      <b/>
      <sz val="11"/>
      <color indexed="63"/>
      <name val="Calibri"/>
      <family val="2"/>
    </font>
    <font>
      <sz val="8"/>
      <name val="Helv"/>
      <family val="2"/>
    </font>
    <font>
      <b/>
      <sz val="8"/>
      <color indexed="8"/>
      <name val="Helv"/>
      <family val="2"/>
    </font>
    <font>
      <b/>
      <sz val="18"/>
      <color indexed="56"/>
      <name val="Cambria"/>
      <family val="2"/>
    </font>
    <font>
      <b/>
      <sz val="11"/>
      <color indexed="8"/>
      <name val="Calibri"/>
      <family val="2"/>
    </font>
    <font>
      <sz val="11"/>
      <color indexed="10"/>
      <name val="Calibri"/>
      <family val="2"/>
    </font>
    <font>
      <sz val="14"/>
      <name val="뼻뮝"/>
      <family val="3"/>
    </font>
    <font>
      <sz val="12"/>
      <name val="뼻뮝"/>
      <family val="1"/>
    </font>
    <font>
      <sz val="12"/>
      <name val="바탕체"/>
      <family val="1"/>
    </font>
    <font>
      <sz val="10"/>
      <name val="굴림체"/>
      <family val="3"/>
    </font>
    <font>
      <sz val="12"/>
      <name val="新細明體"/>
      <charset val="136"/>
    </font>
    <font>
      <sz val="9"/>
      <name val="Arial MT"/>
    </font>
    <font>
      <sz val="9"/>
      <name val="Arial MT"/>
      <family val="2"/>
    </font>
    <font>
      <sz val="9"/>
      <name val="Microsoft Sans Serif"/>
      <family val="2"/>
    </font>
    <font>
      <sz val="9"/>
      <color rgb="FF000000"/>
      <name val="Arial"/>
      <family val="2"/>
    </font>
    <font>
      <i/>
      <sz val="9"/>
      <color rgb="FFFF0000"/>
      <name val="Arial"/>
      <family val="2"/>
    </font>
    <font>
      <i/>
      <sz val="9"/>
      <color rgb="FF00B0F0"/>
      <name val="Arial"/>
      <family val="2"/>
    </font>
    <font>
      <sz val="9"/>
      <color rgb="FF00B0F0"/>
      <name val="Arial"/>
      <family val="2"/>
    </font>
    <font>
      <i/>
      <sz val="10"/>
      <color rgb="FF00B0F0"/>
      <name val="Arial"/>
      <family val="2"/>
    </font>
    <font>
      <sz val="12"/>
      <color rgb="FF595959"/>
      <name val="Open_sansregular"/>
    </font>
    <font>
      <u/>
      <sz val="11"/>
      <color theme="10"/>
      <name val="Calibri"/>
      <family val="2"/>
      <scheme val="minor"/>
    </font>
  </fonts>
  <fills count="34">
    <fill>
      <patternFill patternType="none"/>
    </fill>
    <fill>
      <patternFill patternType="gray125"/>
    </fill>
    <fill>
      <patternFill patternType="solid">
        <fgColor theme="3" tint="-0.249977111117893"/>
        <bgColor indexed="64"/>
      </patternFill>
    </fill>
    <fill>
      <patternFill patternType="solid">
        <fgColor theme="3" tint="0.59999389629810485"/>
        <bgColor indexed="64"/>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rgb="FFFFFFFF"/>
        <bgColor indexed="64"/>
      </patternFill>
    </fill>
    <fill>
      <patternFill patternType="solid">
        <fgColor theme="4" tint="0.59999389629810485"/>
        <bgColor indexed="64"/>
      </patternFill>
    </fill>
    <fill>
      <patternFill patternType="solid">
        <fgColor rgb="FFFFFFCC"/>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26"/>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s>
  <cellStyleXfs count="1145">
    <xf numFmtId="0" fontId="0" fillId="0" borderId="0"/>
    <xf numFmtId="0" fontId="5" fillId="0" borderId="0"/>
    <xf numFmtId="164" fontId="5" fillId="0" borderId="0" applyFont="0" applyFill="0" applyBorder="0" applyAlignment="0" applyProtection="0"/>
    <xf numFmtId="164" fontId="6" fillId="0" borderId="0" applyFont="0" applyFill="0" applyBorder="0" applyAlignment="0" applyProtection="0"/>
    <xf numFmtId="0" fontId="26" fillId="0" borderId="0"/>
    <xf numFmtId="168" fontId="5" fillId="0" borderId="0" applyFont="0" applyFill="0" applyBorder="0" applyAlignment="0" applyProtection="0"/>
    <xf numFmtId="0" fontId="5" fillId="0" borderId="0"/>
    <xf numFmtId="0" fontId="5" fillId="0" borderId="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29" fillId="0" borderId="0"/>
    <xf numFmtId="0" fontId="29" fillId="0" borderId="0"/>
    <xf numFmtId="169" fontId="31" fillId="0" borderId="0" applyFill="0" applyBorder="0" applyAlignment="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71" fontId="6"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27" fillId="0" borderId="0" applyFont="0" applyFill="0" applyBorder="0" applyAlignment="0" applyProtection="0"/>
    <xf numFmtId="164" fontId="27" fillId="0" borderId="0" applyFont="0" applyFill="0" applyBorder="0" applyAlignment="0" applyProtection="0"/>
    <xf numFmtId="164" fontId="6" fillId="0" borderId="0" applyFont="0" applyFill="0" applyBorder="0" applyAlignment="0" applyProtection="0"/>
    <xf numFmtId="170"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167" fontId="27" fillId="0" borderId="0" applyFont="0" applyFill="0" applyBorder="0" applyAlignment="0" applyProtection="0"/>
    <xf numFmtId="171" fontId="27"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7" fontId="5" fillId="0" borderId="0" applyFill="0" applyBorder="0" applyAlignment="0" applyProtection="0"/>
    <xf numFmtId="167" fontId="5" fillId="0" borderId="0" applyFill="0" applyBorder="0" applyAlignment="0" applyProtection="0"/>
    <xf numFmtId="164" fontId="27" fillId="0" borderId="0" applyFont="0" applyFill="0" applyBorder="0" applyAlignment="0" applyProtection="0"/>
    <xf numFmtId="167" fontId="5" fillId="0" borderId="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7" fontId="5" fillId="0" borderId="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70" fontId="27"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7" fontId="6" fillId="0" borderId="0" applyFont="0" applyFill="0" applyBorder="0" applyAlignment="0" applyProtection="0"/>
    <xf numFmtId="0" fontId="5" fillId="0" borderId="0" applyFont="0" applyFill="0" applyBorder="0" applyAlignment="0" applyProtection="0">
      <alignment vertical="center"/>
    </xf>
    <xf numFmtId="168"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74" fontId="5" fillId="0" borderId="0" applyFont="0" applyFill="0" applyBorder="0" applyAlignment="0" applyProtection="0">
      <alignment vertical="center"/>
    </xf>
    <xf numFmtId="168" fontId="5" fillId="0" borderId="0" applyFont="0" applyFill="0" applyBorder="0" applyAlignment="0" applyProtection="0"/>
    <xf numFmtId="165" fontId="5" fillId="0" borderId="0" applyFont="0" applyFill="0" applyBorder="0" applyAlignment="0" applyProtection="0">
      <alignment vertical="center"/>
    </xf>
    <xf numFmtId="167" fontId="5" fillId="0" borderId="0" applyFont="0" applyFill="0" applyBorder="0" applyAlignment="0" applyProtection="0">
      <alignment vertical="center"/>
    </xf>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3" fontId="5" fillId="0" borderId="0" applyFont="0" applyFill="0" applyBorder="0" applyAlignment="0" applyProtection="0"/>
    <xf numFmtId="0" fontId="34" fillId="0" borderId="0" applyNumberFormat="0" applyAlignment="0">
      <alignment horizontal="left"/>
    </xf>
    <xf numFmtId="175" fontId="5" fillId="0" borderId="0" applyFont="0" applyFill="0" applyBorder="0" applyAlignment="0" applyProtection="0"/>
    <xf numFmtId="0" fontId="5" fillId="0" borderId="0" applyFont="0" applyFill="0" applyBorder="0" applyAlignment="0" applyProtection="0"/>
    <xf numFmtId="0" fontId="35" fillId="0" borderId="0" applyNumberFormat="0" applyAlignment="0">
      <alignment horizontal="left"/>
    </xf>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 fontId="5" fillId="0" borderId="0" applyFont="0" applyFill="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38" fontId="38" fillId="30" borderId="0" applyNumberFormat="0" applyBorder="0" applyAlignment="0" applyProtection="0"/>
    <xf numFmtId="0" fontId="39" fillId="0" borderId="35" applyNumberFormat="0" applyAlignment="0" applyProtection="0">
      <alignment horizontal="left" vertical="center"/>
    </xf>
    <xf numFmtId="0" fontId="39" fillId="0" borderId="3">
      <alignment horizontal="left" vertical="center"/>
    </xf>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10" fontId="38" fillId="31" borderId="1" applyNumberFormat="0" applyBorder="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7" fillId="0" borderId="0"/>
    <xf numFmtId="0" fontId="27" fillId="0" borderId="0"/>
    <xf numFmtId="0" fontId="27" fillId="0" borderId="0"/>
    <xf numFmtId="0" fontId="27" fillId="0" borderId="0"/>
    <xf numFmtId="0" fontId="5" fillId="0" borderId="0"/>
    <xf numFmtId="0" fontId="27" fillId="0" borderId="0"/>
    <xf numFmtId="0" fontId="27" fillId="0" borderId="0"/>
    <xf numFmtId="0" fontId="5" fillId="0" borderId="0"/>
    <xf numFmtId="0" fontId="27" fillId="0" borderId="0"/>
    <xf numFmtId="0" fontId="27" fillId="0" borderId="0"/>
    <xf numFmtId="0" fontId="27" fillId="0" borderId="0"/>
    <xf numFmtId="0" fontId="27" fillId="0" borderId="0"/>
    <xf numFmtId="0" fontId="6" fillId="0" borderId="0"/>
    <xf numFmtId="0" fontId="27" fillId="0" borderId="0"/>
    <xf numFmtId="0" fontId="27" fillId="0" borderId="0"/>
    <xf numFmtId="0" fontId="27" fillId="0" borderId="0"/>
    <xf numFmtId="0" fontId="27" fillId="0" borderId="0"/>
    <xf numFmtId="0" fontId="27" fillId="0" borderId="0"/>
    <xf numFmtId="0" fontId="27" fillId="0" borderId="0"/>
    <xf numFmtId="0" fontId="6" fillId="0" borderId="0"/>
    <xf numFmtId="0" fontId="27" fillId="0" borderId="0"/>
    <xf numFmtId="0" fontId="27" fillId="0" borderId="0"/>
    <xf numFmtId="0" fontId="27" fillId="0" borderId="0"/>
    <xf numFmtId="0" fontId="27" fillId="0" borderId="0"/>
    <xf numFmtId="0" fontId="27" fillId="0" borderId="0"/>
    <xf numFmtId="0" fontId="27" fillId="0" borderId="0"/>
    <xf numFmtId="0" fontId="6" fillId="0" borderId="0"/>
    <xf numFmtId="0" fontId="5" fillId="0" borderId="0">
      <alignment vertical="center"/>
    </xf>
    <xf numFmtId="0" fontId="6" fillId="0" borderId="0"/>
    <xf numFmtId="0" fontId="6" fillId="0" borderId="0"/>
    <xf numFmtId="0" fontId="6"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5" fillId="0" borderId="0"/>
    <xf numFmtId="0" fontId="5" fillId="0" borderId="0"/>
    <xf numFmtId="0" fontId="6" fillId="0" borderId="0"/>
    <xf numFmtId="0" fontId="6" fillId="0" borderId="0"/>
    <xf numFmtId="0" fontId="5" fillId="0" borderId="0"/>
    <xf numFmtId="0" fontId="5" fillId="0" borderId="0"/>
    <xf numFmtId="0" fontId="27" fillId="0" borderId="0"/>
    <xf numFmtId="0" fontId="6"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27" fillId="0" borderId="0"/>
    <xf numFmtId="0" fontId="27" fillId="0" borderId="0"/>
    <xf numFmtId="0" fontId="6" fillId="0" borderId="0"/>
    <xf numFmtId="0" fontId="27"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27" fillId="0" borderId="0"/>
    <xf numFmtId="0" fontId="27" fillId="0" borderId="0"/>
    <xf numFmtId="0" fontId="27" fillId="0" borderId="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33" borderId="40"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10" fontId="5"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6" fontId="49" fillId="0" borderId="0" applyNumberFormat="0" applyFill="0" applyBorder="0" applyAlignment="0" applyProtection="0">
      <alignment horizontal="left"/>
    </xf>
    <xf numFmtId="40" fontId="50" fillId="0" borderId="0" applyBorder="0">
      <alignment horizontal="right"/>
    </xf>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40" fontId="54" fillId="0" borderId="0" applyFont="0" applyFill="0" applyBorder="0" applyAlignment="0" applyProtection="0"/>
    <xf numFmtId="38" fontId="54"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10" fontId="5" fillId="0" borderId="0" applyFont="0" applyFill="0" applyBorder="0" applyAlignment="0" applyProtection="0"/>
    <xf numFmtId="0" fontId="55" fillId="0" borderId="0"/>
    <xf numFmtId="170" fontId="5" fillId="0" borderId="0" applyFont="0" applyFill="0" applyBorder="0" applyAlignment="0" applyProtection="0"/>
    <xf numFmtId="177" fontId="5" fillId="0" borderId="0" applyFont="0" applyFill="0" applyBorder="0" applyAlignment="0" applyProtection="0"/>
    <xf numFmtId="178" fontId="56" fillId="0" borderId="0" applyFont="0" applyFill="0" applyBorder="0" applyAlignment="0" applyProtection="0"/>
    <xf numFmtId="179" fontId="56" fillId="0" borderId="0" applyFont="0" applyFill="0" applyBorder="0" applyAlignment="0" applyProtection="0"/>
    <xf numFmtId="0" fontId="57" fillId="0" borderId="0"/>
    <xf numFmtId="0" fontId="58" fillId="0" borderId="0"/>
    <xf numFmtId="180" fontId="58" fillId="0" borderId="0" applyFont="0" applyFill="0" applyBorder="0" applyAlignment="0" applyProtection="0"/>
    <xf numFmtId="0" fontId="5"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167" fontId="6" fillId="0" borderId="0" applyFont="0" applyFill="0" applyBorder="0" applyAlignment="0" applyProtection="0"/>
    <xf numFmtId="0" fontId="6" fillId="0" borderId="0" applyFont="0" applyFill="0" applyBorder="0" applyAlignment="0" applyProtection="0"/>
    <xf numFmtId="171"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alignment vertical="center"/>
    </xf>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0" fontId="27" fillId="0" borderId="0"/>
    <xf numFmtId="0" fontId="27" fillId="0" borderId="0"/>
    <xf numFmtId="0" fontId="27" fillId="0" borderId="0"/>
    <xf numFmtId="0" fontId="6" fillId="0" borderId="0"/>
    <xf numFmtId="0" fontId="6" fillId="0" borderId="0"/>
    <xf numFmtId="0" fontId="26" fillId="0" borderId="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0" fontId="6" fillId="0" borderId="0"/>
    <xf numFmtId="9" fontId="6" fillId="0" borderId="0" applyFont="0" applyFill="0" applyBorder="0" applyAlignment="0" applyProtection="0"/>
    <xf numFmtId="0" fontId="68" fillId="0" borderId="0" applyNumberFormat="0" applyFill="0" applyBorder="0" applyAlignment="0" applyProtection="0"/>
  </cellStyleXfs>
  <cellXfs count="353">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wrapText="1"/>
    </xf>
    <xf numFmtId="0" fontId="0" fillId="0" borderId="1" xfId="0" applyBorder="1" applyAlignment="1">
      <alignment horizontal="left"/>
    </xf>
    <xf numFmtId="0" fontId="0" fillId="0" borderId="1" xfId="0" applyFont="1" applyFill="1" applyBorder="1" applyAlignment="1">
      <alignment horizontal="center" vertical="center" wrapText="1"/>
    </xf>
    <xf numFmtId="0" fontId="7" fillId="0" borderId="1" xfId="0" applyFont="1" applyBorder="1" applyAlignment="1">
      <alignment horizontal="right" wrapText="1"/>
    </xf>
    <xf numFmtId="4" fontId="0" fillId="0" borderId="1" xfId="0" applyNumberFormat="1" applyFill="1" applyBorder="1" applyAlignment="1">
      <alignment horizontal="left"/>
    </xf>
    <xf numFmtId="0" fontId="0" fillId="0" borderId="1" xfId="0" applyFont="1" applyFill="1" applyBorder="1" applyAlignment="1">
      <alignment horizontal="left" wrapText="1"/>
    </xf>
    <xf numFmtId="164" fontId="0" fillId="0" borderId="1" xfId="3" applyFont="1" applyBorder="1" applyAlignment="1">
      <alignment horizontal="left" wrapText="1"/>
    </xf>
    <xf numFmtId="0" fontId="2" fillId="3" borderId="1" xfId="0" applyFont="1" applyFill="1" applyBorder="1" applyAlignment="1">
      <alignment horizontal="center" vertical="center"/>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horizontal="center" wrapText="1"/>
    </xf>
    <xf numFmtId="0" fontId="1" fillId="0" borderId="0" xfId="0" applyFont="1" applyFill="1" applyBorder="1" applyAlignment="1">
      <alignment wrapText="1"/>
    </xf>
    <xf numFmtId="0" fontId="0" fillId="0" borderId="0" xfId="0" applyFill="1" applyBorder="1" applyAlignment="1">
      <alignment horizontal="center" wrapText="1"/>
    </xf>
    <xf numFmtId="0" fontId="0" fillId="0" borderId="0" xfId="0" applyFill="1" applyBorder="1" applyAlignment="1">
      <alignment wrapText="1"/>
    </xf>
    <xf numFmtId="0" fontId="0" fillId="0" borderId="1" xfId="0" applyBorder="1" applyAlignment="1">
      <alignment horizontal="center" wrapText="1"/>
    </xf>
    <xf numFmtId="165" fontId="0" fillId="0" borderId="1" xfId="3" applyNumberFormat="1" applyFont="1" applyBorder="1" applyAlignment="1">
      <alignment horizontal="left" wrapText="1"/>
    </xf>
    <xf numFmtId="165" fontId="0" fillId="0" borderId="1" xfId="3" applyNumberFormat="1" applyFont="1" applyBorder="1" applyAlignment="1">
      <alignment horizontal="center" wrapText="1"/>
    </xf>
    <xf numFmtId="0" fontId="0" fillId="0" borderId="1" xfId="0" applyBorder="1" applyAlignment="1">
      <alignment horizontal="left" wrapText="1" indent="6"/>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65" fontId="0" fillId="0" borderId="0" xfId="3" applyNumberFormat="1" applyFont="1"/>
    <xf numFmtId="165" fontId="0" fillId="0" borderId="1" xfId="0" applyNumberFormat="1" applyBorder="1" applyAlignment="1">
      <alignment horizontal="center" wrapText="1"/>
    </xf>
    <xf numFmtId="164" fontId="0" fillId="0" borderId="0" xfId="3" applyFont="1" applyAlignment="1">
      <alignment horizontal="center"/>
    </xf>
    <xf numFmtId="165" fontId="0" fillId="0" borderId="1" xfId="3" applyNumberFormat="1" applyFont="1" applyFill="1" applyBorder="1" applyAlignment="1">
      <alignment horizontal="center"/>
    </xf>
    <xf numFmtId="165" fontId="0" fillId="0" borderId="1" xfId="3" applyNumberFormat="1" applyFont="1" applyFill="1" applyBorder="1" applyAlignment="1"/>
    <xf numFmtId="0" fontId="0" fillId="0" borderId="1" xfId="0" applyFill="1" applyBorder="1" applyAlignment="1">
      <alignment horizontal="left" wrapText="1"/>
    </xf>
    <xf numFmtId="0" fontId="0" fillId="0" borderId="1" xfId="0" applyBorder="1" applyAlignment="1">
      <alignment horizontal="center" wrapText="1"/>
    </xf>
    <xf numFmtId="164" fontId="2" fillId="0" borderId="0" xfId="3" applyFont="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1" xfId="0" applyFont="1" applyBorder="1" applyAlignment="1"/>
    <xf numFmtId="0" fontId="0" fillId="0" borderId="1" xfId="0" applyFont="1" applyBorder="1" applyAlignment="1">
      <alignment horizontal="left"/>
    </xf>
    <xf numFmtId="165" fontId="0" fillId="0" borderId="1" xfId="0" applyNumberFormat="1" applyFont="1" applyBorder="1" applyAlignment="1">
      <alignment horizontal="center" wrapText="1"/>
    </xf>
    <xf numFmtId="0" fontId="0" fillId="0" borderId="1" xfId="0" applyFont="1" applyBorder="1" applyAlignment="1">
      <alignment horizontal="center" wrapText="1"/>
    </xf>
    <xf numFmtId="0" fontId="0" fillId="0" borderId="1" xfId="0" applyFont="1" applyBorder="1" applyAlignment="1">
      <alignment wrapText="1"/>
    </xf>
    <xf numFmtId="0" fontId="0" fillId="0" borderId="1" xfId="0" applyFont="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left"/>
    </xf>
    <xf numFmtId="0" fontId="0" fillId="0" borderId="0" xfId="0" applyFont="1" applyAlignment="1">
      <alignment horizontal="center" wrapText="1"/>
    </xf>
    <xf numFmtId="0" fontId="0" fillId="0" borderId="0" xfId="0" applyFont="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0" borderId="12" xfId="0" applyBorder="1" applyAlignment="1">
      <alignment wrapText="1"/>
    </xf>
    <xf numFmtId="0" fontId="0" fillId="0" borderId="14" xfId="0" applyBorder="1" applyAlignment="1">
      <alignment horizontal="center" wrapText="1"/>
    </xf>
    <xf numFmtId="0" fontId="0" fillId="0" borderId="15" xfId="0" applyBorder="1" applyAlignment="1">
      <alignment wrapText="1"/>
    </xf>
    <xf numFmtId="165" fontId="0" fillId="0" borderId="14" xfId="3" applyNumberFormat="1" applyFont="1" applyBorder="1" applyAlignment="1">
      <alignment horizontal="center" wrapText="1"/>
    </xf>
    <xf numFmtId="0" fontId="0" fillId="0" borderId="14" xfId="0" applyBorder="1" applyAlignment="1">
      <alignment horizontal="left"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25" xfId="0" applyBorder="1" applyAlignment="1">
      <alignment horizontal="center" wrapText="1"/>
    </xf>
    <xf numFmtId="0" fontId="0" fillId="0" borderId="26" xfId="0" applyBorder="1" applyAlignment="1">
      <alignment wrapText="1"/>
    </xf>
    <xf numFmtId="0" fontId="0" fillId="0" borderId="19" xfId="0" applyBorder="1" applyAlignment="1">
      <alignment horizontal="center" wrapText="1"/>
    </xf>
    <xf numFmtId="0" fontId="0" fillId="0" borderId="7" xfId="0" applyBorder="1" applyAlignment="1">
      <alignment horizontal="left" wrapText="1"/>
    </xf>
    <xf numFmtId="165" fontId="0" fillId="0" borderId="7" xfId="3" applyNumberFormat="1" applyFont="1" applyBorder="1" applyAlignment="1">
      <alignment horizontal="center" wrapText="1"/>
    </xf>
    <xf numFmtId="0" fontId="0" fillId="0" borderId="7" xfId="0" applyBorder="1" applyAlignment="1">
      <alignment horizontal="center" wrapText="1"/>
    </xf>
    <xf numFmtId="0" fontId="0" fillId="0" borderId="20" xfId="0" applyBorder="1" applyAlignment="1">
      <alignment wrapText="1"/>
    </xf>
    <xf numFmtId="0" fontId="2" fillId="0" borderId="25" xfId="0" applyFont="1" applyBorder="1" applyAlignment="1">
      <alignment horizontal="left" wrapText="1"/>
    </xf>
    <xf numFmtId="0" fontId="0" fillId="0" borderId="24" xfId="0" applyBorder="1" applyAlignment="1">
      <alignment wrapText="1"/>
    </xf>
    <xf numFmtId="165" fontId="2" fillId="0" borderId="25" xfId="3" applyNumberFormat="1" applyFont="1" applyBorder="1" applyAlignment="1">
      <alignment horizontal="center" wrapText="1"/>
    </xf>
    <xf numFmtId="164" fontId="0" fillId="0" borderId="14" xfId="0" applyNumberFormat="1" applyBorder="1" applyAlignment="1">
      <alignment horizontal="center" wrapText="1"/>
    </xf>
    <xf numFmtId="0" fontId="1" fillId="6" borderId="1" xfId="0" applyFont="1" applyFill="1" applyBorder="1" applyAlignment="1">
      <alignment horizontal="center" vertical="center" wrapText="1"/>
    </xf>
    <xf numFmtId="0" fontId="8" fillId="0" borderId="0" xfId="0" applyFont="1" applyFill="1" applyBorder="1" applyAlignment="1">
      <alignment horizontal="left"/>
    </xf>
    <xf numFmtId="0" fontId="10" fillId="0" borderId="0" xfId="0" applyFont="1" applyBorder="1" applyAlignment="1">
      <alignment horizontal="left" vertical="top" wrapText="1"/>
    </xf>
    <xf numFmtId="0" fontId="15" fillId="0" borderId="0" xfId="0" applyFont="1" applyAlignment="1">
      <alignment wrapText="1"/>
    </xf>
    <xf numFmtId="0" fontId="15" fillId="0" borderId="1" xfId="0" applyFont="1" applyBorder="1" applyAlignment="1">
      <alignment horizontal="left"/>
    </xf>
    <xf numFmtId="0" fontId="15" fillId="0" borderId="0" xfId="0" applyFont="1" applyAlignment="1"/>
    <xf numFmtId="0" fontId="15" fillId="0" borderId="0" xfId="0" applyFont="1" applyAlignment="1">
      <alignment horizontal="center" vertical="center" wrapText="1"/>
    </xf>
    <xf numFmtId="0" fontId="15" fillId="0" borderId="0" xfId="0" applyFont="1" applyAlignment="1">
      <alignment horizontal="center" wrapText="1"/>
    </xf>
    <xf numFmtId="0" fontId="15" fillId="0" borderId="0" xfId="0" applyFont="1" applyAlignment="1">
      <alignment horizontal="left" wrapText="1"/>
    </xf>
    <xf numFmtId="0" fontId="15" fillId="0" borderId="0" xfId="0" applyFont="1"/>
    <xf numFmtId="0" fontId="10" fillId="0" borderId="27" xfId="0" applyFont="1" applyBorder="1" applyAlignment="1">
      <alignment horizontal="left" vertical="top" wrapText="1"/>
    </xf>
    <xf numFmtId="0" fontId="15" fillId="0" borderId="1" xfId="0" applyFont="1" applyBorder="1"/>
    <xf numFmtId="0" fontId="14" fillId="0" borderId="0" xfId="0" applyFont="1" applyFill="1" applyBorder="1" applyAlignment="1">
      <alignment wrapText="1"/>
    </xf>
    <xf numFmtId="0" fontId="15" fillId="0" borderId="0" xfId="0" applyFont="1" applyFill="1" applyBorder="1" applyAlignment="1">
      <alignment horizontal="center" wrapText="1"/>
    </xf>
    <xf numFmtId="0" fontId="15" fillId="0" borderId="0" xfId="0" applyFont="1" applyFill="1" applyBorder="1" applyAlignment="1">
      <alignment wrapText="1"/>
    </xf>
    <xf numFmtId="0" fontId="15" fillId="0" borderId="0" xfId="0" applyFont="1" applyFill="1" applyAlignment="1">
      <alignment horizontal="left" wrapText="1"/>
    </xf>
    <xf numFmtId="4" fontId="15" fillId="0" borderId="1" xfId="3" applyNumberFormat="1" applyFont="1" applyBorder="1" applyAlignment="1">
      <alignment horizontal="right" vertical="center"/>
    </xf>
    <xf numFmtId="0" fontId="15" fillId="0" borderId="1" xfId="0" applyFont="1" applyBorder="1" applyAlignment="1">
      <alignment horizontal="center" vertical="top"/>
    </xf>
    <xf numFmtId="0" fontId="14" fillId="0" borderId="0" xfId="0" applyFont="1" applyFill="1" applyBorder="1" applyAlignment="1">
      <alignment horizontal="center"/>
    </xf>
    <xf numFmtId="0" fontId="15" fillId="0" borderId="0" xfId="0" applyFont="1" applyFill="1"/>
    <xf numFmtId="0" fontId="15" fillId="0" borderId="0" xfId="0" applyFont="1" applyAlignment="1">
      <alignment vertical="center" wrapText="1"/>
    </xf>
    <xf numFmtId="165" fontId="15" fillId="0" borderId="0" xfId="3" applyNumberFormat="1" applyFont="1" applyAlignment="1">
      <alignment vertical="center" wrapText="1"/>
    </xf>
    <xf numFmtId="0" fontId="15" fillId="0" borderId="1" xfId="0" applyFont="1" applyBorder="1" applyAlignment="1">
      <alignment horizontal="left" vertical="center"/>
    </xf>
    <xf numFmtId="0" fontId="9" fillId="0" borderId="27" xfId="0" applyFont="1" applyFill="1" applyBorder="1" applyAlignment="1">
      <alignment horizontal="left" vertical="top" wrapText="1"/>
    </xf>
    <xf numFmtId="0" fontId="15" fillId="0" borderId="1" xfId="0" applyFont="1" applyFill="1" applyBorder="1" applyAlignment="1">
      <alignment horizontal="left" vertical="center" wrapText="1"/>
    </xf>
    <xf numFmtId="4" fontId="15" fillId="0" borderId="1" xfId="3" applyNumberFormat="1" applyFont="1" applyBorder="1" applyAlignment="1">
      <alignment horizontal="center" vertical="center"/>
    </xf>
    <xf numFmtId="4" fontId="15" fillId="0" borderId="1" xfId="3" applyNumberFormat="1" applyFont="1" applyFill="1" applyBorder="1" applyAlignment="1">
      <alignment horizontal="center" vertical="center"/>
    </xf>
    <xf numFmtId="0" fontId="9" fillId="0" borderId="0" xfId="0" applyFont="1" applyFill="1" applyBorder="1" applyAlignment="1">
      <alignment vertical="top" wrapText="1"/>
    </xf>
    <xf numFmtId="166" fontId="19" fillId="8" borderId="1" xfId="0" applyNumberFormat="1" applyFont="1" applyFill="1" applyBorder="1" applyAlignment="1">
      <alignment horizontal="center" vertical="center" wrapText="1"/>
    </xf>
    <xf numFmtId="0" fontId="9" fillId="0" borderId="0" xfId="0" applyFont="1" applyBorder="1" applyAlignment="1">
      <alignment horizontal="left" vertical="top" wrapText="1"/>
    </xf>
    <xf numFmtId="9" fontId="15" fillId="0" borderId="0" xfId="0" applyNumberFormat="1" applyFont="1" applyAlignment="1">
      <alignment horizontal="center" vertical="center" wrapText="1"/>
    </xf>
    <xf numFmtId="0" fontId="16" fillId="8"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9" fillId="0" borderId="0" xfId="0" applyFont="1" applyFill="1" applyBorder="1" applyAlignment="1">
      <alignment horizontal="left" vertical="top" wrapText="1"/>
    </xf>
    <xf numFmtId="0" fontId="16" fillId="8" borderId="1" xfId="0" applyFont="1" applyFill="1" applyBorder="1" applyAlignment="1">
      <alignment horizontal="left" vertical="center" wrapText="1"/>
    </xf>
    <xf numFmtId="0" fontId="15" fillId="8" borderId="8" xfId="0" applyFont="1" applyFill="1" applyBorder="1" applyAlignment="1">
      <alignment vertical="center"/>
    </xf>
    <xf numFmtId="0" fontId="16" fillId="8" borderId="9" xfId="0" applyFont="1" applyFill="1" applyBorder="1" applyAlignment="1">
      <alignment vertical="center"/>
    </xf>
    <xf numFmtId="0" fontId="15" fillId="8" borderId="10" xfId="0" applyFont="1" applyFill="1" applyBorder="1" applyAlignment="1">
      <alignment wrapText="1"/>
    </xf>
    <xf numFmtId="0" fontId="9" fillId="0" borderId="0" xfId="0" applyFont="1" applyFill="1" applyBorder="1" applyAlignment="1">
      <alignment horizontal="right" vertical="center" wrapText="1"/>
    </xf>
    <xf numFmtId="0" fontId="9" fillId="0" borderId="0" xfId="0" applyFont="1" applyBorder="1" applyAlignment="1">
      <alignment horizontal="right"/>
    </xf>
    <xf numFmtId="0" fontId="16" fillId="8" borderId="1" xfId="0" applyFont="1" applyFill="1" applyBorder="1" applyAlignment="1">
      <alignment horizontal="left" vertical="center"/>
    </xf>
    <xf numFmtId="4" fontId="16" fillId="8" borderId="9" xfId="3" applyNumberFormat="1" applyFont="1" applyFill="1" applyBorder="1" applyAlignment="1">
      <alignment horizontal="center" vertical="center"/>
    </xf>
    <xf numFmtId="0" fontId="15" fillId="0" borderId="30" xfId="0" applyFont="1" applyBorder="1" applyAlignment="1">
      <alignment horizontal="center" vertical="top"/>
    </xf>
    <xf numFmtId="0" fontId="15" fillId="0" borderId="0" xfId="0" applyFont="1" applyBorder="1" applyAlignment="1">
      <alignment horizontal="center" vertical="top"/>
    </xf>
    <xf numFmtId="0" fontId="15" fillId="0" borderId="27" xfId="0" applyFont="1" applyBorder="1" applyAlignment="1">
      <alignment horizontal="center" vertical="top"/>
    </xf>
    <xf numFmtId="0" fontId="9" fillId="0" borderId="0" xfId="0" applyFont="1" applyBorder="1" applyAlignment="1">
      <alignment horizontal="right" wrapText="1"/>
    </xf>
    <xf numFmtId="0" fontId="10" fillId="0" borderId="0" xfId="0" applyFont="1" applyFill="1" applyBorder="1" applyAlignment="1">
      <alignment horizontal="right" vertical="center" wrapText="1"/>
    </xf>
    <xf numFmtId="0" fontId="16" fillId="8" borderId="8" xfId="0" applyFont="1" applyFill="1" applyBorder="1" applyAlignment="1">
      <alignment horizontal="left"/>
    </xf>
    <xf numFmtId="0" fontId="16" fillId="8" borderId="9" xfId="0" applyFont="1" applyFill="1" applyBorder="1" applyAlignment="1">
      <alignment horizontal="left" wrapText="1"/>
    </xf>
    <xf numFmtId="2" fontId="16" fillId="8" borderId="9" xfId="0" quotePrefix="1" applyNumberFormat="1" applyFont="1" applyFill="1" applyBorder="1" applyAlignment="1">
      <alignment horizontal="center" vertical="center"/>
    </xf>
    <xf numFmtId="0" fontId="16" fillId="8" borderId="10" xfId="0" applyFont="1" applyFill="1" applyBorder="1" applyAlignment="1">
      <alignment horizontal="left" wrapText="1"/>
    </xf>
    <xf numFmtId="0" fontId="15" fillId="0" borderId="31" xfId="0" applyFont="1" applyBorder="1"/>
    <xf numFmtId="0" fontId="16" fillId="0" borderId="1" xfId="0" applyFont="1" applyBorder="1" applyAlignment="1">
      <alignment vertical="top"/>
    </xf>
    <xf numFmtId="165" fontId="22" fillId="0" borderId="1" xfId="3" applyNumberFormat="1" applyFont="1" applyFill="1" applyBorder="1" applyAlignment="1">
      <alignment horizontal="left" vertical="top"/>
    </xf>
    <xf numFmtId="0" fontId="9" fillId="0" borderId="0" xfId="0" applyFont="1" applyFill="1" applyBorder="1" applyAlignment="1">
      <alignment horizontal="left" vertical="top" wrapText="1"/>
    </xf>
    <xf numFmtId="0" fontId="9" fillId="0" borderId="30" xfId="0" applyFont="1" applyFill="1" applyBorder="1" applyAlignment="1">
      <alignment horizontal="left" vertical="top" wrapText="1"/>
    </xf>
    <xf numFmtId="0" fontId="17" fillId="0" borderId="0" xfId="0" applyFont="1" applyFill="1" applyBorder="1" applyAlignment="1">
      <alignment wrapText="1"/>
    </xf>
    <xf numFmtId="0" fontId="11" fillId="0" borderId="0" xfId="0"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Border="1" applyAlignment="1">
      <alignment horizontal="center" vertical="center" wrapText="1"/>
    </xf>
    <xf numFmtId="0" fontId="23" fillId="0" borderId="28" xfId="0" applyFont="1" applyFill="1" applyBorder="1" applyAlignment="1">
      <alignment horizontal="right" vertical="center" wrapText="1"/>
    </xf>
    <xf numFmtId="0" fontId="23" fillId="0" borderId="5" xfId="0" applyFont="1" applyFill="1" applyBorder="1" applyAlignment="1">
      <alignment horizontal="right" vertical="center" wrapText="1"/>
    </xf>
    <xf numFmtId="4" fontId="13" fillId="0" borderId="5" xfId="3" applyNumberFormat="1" applyFont="1" applyFill="1" applyBorder="1" applyAlignment="1">
      <alignment horizontal="center" vertical="center"/>
    </xf>
    <xf numFmtId="0" fontId="12" fillId="0" borderId="29" xfId="0" applyFont="1" applyFill="1" applyBorder="1" applyAlignment="1">
      <alignment wrapText="1"/>
    </xf>
    <xf numFmtId="0" fontId="12" fillId="0" borderId="0" xfId="0" applyFont="1" applyFill="1" applyBorder="1" applyAlignment="1">
      <alignment horizontal="center" wrapText="1"/>
    </xf>
    <xf numFmtId="0" fontId="24" fillId="0" borderId="0" xfId="0" applyFont="1" applyFill="1" applyBorder="1" applyAlignment="1">
      <alignment wrapText="1"/>
    </xf>
    <xf numFmtId="0" fontId="25" fillId="0" borderId="0" xfId="0" applyFont="1" applyFill="1" applyBorder="1" applyAlignment="1">
      <alignment horizontal="left" vertical="top" wrapText="1"/>
    </xf>
    <xf numFmtId="0" fontId="12" fillId="0" borderId="0" xfId="0" applyFont="1" applyFill="1" applyBorder="1" applyAlignment="1">
      <alignment horizontal="left" wrapText="1"/>
    </xf>
    <xf numFmtId="0" fontId="16" fillId="0" borderId="1" xfId="0" applyFont="1" applyFill="1" applyBorder="1" applyAlignment="1">
      <alignment horizontal="center" vertical="center" wrapText="1"/>
    </xf>
    <xf numFmtId="0" fontId="16" fillId="8" borderId="1" xfId="0" applyFont="1" applyFill="1" applyBorder="1" applyAlignment="1">
      <alignment horizontal="center" vertical="top" wrapText="1"/>
    </xf>
    <xf numFmtId="0" fontId="15" fillId="0" borderId="0" xfId="0" applyFont="1" applyFill="1" applyAlignment="1">
      <alignment vertical="top" wrapText="1"/>
    </xf>
    <xf numFmtId="0" fontId="15" fillId="0" borderId="0" xfId="0" applyFont="1" applyAlignment="1">
      <alignment vertical="top" wrapText="1"/>
    </xf>
    <xf numFmtId="0" fontId="15" fillId="0" borderId="0" xfId="0" applyFont="1" applyAlignment="1">
      <alignment horizontal="left" vertical="top" wrapText="1"/>
    </xf>
    <xf numFmtId="0" fontId="15" fillId="0" borderId="30" xfId="0" applyFont="1" applyBorder="1"/>
    <xf numFmtId="0" fontId="10" fillId="0" borderId="30" xfId="0" applyFont="1" applyBorder="1" applyAlignment="1">
      <alignment horizontal="left" vertical="top" wrapText="1"/>
    </xf>
    <xf numFmtId="2" fontId="15" fillId="0" borderId="7" xfId="0" quotePrefix="1" applyNumberFormat="1" applyFont="1" applyBorder="1" applyAlignment="1">
      <alignment horizontal="center" vertical="center"/>
    </xf>
    <xf numFmtId="2" fontId="15" fillId="0" borderId="1" xfId="0" quotePrefix="1" applyNumberFormat="1" applyFont="1" applyBorder="1" applyAlignment="1">
      <alignment horizontal="center" vertical="center"/>
    </xf>
    <xf numFmtId="0" fontId="21" fillId="8" borderId="2" xfId="0" applyFont="1" applyFill="1" applyBorder="1" applyAlignment="1">
      <alignment horizontal="center" vertical="center" wrapText="1"/>
    </xf>
    <xf numFmtId="4" fontId="16" fillId="8" borderId="25" xfId="3" applyNumberFormat="1" applyFont="1" applyFill="1" applyBorder="1" applyAlignment="1">
      <alignment horizontal="center" vertical="center"/>
    </xf>
    <xf numFmtId="0" fontId="15" fillId="0" borderId="1" xfId="0" applyFont="1" applyBorder="1" applyAlignment="1">
      <alignment horizontal="center" wrapText="1"/>
    </xf>
    <xf numFmtId="4" fontId="16" fillId="8" borderId="43" xfId="3" applyNumberFormat="1" applyFont="1" applyFill="1" applyBorder="1" applyAlignment="1">
      <alignment horizontal="center" vertical="center"/>
    </xf>
    <xf numFmtId="0" fontId="9" fillId="0" borderId="1" xfId="0" applyFont="1" applyFill="1" applyBorder="1" applyAlignment="1">
      <alignment horizontal="right" vertical="center" wrapText="1"/>
    </xf>
    <xf numFmtId="0" fontId="16" fillId="8" borderId="6"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16" fillId="8" borderId="6"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59" fillId="0" borderId="1" xfId="0" applyFont="1" applyFill="1" applyBorder="1" applyAlignment="1">
      <alignment horizontal="left" vertical="top" wrapText="1"/>
    </xf>
    <xf numFmtId="2" fontId="60" fillId="0" borderId="1" xfId="0" applyNumberFormat="1" applyFont="1" applyFill="1" applyBorder="1" applyAlignment="1">
      <alignment horizontal="center" vertical="top"/>
    </xf>
    <xf numFmtId="2" fontId="59" fillId="0" borderId="1" xfId="0" applyNumberFormat="1" applyFont="1" applyFill="1" applyBorder="1" applyAlignment="1">
      <alignment horizontal="center" vertical="top"/>
    </xf>
    <xf numFmtId="2" fontId="59" fillId="0" borderId="1" xfId="0" applyNumberFormat="1" applyFont="1" applyFill="1" applyBorder="1" applyAlignment="1">
      <alignment horizontal="center" vertical="top" wrapText="1"/>
    </xf>
    <xf numFmtId="0" fontId="16" fillId="8" borderId="24" xfId="0" applyFont="1" applyFill="1" applyBorder="1" applyAlignment="1">
      <alignment horizontal="left"/>
    </xf>
    <xf numFmtId="0" fontId="16" fillId="8" borderId="25" xfId="0" applyFont="1" applyFill="1" applyBorder="1" applyAlignment="1">
      <alignment horizontal="left" wrapText="1"/>
    </xf>
    <xf numFmtId="2" fontId="16" fillId="8" borderId="25" xfId="0" quotePrefix="1"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2" fontId="1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2" fontId="10" fillId="0" borderId="1" xfId="0" applyNumberFormat="1" applyFont="1" applyFill="1" applyBorder="1" applyAlignment="1">
      <alignment horizontal="center" vertical="center" wrapText="1"/>
    </xf>
    <xf numFmtId="0" fontId="16" fillId="8" borderId="25" xfId="0" applyFont="1" applyFill="1" applyBorder="1" applyAlignment="1">
      <alignment horizontal="left" vertical="center" wrapText="1"/>
    </xf>
    <xf numFmtId="0" fontId="16" fillId="8" borderId="26" xfId="0" applyFont="1" applyFill="1" applyBorder="1" applyAlignment="1">
      <alignment horizontal="left" wrapText="1"/>
    </xf>
    <xf numFmtId="0" fontId="0" fillId="0" borderId="1" xfId="0" applyFill="1" applyBorder="1" applyAlignment="1">
      <alignment horizontal="left" vertical="top" wrapText="1"/>
    </xf>
    <xf numFmtId="0" fontId="16" fillId="8" borderId="9" xfId="0" applyFont="1" applyFill="1" applyBorder="1" applyAlignment="1">
      <alignment horizontal="center" vertical="top" wrapText="1"/>
    </xf>
    <xf numFmtId="2" fontId="62" fillId="0" borderId="1" xfId="0" applyNumberFormat="1" applyFont="1" applyFill="1" applyBorder="1" applyAlignment="1">
      <alignment horizontal="left" vertical="center" indent="2" shrinkToFit="1"/>
    </xf>
    <xf numFmtId="0" fontId="15" fillId="8" borderId="24" xfId="0" applyFont="1" applyFill="1" applyBorder="1" applyAlignment="1">
      <alignment horizontal="center" vertical="center"/>
    </xf>
    <xf numFmtId="0" fontId="15" fillId="8" borderId="26" xfId="0" applyFont="1" applyFill="1" applyBorder="1" applyAlignment="1">
      <alignment horizontal="center" vertical="center" wrapText="1"/>
    </xf>
    <xf numFmtId="0" fontId="16" fillId="8" borderId="44" xfId="0" applyFont="1" applyFill="1" applyBorder="1" applyAlignment="1">
      <alignment horizontal="center" vertical="center" wrapText="1"/>
    </xf>
    <xf numFmtId="164" fontId="16" fillId="8" borderId="25" xfId="3" applyFont="1" applyFill="1" applyBorder="1" applyAlignment="1">
      <alignment horizontal="center" vertical="center" wrapText="1"/>
    </xf>
    <xf numFmtId="164" fontId="16" fillId="8" borderId="43" xfId="3" applyFont="1" applyFill="1" applyBorder="1" applyAlignment="1">
      <alignment horizontal="center" vertical="center" wrapText="1"/>
    </xf>
    <xf numFmtId="0" fontId="16" fillId="8" borderId="45" xfId="0" applyFont="1" applyFill="1" applyBorder="1" applyAlignment="1">
      <alignment horizontal="left" vertical="center" wrapText="1"/>
    </xf>
    <xf numFmtId="0" fontId="15" fillId="0" borderId="1" xfId="0" applyFont="1" applyFill="1" applyBorder="1" applyAlignment="1">
      <alignment horizontal="right" vertical="center" wrapText="1"/>
    </xf>
    <xf numFmtId="0" fontId="15" fillId="0" borderId="1" xfId="0" applyFont="1" applyFill="1" applyBorder="1" applyAlignment="1">
      <alignment horizontal="left" vertical="top"/>
    </xf>
    <xf numFmtId="2" fontId="15" fillId="0" borderId="1" xfId="0" applyNumberFormat="1" applyFont="1" applyFill="1" applyBorder="1" applyAlignment="1">
      <alignment horizontal="center" vertical="center"/>
    </xf>
    <xf numFmtId="0" fontId="15" fillId="8" borderId="9" xfId="0" applyFont="1" applyFill="1" applyBorder="1" applyAlignment="1">
      <alignment vertical="top" wrapText="1"/>
    </xf>
    <xf numFmtId="0" fontId="15" fillId="0" borderId="7" xfId="0" applyFont="1" applyBorder="1" applyAlignment="1">
      <alignment horizontal="center" wrapText="1"/>
    </xf>
    <xf numFmtId="0" fontId="16" fillId="8" borderId="8" xfId="0" applyFont="1" applyFill="1" applyBorder="1" applyAlignment="1">
      <alignment horizontal="center" vertical="top" wrapText="1"/>
    </xf>
    <xf numFmtId="0" fontId="16" fillId="8" borderId="10" xfId="0" applyFont="1" applyFill="1" applyBorder="1" applyAlignment="1">
      <alignment horizontal="center" vertical="top" wrapText="1"/>
    </xf>
    <xf numFmtId="0" fontId="15" fillId="0" borderId="1" xfId="0" applyFont="1" applyBorder="1" applyAlignment="1">
      <alignment horizontal="center" vertical="center" wrapText="1"/>
    </xf>
    <xf numFmtId="2" fontId="15" fillId="0" borderId="1" xfId="0" applyNumberFormat="1" applyFont="1" applyFill="1" applyBorder="1" applyAlignment="1">
      <alignment horizontal="center" vertical="center" wrapText="1"/>
    </xf>
    <xf numFmtId="165" fontId="10" fillId="0" borderId="1" xfId="3" applyNumberFormat="1" applyFont="1" applyFill="1" applyBorder="1" applyAlignment="1">
      <alignment vertical="center"/>
    </xf>
    <xf numFmtId="2" fontId="15" fillId="0" borderId="1" xfId="3" applyNumberFormat="1" applyFont="1" applyFill="1" applyBorder="1" applyAlignment="1">
      <alignment horizontal="center" vertical="center"/>
    </xf>
    <xf numFmtId="2" fontId="16" fillId="8" borderId="9" xfId="3" applyNumberFormat="1" applyFont="1" applyFill="1" applyBorder="1" applyAlignment="1">
      <alignment horizontal="center" vertical="center"/>
    </xf>
    <xf numFmtId="0" fontId="15" fillId="0" borderId="0" xfId="0" applyNumberFormat="1" applyFont="1" applyFill="1" applyAlignment="1">
      <alignment horizontal="left" vertical="center" wrapText="1"/>
    </xf>
    <xf numFmtId="165" fontId="22" fillId="0" borderId="1" xfId="3" applyNumberFormat="1" applyFont="1" applyFill="1" applyBorder="1" applyAlignment="1">
      <alignment horizontal="left" vertical="center"/>
    </xf>
    <xf numFmtId="4" fontId="19" fillId="8" borderId="31" xfId="3" applyNumberFormat="1" applyFont="1" applyFill="1" applyBorder="1" applyAlignment="1">
      <alignment horizontal="center"/>
    </xf>
    <xf numFmtId="0" fontId="19" fillId="8" borderId="47" xfId="0" applyFont="1" applyFill="1" applyBorder="1"/>
    <xf numFmtId="0" fontId="15" fillId="0" borderId="1" xfId="0" applyFont="1" applyBorder="1" applyAlignment="1">
      <alignment horizontal="center"/>
    </xf>
    <xf numFmtId="9" fontId="15" fillId="0" borderId="0" xfId="0" applyNumberFormat="1" applyFont="1" applyAlignment="1">
      <alignment wrapText="1"/>
    </xf>
    <xf numFmtId="0" fontId="16" fillId="0" borderId="7" xfId="0" applyFont="1" applyFill="1" applyBorder="1" applyAlignment="1">
      <alignment horizontal="center" vertical="center" wrapText="1"/>
    </xf>
    <xf numFmtId="0" fontId="15" fillId="0" borderId="7" xfId="0" applyFont="1" applyFill="1" applyBorder="1" applyAlignment="1">
      <alignment horizontal="left" vertical="top"/>
    </xf>
    <xf numFmtId="2" fontId="15" fillId="0" borderId="7" xfId="0" applyNumberFormat="1" applyFont="1" applyFill="1" applyBorder="1" applyAlignment="1">
      <alignment horizontal="center" vertical="center"/>
    </xf>
    <xf numFmtId="0" fontId="10" fillId="0" borderId="25" xfId="0" applyNumberFormat="1" applyFont="1" applyFill="1" applyBorder="1" applyAlignment="1">
      <alignment vertical="center" wrapText="1"/>
    </xf>
    <xf numFmtId="9" fontId="15" fillId="0" borderId="0" xfId="0" applyNumberFormat="1" applyFont="1"/>
    <xf numFmtId="0" fontId="10" fillId="0" borderId="31" xfId="0" applyNumberFormat="1" applyFont="1" applyFill="1" applyBorder="1" applyAlignment="1">
      <alignment vertical="center" wrapText="1"/>
    </xf>
    <xf numFmtId="0" fontId="15" fillId="0" borderId="6" xfId="0" applyFont="1" applyFill="1" applyBorder="1" applyAlignment="1">
      <alignment horizontal="left" vertical="center" wrapText="1"/>
    </xf>
    <xf numFmtId="9" fontId="15" fillId="0" borderId="1" xfId="0" applyNumberFormat="1" applyFont="1" applyBorder="1" applyAlignment="1">
      <alignment horizontal="center" wrapText="1"/>
    </xf>
    <xf numFmtId="9" fontId="15" fillId="0" borderId="0" xfId="1143" applyFont="1"/>
    <xf numFmtId="2" fontId="15" fillId="0" borderId="1" xfId="0" applyNumberFormat="1" applyFont="1" applyBorder="1" applyAlignment="1">
      <alignment horizontal="center" wrapText="1"/>
    </xf>
    <xf numFmtId="0" fontId="15" fillId="0" borderId="1" xfId="0" applyFont="1" applyFill="1" applyBorder="1" applyAlignment="1">
      <alignment horizontal="left" vertical="top" wrapText="1"/>
    </xf>
    <xf numFmtId="2" fontId="15" fillId="0" borderId="7" xfId="0" applyNumberFormat="1" applyFont="1" applyBorder="1" applyAlignment="1">
      <alignment horizontal="center" wrapText="1"/>
    </xf>
    <xf numFmtId="1" fontId="15" fillId="0" borderId="7" xfId="0" quotePrefix="1" applyNumberFormat="1" applyFont="1" applyBorder="1" applyAlignment="1">
      <alignment horizontal="center" vertical="center"/>
    </xf>
    <xf numFmtId="2" fontId="15" fillId="5" borderId="7" xfId="0" applyNumberFormat="1" applyFont="1" applyFill="1" applyBorder="1" applyAlignment="1">
      <alignment horizontal="center" vertical="center" wrapText="1"/>
    </xf>
    <xf numFmtId="2" fontId="15" fillId="5" borderId="1" xfId="0" applyNumberFormat="1" applyFont="1" applyFill="1" applyBorder="1" applyAlignment="1">
      <alignment horizontal="center" vertical="center" wrapText="1"/>
    </xf>
    <xf numFmtId="0" fontId="15" fillId="0" borderId="0" xfId="0" applyFont="1" applyAlignment="1">
      <alignment horizontal="center"/>
    </xf>
    <xf numFmtId="0" fontId="16" fillId="0" borderId="1" xfId="0" applyFont="1" applyBorder="1" applyAlignment="1">
      <alignment horizontal="center" vertical="top"/>
    </xf>
    <xf numFmtId="0" fontId="16" fillId="0" borderId="1" xfId="0" applyFont="1" applyBorder="1" applyAlignment="1">
      <alignment horizontal="center"/>
    </xf>
    <xf numFmtId="9" fontId="16" fillId="0" borderId="1" xfId="1143" applyFont="1" applyBorder="1" applyAlignment="1">
      <alignment horizontal="center"/>
    </xf>
    <xf numFmtId="0" fontId="60" fillId="0" borderId="1" xfId="0" applyFont="1" applyFill="1" applyBorder="1" applyAlignment="1">
      <alignment horizontal="left" vertical="top" wrapText="1"/>
    </xf>
    <xf numFmtId="0" fontId="15" fillId="0" borderId="1" xfId="0" applyFont="1" applyBorder="1" applyAlignment="1">
      <alignment horizontal="center" vertical="center" wrapText="1"/>
    </xf>
    <xf numFmtId="2" fontId="16" fillId="8" borderId="48" xfId="0" quotePrefix="1" applyNumberFormat="1" applyFont="1" applyFill="1" applyBorder="1" applyAlignment="1">
      <alignment horizontal="center" vertical="center"/>
    </xf>
    <xf numFmtId="0" fontId="16" fillId="5" borderId="0" xfId="0" applyFont="1" applyFill="1" applyBorder="1" applyAlignment="1">
      <alignment horizontal="left" wrapText="1"/>
    </xf>
    <xf numFmtId="9" fontId="64" fillId="0" borderId="0" xfId="0" applyNumberFormat="1" applyFont="1" applyFill="1" applyBorder="1" applyAlignment="1">
      <alignment horizontal="right" vertical="center" wrapText="1"/>
    </xf>
    <xf numFmtId="9" fontId="65" fillId="0" borderId="0" xfId="0" applyNumberFormat="1" applyFont="1" applyFill="1" applyAlignment="1">
      <alignment vertical="center"/>
    </xf>
    <xf numFmtId="2" fontId="16" fillId="8" borderId="25" xfId="0" applyNumberFormat="1" applyFont="1" applyFill="1" applyBorder="1" applyAlignment="1">
      <alignment horizontal="center" wrapText="1"/>
    </xf>
    <xf numFmtId="0" fontId="9" fillId="0" borderId="1" xfId="0" applyFont="1" applyFill="1" applyBorder="1" applyAlignment="1">
      <alignment horizontal="center" vertical="center" wrapText="1"/>
    </xf>
    <xf numFmtId="2" fontId="60" fillId="0" borderId="1" xfId="0" applyNumberFormat="1" applyFont="1" applyFill="1" applyBorder="1" applyAlignment="1">
      <alignment horizontal="center" vertical="center" wrapText="1"/>
    </xf>
    <xf numFmtId="2" fontId="15" fillId="0" borderId="1" xfId="0" applyNumberFormat="1" applyFont="1" applyBorder="1" applyAlignment="1">
      <alignment horizontal="center" vertical="center" wrapText="1"/>
    </xf>
    <xf numFmtId="2" fontId="15" fillId="0" borderId="7" xfId="0" applyNumberFormat="1" applyFont="1" applyBorder="1" applyAlignment="1">
      <alignment horizontal="center" vertical="center" wrapText="1"/>
    </xf>
    <xf numFmtId="0" fontId="66" fillId="0" borderId="0" xfId="0" applyFont="1" applyFill="1" applyBorder="1" applyAlignment="1">
      <alignment wrapText="1"/>
    </xf>
    <xf numFmtId="165" fontId="10" fillId="0" borderId="1" xfId="3" applyNumberFormat="1" applyFont="1" applyFill="1" applyBorder="1" applyAlignment="1">
      <alignment horizontal="left" vertical="center"/>
    </xf>
    <xf numFmtId="0" fontId="10" fillId="0" borderId="1" xfId="0" applyFont="1" applyFill="1" applyBorder="1" applyAlignment="1">
      <alignment horizontal="left" wrapText="1"/>
    </xf>
    <xf numFmtId="2" fontId="10" fillId="0" borderId="1" xfId="3" applyNumberFormat="1" applyFont="1" applyFill="1" applyBorder="1" applyAlignment="1">
      <alignment horizontal="center" vertical="center"/>
    </xf>
    <xf numFmtId="2" fontId="10" fillId="7" borderId="1" xfId="0" applyNumberFormat="1" applyFont="1" applyFill="1" applyBorder="1" applyAlignment="1" applyProtection="1">
      <alignment horizontal="center" vertical="center"/>
    </xf>
    <xf numFmtId="2" fontId="66" fillId="0" borderId="0" xfId="0" applyNumberFormat="1" applyFont="1" applyFill="1" applyBorder="1" applyAlignment="1">
      <alignment horizontal="right" vertical="center" wrapText="1"/>
    </xf>
    <xf numFmtId="0" fontId="12" fillId="0" borderId="1" xfId="0" applyFont="1" applyFill="1" applyBorder="1" applyAlignment="1">
      <alignment horizontal="center" vertical="center" wrapText="1"/>
    </xf>
    <xf numFmtId="10" fontId="66" fillId="0" borderId="0" xfId="1143" applyNumberFormat="1" applyFont="1" applyFill="1" applyBorder="1" applyAlignment="1">
      <alignment horizontal="right" vertical="center" wrapText="1"/>
    </xf>
    <xf numFmtId="0" fontId="16" fillId="0" borderId="31" xfId="0" applyFont="1" applyBorder="1" applyAlignment="1">
      <alignment horizontal="left" vertical="center" wrapText="1"/>
    </xf>
    <xf numFmtId="0" fontId="10" fillId="0" borderId="1" xfId="0" applyNumberFormat="1" applyFont="1" applyFill="1" applyBorder="1" applyAlignment="1">
      <alignment vertical="center" wrapText="1"/>
    </xf>
    <xf numFmtId="165" fontId="19" fillId="0" borderId="6" xfId="3" applyNumberFormat="1" applyFont="1" applyFill="1" applyBorder="1" applyAlignment="1">
      <alignment vertical="center" wrapText="1"/>
    </xf>
    <xf numFmtId="0" fontId="15" fillId="0" borderId="1" xfId="0" applyFont="1" applyBorder="1" applyAlignment="1">
      <alignment vertical="center"/>
    </xf>
    <xf numFmtId="4" fontId="62" fillId="0" borderId="1" xfId="0" applyNumberFormat="1" applyFont="1" applyFill="1" applyBorder="1" applyAlignment="1">
      <alignment horizontal="center" vertical="center" shrinkToFit="1"/>
    </xf>
    <xf numFmtId="2" fontId="62" fillId="0" borderId="1" xfId="0" applyNumberFormat="1" applyFont="1" applyFill="1" applyBorder="1" applyAlignment="1">
      <alignment horizontal="center" vertical="center" shrinkToFit="1"/>
    </xf>
    <xf numFmtId="10" fontId="64" fillId="0" borderId="0" xfId="0" applyNumberFormat="1" applyFont="1"/>
    <xf numFmtId="2" fontId="59" fillId="0" borderId="1" xfId="0" applyNumberFormat="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10" fillId="0" borderId="1" xfId="0" applyFont="1" applyBorder="1" applyAlignment="1">
      <alignment horizontal="left" vertical="top" wrapText="1"/>
    </xf>
    <xf numFmtId="0" fontId="20" fillId="8" borderId="1" xfId="0" applyFont="1" applyFill="1" applyBorder="1" applyAlignment="1">
      <alignment horizontal="left"/>
    </xf>
    <xf numFmtId="0" fontId="18" fillId="5" borderId="31" xfId="0" applyFont="1" applyFill="1" applyBorder="1" applyAlignment="1">
      <alignment horizontal="right"/>
    </xf>
    <xf numFmtId="0" fontId="9" fillId="0" borderId="1" xfId="0" applyFont="1" applyBorder="1" applyAlignment="1">
      <alignment horizontal="right"/>
    </xf>
    <xf numFmtId="0" fontId="14" fillId="6" borderId="0" xfId="0" applyFont="1" applyFill="1" applyBorder="1" applyAlignment="1">
      <alignment horizontal="center"/>
    </xf>
    <xf numFmtId="0" fontId="19" fillId="8" borderId="46" xfId="0" applyFont="1" applyFill="1" applyBorder="1" applyAlignment="1">
      <alignment horizontal="center" vertical="center"/>
    </xf>
    <xf numFmtId="0" fontId="19" fillId="8" borderId="31" xfId="0" applyFont="1" applyFill="1" applyBorder="1" applyAlignment="1">
      <alignment horizontal="center" vertical="center"/>
    </xf>
    <xf numFmtId="0" fontId="9" fillId="0" borderId="1" xfId="0" applyFont="1" applyBorder="1" applyAlignment="1">
      <alignment horizontal="left" vertical="top"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9" fillId="0" borderId="21" xfId="0" applyFont="1" applyBorder="1" applyAlignment="1">
      <alignment horizontal="right" wrapText="1"/>
    </xf>
    <xf numFmtId="0" fontId="9" fillId="0" borderId="22" xfId="0" applyFont="1" applyBorder="1" applyAlignment="1">
      <alignment horizontal="right" wrapText="1"/>
    </xf>
    <xf numFmtId="0" fontId="9" fillId="0" borderId="23" xfId="0" applyFont="1" applyBorder="1" applyAlignment="1">
      <alignment horizontal="right" wrapText="1"/>
    </xf>
    <xf numFmtId="0" fontId="18" fillId="0" borderId="28" xfId="0" applyFont="1" applyFill="1" applyBorder="1" applyAlignment="1">
      <alignment horizontal="right" vertical="center" wrapText="1"/>
    </xf>
    <xf numFmtId="0" fontId="18" fillId="0" borderId="5" xfId="0" applyFont="1" applyFill="1" applyBorder="1" applyAlignment="1">
      <alignment horizontal="right" vertical="center" wrapText="1"/>
    </xf>
    <xf numFmtId="0" fontId="18" fillId="0" borderId="29" xfId="0" applyFont="1" applyFill="1" applyBorder="1" applyAlignment="1">
      <alignment horizontal="right" vertical="center" wrapText="1"/>
    </xf>
    <xf numFmtId="0" fontId="16" fillId="0" borderId="6" xfId="0" applyFont="1" applyBorder="1" applyAlignment="1">
      <alignment horizontal="left" vertical="center" wrapText="1"/>
    </xf>
    <xf numFmtId="0" fontId="16" fillId="0" borderId="31" xfId="0" applyFont="1" applyBorder="1" applyAlignment="1">
      <alignment horizontal="left" vertical="center" wrapText="1"/>
    </xf>
    <xf numFmtId="0" fontId="16" fillId="0" borderId="7" xfId="0" applyFont="1" applyBorder="1" applyAlignment="1">
      <alignment horizontal="left" vertical="center" wrapText="1"/>
    </xf>
    <xf numFmtId="0" fontId="16" fillId="8" borderId="8"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7" fillId="8" borderId="1" xfId="0" applyFont="1" applyFill="1" applyBorder="1" applyAlignment="1">
      <alignment wrapText="1"/>
    </xf>
    <xf numFmtId="0" fontId="19" fillId="0" borderId="1" xfId="0" applyFont="1" applyBorder="1" applyAlignment="1">
      <alignment horizontal="center" vertical="center" wrapText="1"/>
    </xf>
    <xf numFmtId="0" fontId="10" fillId="0" borderId="6" xfId="0" applyNumberFormat="1" applyFont="1" applyFill="1" applyBorder="1" applyAlignment="1">
      <alignment horizontal="left" vertical="top" wrapText="1"/>
    </xf>
    <xf numFmtId="0" fontId="10" fillId="0" borderId="31" xfId="0" applyNumberFormat="1" applyFont="1" applyFill="1" applyBorder="1" applyAlignment="1">
      <alignment horizontal="left" vertical="top" wrapText="1"/>
    </xf>
    <xf numFmtId="0" fontId="10" fillId="0" borderId="7" xfId="0" applyNumberFormat="1" applyFont="1" applyFill="1" applyBorder="1" applyAlignment="1">
      <alignment horizontal="left" vertical="top" wrapText="1"/>
    </xf>
    <xf numFmtId="0" fontId="10" fillId="0" borderId="6" xfId="0" applyNumberFormat="1" applyFont="1" applyFill="1" applyBorder="1" applyAlignment="1">
      <alignment vertical="center" wrapText="1"/>
    </xf>
    <xf numFmtId="0" fontId="10" fillId="0" borderId="31" xfId="0" applyNumberFormat="1" applyFont="1" applyFill="1" applyBorder="1" applyAlignment="1">
      <alignment vertical="center" wrapText="1"/>
    </xf>
    <xf numFmtId="0" fontId="10" fillId="0" borderId="7" xfId="0" applyNumberFormat="1" applyFont="1" applyFill="1" applyBorder="1" applyAlignment="1">
      <alignment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7" fillId="8" borderId="1" xfId="0" applyFont="1" applyFill="1" applyBorder="1" applyAlignment="1">
      <alignment horizontal="left"/>
    </xf>
    <xf numFmtId="0" fontId="9" fillId="0" borderId="1"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9" fillId="0" borderId="28" xfId="0" applyFont="1" applyBorder="1" applyAlignment="1">
      <alignment horizontal="right"/>
    </xf>
    <xf numFmtId="0" fontId="9" fillId="0" borderId="5" xfId="0" applyFont="1" applyBorder="1" applyAlignment="1">
      <alignment horizontal="right"/>
    </xf>
    <xf numFmtId="0" fontId="15" fillId="0" borderId="2" xfId="0" applyFont="1" applyFill="1" applyBorder="1" applyAlignment="1">
      <alignment horizontal="right" vertical="center" wrapText="1"/>
    </xf>
    <xf numFmtId="0" fontId="15" fillId="0" borderId="3" xfId="0" applyFont="1" applyFill="1" applyBorder="1" applyAlignment="1">
      <alignment horizontal="right" vertical="center" wrapText="1"/>
    </xf>
    <xf numFmtId="0" fontId="15" fillId="0" borderId="4" xfId="0" applyFont="1" applyFill="1" applyBorder="1" applyAlignment="1">
      <alignment horizontal="right" vertical="center" wrapText="1"/>
    </xf>
    <xf numFmtId="0" fontId="15" fillId="5" borderId="6" xfId="0" applyFont="1" applyFill="1" applyBorder="1" applyAlignment="1">
      <alignment vertical="center" wrapText="1"/>
    </xf>
    <xf numFmtId="0" fontId="15" fillId="5" borderId="31" xfId="0" applyFont="1" applyFill="1" applyBorder="1" applyAlignment="1">
      <alignment vertical="center" wrapText="1"/>
    </xf>
    <xf numFmtId="0" fontId="15" fillId="5" borderId="7" xfId="0" applyFont="1" applyFill="1" applyBorder="1" applyAlignment="1">
      <alignment vertical="center" wrapText="1"/>
    </xf>
    <xf numFmtId="0" fontId="14" fillId="2" borderId="1" xfId="0" applyFont="1" applyFill="1" applyBorder="1" applyAlignment="1">
      <alignment horizontal="center" vertical="center" wrapText="1"/>
    </xf>
    <xf numFmtId="0" fontId="9" fillId="0" borderId="6" xfId="0" applyFont="1" applyBorder="1" applyAlignment="1">
      <alignment horizontal="right"/>
    </xf>
    <xf numFmtId="0" fontId="17" fillId="8" borderId="2" xfId="0" applyFont="1" applyFill="1" applyBorder="1" applyAlignment="1">
      <alignment horizontal="left"/>
    </xf>
    <xf numFmtId="0" fontId="17" fillId="8" borderId="3" xfId="0" applyFont="1" applyFill="1" applyBorder="1" applyAlignment="1">
      <alignment horizontal="left"/>
    </xf>
    <xf numFmtId="0" fontId="17" fillId="8" borderId="4" xfId="0" applyFont="1" applyFill="1" applyBorder="1" applyAlignment="1">
      <alignment horizontal="left"/>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27" xfId="0" applyFont="1" applyBorder="1" applyAlignment="1">
      <alignment horizontal="left" vertical="top" wrapText="1"/>
    </xf>
    <xf numFmtId="0" fontId="18" fillId="0" borderId="0" xfId="0" applyFont="1" applyBorder="1" applyAlignment="1">
      <alignment horizontal="left" vertical="top" wrapText="1"/>
    </xf>
    <xf numFmtId="0" fontId="18" fillId="0" borderId="30" xfId="0" applyFont="1" applyBorder="1" applyAlignment="1">
      <alignment horizontal="left" vertical="top" wrapText="1"/>
    </xf>
    <xf numFmtId="0" fontId="18" fillId="0" borderId="28" xfId="0" applyFont="1" applyBorder="1" applyAlignment="1">
      <alignment horizontal="left" vertical="top" wrapText="1"/>
    </xf>
    <xf numFmtId="0" fontId="18" fillId="0" borderId="5" xfId="0" applyFont="1" applyBorder="1" applyAlignment="1">
      <alignment horizontal="left" vertical="top" wrapText="1"/>
    </xf>
    <xf numFmtId="0" fontId="18" fillId="0" borderId="29" xfId="0" applyFont="1" applyBorder="1" applyAlignment="1">
      <alignment horizontal="left" vertical="top" wrapText="1"/>
    </xf>
    <xf numFmtId="0" fontId="10" fillId="0" borderId="31" xfId="0" applyNumberFormat="1" applyFont="1" applyFill="1" applyBorder="1" applyAlignment="1">
      <alignment vertical="top" wrapText="1"/>
    </xf>
    <xf numFmtId="0" fontId="10" fillId="0" borderId="25" xfId="0" applyNumberFormat="1" applyFont="1" applyFill="1" applyBorder="1" applyAlignment="1">
      <alignment vertical="top" wrapText="1"/>
    </xf>
    <xf numFmtId="0" fontId="11" fillId="4" borderId="16" xfId="0" applyFont="1" applyFill="1" applyBorder="1" applyAlignment="1">
      <alignment horizontal="center"/>
    </xf>
    <xf numFmtId="0" fontId="11" fillId="4" borderId="17" xfId="0" applyFont="1" applyFill="1" applyBorder="1" applyAlignment="1">
      <alignment horizontal="center"/>
    </xf>
    <xf numFmtId="0" fontId="11" fillId="4" borderId="18" xfId="0" applyFont="1" applyFill="1" applyBorder="1" applyAlignment="1">
      <alignment horizontal="center"/>
    </xf>
    <xf numFmtId="0" fontId="9" fillId="0" borderId="21" xfId="0" applyFont="1" applyBorder="1" applyAlignment="1">
      <alignment horizontal="right"/>
    </xf>
    <xf numFmtId="0" fontId="9" fillId="0" borderId="22" xfId="0" applyFont="1" applyBorder="1" applyAlignment="1">
      <alignment horizontal="right"/>
    </xf>
    <xf numFmtId="0" fontId="9" fillId="0" borderId="23" xfId="0" applyFont="1" applyBorder="1" applyAlignment="1">
      <alignment horizontal="right"/>
    </xf>
    <xf numFmtId="0" fontId="9" fillId="0" borderId="1" xfId="0" applyFont="1" applyFill="1" applyBorder="1" applyAlignment="1">
      <alignment horizontal="right" vertical="center" wrapText="1"/>
    </xf>
    <xf numFmtId="0" fontId="15" fillId="0" borderId="3" xfId="0" applyFont="1" applyBorder="1"/>
    <xf numFmtId="0" fontId="15" fillId="0" borderId="4" xfId="0" applyFont="1" applyBorder="1"/>
    <xf numFmtId="0" fontId="1" fillId="2" borderId="1" xfId="0" applyFont="1" applyFill="1" applyBorder="1" applyAlignment="1">
      <alignment horizontal="center" wrapText="1"/>
    </xf>
    <xf numFmtId="0" fontId="15" fillId="0" borderId="23" xfId="0" applyFont="1" applyBorder="1" applyAlignment="1">
      <alignment horizontal="center" vertical="center"/>
    </xf>
    <xf numFmtId="0" fontId="15" fillId="0" borderId="30" xfId="0" applyFont="1" applyBorder="1" applyAlignment="1">
      <alignment horizontal="center" vertical="center"/>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9" fillId="0" borderId="2" xfId="0" applyFont="1" applyBorder="1" applyAlignment="1">
      <alignment horizontal="right"/>
    </xf>
    <xf numFmtId="0" fontId="9" fillId="0" borderId="3" xfId="0" applyFont="1" applyBorder="1" applyAlignment="1">
      <alignment horizontal="right"/>
    </xf>
    <xf numFmtId="0" fontId="9" fillId="0" borderId="4" xfId="0" applyFont="1" applyBorder="1" applyAlignment="1">
      <alignment horizontal="right"/>
    </xf>
    <xf numFmtId="0" fontId="15" fillId="0" borderId="1" xfId="0" applyFont="1" applyBorder="1" applyAlignment="1">
      <alignment horizontal="center"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1"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9" fillId="0" borderId="1" xfId="0" applyFont="1" applyFill="1" applyBorder="1" applyAlignment="1">
      <alignment horizontal="center" vertical="top" wrapText="1"/>
    </xf>
    <xf numFmtId="0" fontId="15" fillId="0" borderId="6" xfId="0" applyFont="1" applyBorder="1" applyAlignment="1">
      <alignment vertical="top" wrapText="1"/>
    </xf>
    <xf numFmtId="0" fontId="15" fillId="0" borderId="31" xfId="0" applyFont="1" applyBorder="1" applyAlignment="1">
      <alignment vertical="top" wrapText="1"/>
    </xf>
    <xf numFmtId="0" fontId="15" fillId="0" borderId="7" xfId="0" applyFont="1" applyBorder="1" applyAlignment="1">
      <alignment vertical="top" wrapText="1"/>
    </xf>
    <xf numFmtId="0" fontId="15" fillId="0" borderId="6" xfId="0" applyFont="1" applyFill="1" applyBorder="1" applyAlignment="1">
      <alignment horizontal="left" vertical="top" wrapText="1"/>
    </xf>
    <xf numFmtId="0" fontId="15" fillId="0" borderId="31" xfId="0" applyFont="1" applyFill="1" applyBorder="1" applyAlignment="1">
      <alignment horizontal="left" vertical="top" wrapText="1"/>
    </xf>
    <xf numFmtId="0" fontId="15" fillId="0" borderId="7" xfId="0" applyFont="1" applyFill="1" applyBorder="1" applyAlignment="1">
      <alignment horizontal="lef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Font="1" applyBorder="1" applyAlignment="1">
      <alignment horizontal="center" wrapText="1"/>
    </xf>
    <xf numFmtId="0" fontId="0" fillId="0" borderId="6" xfId="0" applyBorder="1" applyAlignment="1">
      <alignment horizontal="center" wrapText="1"/>
    </xf>
    <xf numFmtId="0" fontId="1" fillId="2" borderId="0" xfId="0" applyFont="1" applyFill="1" applyAlignment="1">
      <alignment horizontal="center" wrapText="1"/>
    </xf>
    <xf numFmtId="0" fontId="67" fillId="0" borderId="0" xfId="0" applyFont="1"/>
    <xf numFmtId="6" fontId="0" fillId="0" borderId="0" xfId="0" applyNumberFormat="1"/>
    <xf numFmtId="3" fontId="0" fillId="0" borderId="0" xfId="0" applyNumberFormat="1"/>
    <xf numFmtId="0" fontId="68" fillId="0" borderId="0" xfId="1144"/>
  </cellXfs>
  <cellStyles count="1145">
    <cellStyle name="??                          " xfId="6"/>
    <cellStyle name="??_kc-elec system check list" xfId="7"/>
    <cellStyle name="20% - Accent1 2" xfId="8"/>
    <cellStyle name="20% - Accent1 2 2" xfId="9"/>
    <cellStyle name="20% - Accent1 2 3" xfId="10"/>
    <cellStyle name="20% - Accent1 2 4" xfId="11"/>
    <cellStyle name="20% - Accent1 2 5" xfId="12"/>
    <cellStyle name="20% - Accent1 3" xfId="13"/>
    <cellStyle name="20% - Accent1 3 2" xfId="14"/>
    <cellStyle name="20% - Accent1 3 3" xfId="15"/>
    <cellStyle name="20% - Accent1 3 4" xfId="16"/>
    <cellStyle name="20% - Accent1 3 5" xfId="17"/>
    <cellStyle name="20% - Accent1 4" xfId="18"/>
    <cellStyle name="20% - Accent1 4 2" xfId="19"/>
    <cellStyle name="20% - Accent1 5" xfId="20"/>
    <cellStyle name="20% - Accent2 2" xfId="21"/>
    <cellStyle name="20% - Accent2 2 2" xfId="22"/>
    <cellStyle name="20% - Accent2 2 3" xfId="23"/>
    <cellStyle name="20% - Accent2 2 4" xfId="24"/>
    <cellStyle name="20% - Accent2 2 5" xfId="25"/>
    <cellStyle name="20% - Accent2 3" xfId="26"/>
    <cellStyle name="20% - Accent2 3 2" xfId="27"/>
    <cellStyle name="20% - Accent2 3 3" xfId="28"/>
    <cellStyle name="20% - Accent2 3 4" xfId="29"/>
    <cellStyle name="20% - Accent2 3 5" xfId="30"/>
    <cellStyle name="20% - Accent2 4" xfId="31"/>
    <cellStyle name="20% - Accent2 4 2" xfId="32"/>
    <cellStyle name="20% - Accent2 5" xfId="33"/>
    <cellStyle name="20% - Accent3 2" xfId="34"/>
    <cellStyle name="20% - Accent3 2 2" xfId="35"/>
    <cellStyle name="20% - Accent3 2 3" xfId="36"/>
    <cellStyle name="20% - Accent3 2 4" xfId="37"/>
    <cellStyle name="20% - Accent3 2 5" xfId="38"/>
    <cellStyle name="20% - Accent3 3" xfId="39"/>
    <cellStyle name="20% - Accent3 3 2" xfId="40"/>
    <cellStyle name="20% - Accent3 3 3" xfId="41"/>
    <cellStyle name="20% - Accent3 3 4" xfId="42"/>
    <cellStyle name="20% - Accent3 3 5" xfId="43"/>
    <cellStyle name="20% - Accent3 4" xfId="44"/>
    <cellStyle name="20% - Accent3 4 2" xfId="45"/>
    <cellStyle name="20% - Accent3 5" xfId="46"/>
    <cellStyle name="20% - Accent4 2" xfId="47"/>
    <cellStyle name="20% - Accent4 2 2" xfId="48"/>
    <cellStyle name="20% - Accent4 2 3" xfId="49"/>
    <cellStyle name="20% - Accent4 2 4" xfId="50"/>
    <cellStyle name="20% - Accent4 2 5" xfId="51"/>
    <cellStyle name="20% - Accent4 3" xfId="52"/>
    <cellStyle name="20% - Accent4 3 2" xfId="53"/>
    <cellStyle name="20% - Accent4 3 3" xfId="54"/>
    <cellStyle name="20% - Accent4 3 4" xfId="55"/>
    <cellStyle name="20% - Accent4 3 5" xfId="56"/>
    <cellStyle name="20% - Accent4 4" xfId="57"/>
    <cellStyle name="20% - Accent4 4 2" xfId="58"/>
    <cellStyle name="20% - Accent4 5" xfId="59"/>
    <cellStyle name="20% - Accent5 2" xfId="60"/>
    <cellStyle name="20% - Accent5 2 2" xfId="61"/>
    <cellStyle name="20% - Accent5 2 3" xfId="62"/>
    <cellStyle name="20% - Accent5 2 4" xfId="63"/>
    <cellStyle name="20% - Accent5 2 5" xfId="64"/>
    <cellStyle name="20% - Accent5 3" xfId="65"/>
    <cellStyle name="20% - Accent5 3 2" xfId="66"/>
    <cellStyle name="20% - Accent5 3 3" xfId="67"/>
    <cellStyle name="20% - Accent5 3 4" xfId="68"/>
    <cellStyle name="20% - Accent5 3 5" xfId="69"/>
    <cellStyle name="20% - Accent5 4" xfId="70"/>
    <cellStyle name="20% - Accent5 4 2" xfId="71"/>
    <cellStyle name="20% - Accent5 5" xfId="72"/>
    <cellStyle name="20% - Accent6 2" xfId="73"/>
    <cellStyle name="20% - Accent6 2 2" xfId="74"/>
    <cellStyle name="20% - Accent6 2 3" xfId="75"/>
    <cellStyle name="20% - Accent6 2 4" xfId="76"/>
    <cellStyle name="20% - Accent6 2 5" xfId="77"/>
    <cellStyle name="20% - Accent6 3" xfId="78"/>
    <cellStyle name="20% - Accent6 3 2" xfId="79"/>
    <cellStyle name="20% - Accent6 3 3" xfId="80"/>
    <cellStyle name="20% - Accent6 3 4" xfId="81"/>
    <cellStyle name="20% - Accent6 3 5" xfId="82"/>
    <cellStyle name="20% - Accent6 4" xfId="83"/>
    <cellStyle name="20% - Accent6 4 2" xfId="84"/>
    <cellStyle name="20% - Accent6 5" xfId="85"/>
    <cellStyle name="40% - Accent1 2" xfId="86"/>
    <cellStyle name="40% - Accent1 2 2" xfId="87"/>
    <cellStyle name="40% - Accent1 2 3" xfId="88"/>
    <cellStyle name="40% - Accent1 2 4" xfId="89"/>
    <cellStyle name="40% - Accent1 2 5" xfId="90"/>
    <cellStyle name="40% - Accent1 3" xfId="91"/>
    <cellStyle name="40% - Accent1 3 2" xfId="92"/>
    <cellStyle name="40% - Accent1 3 3" xfId="93"/>
    <cellStyle name="40% - Accent1 3 4" xfId="94"/>
    <cellStyle name="40% - Accent1 3 5" xfId="95"/>
    <cellStyle name="40% - Accent1 4" xfId="96"/>
    <cellStyle name="40% - Accent1 4 2" xfId="97"/>
    <cellStyle name="40% - Accent1 5" xfId="98"/>
    <cellStyle name="40% - Accent2 2" xfId="99"/>
    <cellStyle name="40% - Accent2 2 2" xfId="100"/>
    <cellStyle name="40% - Accent2 2 3" xfId="101"/>
    <cellStyle name="40% - Accent2 2 4" xfId="102"/>
    <cellStyle name="40% - Accent2 2 5" xfId="103"/>
    <cellStyle name="40% - Accent2 3" xfId="104"/>
    <cellStyle name="40% - Accent2 3 2" xfId="105"/>
    <cellStyle name="40% - Accent2 3 3" xfId="106"/>
    <cellStyle name="40% - Accent2 3 4" xfId="107"/>
    <cellStyle name="40% - Accent2 3 5" xfId="108"/>
    <cellStyle name="40% - Accent2 4" xfId="109"/>
    <cellStyle name="40% - Accent2 4 2" xfId="110"/>
    <cellStyle name="40% - Accent2 5" xfId="111"/>
    <cellStyle name="40% - Accent3 2" xfId="112"/>
    <cellStyle name="40% - Accent3 2 2" xfId="113"/>
    <cellStyle name="40% - Accent3 2 3" xfId="114"/>
    <cellStyle name="40% - Accent3 2 4" xfId="115"/>
    <cellStyle name="40% - Accent3 2 5" xfId="116"/>
    <cellStyle name="40% - Accent3 3" xfId="117"/>
    <cellStyle name="40% - Accent3 3 2" xfId="118"/>
    <cellStyle name="40% - Accent3 3 3" xfId="119"/>
    <cellStyle name="40% - Accent3 3 4" xfId="120"/>
    <cellStyle name="40% - Accent3 3 5" xfId="121"/>
    <cellStyle name="40% - Accent3 4" xfId="122"/>
    <cellStyle name="40% - Accent3 4 2" xfId="123"/>
    <cellStyle name="40% - Accent3 5" xfId="124"/>
    <cellStyle name="40% - Accent4 2" xfId="125"/>
    <cellStyle name="40% - Accent4 2 2" xfId="126"/>
    <cellStyle name="40% - Accent4 2 3" xfId="127"/>
    <cellStyle name="40% - Accent4 2 4" xfId="128"/>
    <cellStyle name="40% - Accent4 2 5" xfId="129"/>
    <cellStyle name="40% - Accent4 3" xfId="130"/>
    <cellStyle name="40% - Accent4 3 2" xfId="131"/>
    <cellStyle name="40% - Accent4 3 3" xfId="132"/>
    <cellStyle name="40% - Accent4 3 4" xfId="133"/>
    <cellStyle name="40% - Accent4 3 5" xfId="134"/>
    <cellStyle name="40% - Accent4 4" xfId="135"/>
    <cellStyle name="40% - Accent4 4 2" xfId="136"/>
    <cellStyle name="40% - Accent4 5" xfId="137"/>
    <cellStyle name="40% - Accent5 2" xfId="138"/>
    <cellStyle name="40% - Accent5 2 2" xfId="139"/>
    <cellStyle name="40% - Accent5 2 3" xfId="140"/>
    <cellStyle name="40% - Accent5 2 4" xfId="141"/>
    <cellStyle name="40% - Accent5 2 5" xfId="142"/>
    <cellStyle name="40% - Accent5 3" xfId="143"/>
    <cellStyle name="40% - Accent5 3 2" xfId="144"/>
    <cellStyle name="40% - Accent5 3 3" xfId="145"/>
    <cellStyle name="40% - Accent5 3 4" xfId="146"/>
    <cellStyle name="40% - Accent5 3 5" xfId="147"/>
    <cellStyle name="40% - Accent5 4" xfId="148"/>
    <cellStyle name="40% - Accent5 4 2" xfId="149"/>
    <cellStyle name="40% - Accent5 5" xfId="150"/>
    <cellStyle name="40% - Accent6 2" xfId="151"/>
    <cellStyle name="40% - Accent6 2 2" xfId="152"/>
    <cellStyle name="40% - Accent6 2 3" xfId="153"/>
    <cellStyle name="40% - Accent6 2 4" xfId="154"/>
    <cellStyle name="40% - Accent6 2 5" xfId="155"/>
    <cellStyle name="40% - Accent6 3" xfId="156"/>
    <cellStyle name="40% - Accent6 3 2" xfId="157"/>
    <cellStyle name="40% - Accent6 3 3" xfId="158"/>
    <cellStyle name="40% - Accent6 3 4" xfId="159"/>
    <cellStyle name="40% - Accent6 3 5" xfId="160"/>
    <cellStyle name="40% - Accent6 4" xfId="161"/>
    <cellStyle name="40% - Accent6 4 2" xfId="162"/>
    <cellStyle name="40% - Accent6 5" xfId="163"/>
    <cellStyle name="60% - Accent1 2" xfId="164"/>
    <cellStyle name="60% - Accent1 2 2" xfId="165"/>
    <cellStyle name="60% - Accent1 2 3" xfId="166"/>
    <cellStyle name="60% - Accent1 2 4" xfId="167"/>
    <cellStyle name="60% - Accent1 3" xfId="168"/>
    <cellStyle name="60% - Accent1 4" xfId="169"/>
    <cellStyle name="60% - Accent1 4 2" xfId="170"/>
    <cellStyle name="60% - Accent1 5" xfId="171"/>
    <cellStyle name="60% - Accent2 2" xfId="172"/>
    <cellStyle name="60% - Accent2 2 2" xfId="173"/>
    <cellStyle name="60% - Accent2 2 3" xfId="174"/>
    <cellStyle name="60% - Accent2 2 4" xfId="175"/>
    <cellStyle name="60% - Accent2 3" xfId="176"/>
    <cellStyle name="60% - Accent2 4" xfId="177"/>
    <cellStyle name="60% - Accent2 4 2" xfId="178"/>
    <cellStyle name="60% - Accent2 5" xfId="179"/>
    <cellStyle name="60% - Accent3 2" xfId="180"/>
    <cellStyle name="60% - Accent3 2 2" xfId="181"/>
    <cellStyle name="60% - Accent3 2 3" xfId="182"/>
    <cellStyle name="60% - Accent3 2 4" xfId="183"/>
    <cellStyle name="60% - Accent3 3" xfId="184"/>
    <cellStyle name="60% - Accent3 4" xfId="185"/>
    <cellStyle name="60% - Accent3 4 2" xfId="186"/>
    <cellStyle name="60% - Accent3 5" xfId="187"/>
    <cellStyle name="60% - Accent4 2" xfId="188"/>
    <cellStyle name="60% - Accent4 2 2" xfId="189"/>
    <cellStyle name="60% - Accent4 2 3" xfId="190"/>
    <cellStyle name="60% - Accent4 2 4" xfId="191"/>
    <cellStyle name="60% - Accent4 3" xfId="192"/>
    <cellStyle name="60% - Accent4 4" xfId="193"/>
    <cellStyle name="60% - Accent4 4 2" xfId="194"/>
    <cellStyle name="60% - Accent4 5" xfId="195"/>
    <cellStyle name="60% - Accent5 2" xfId="196"/>
    <cellStyle name="60% - Accent5 2 2" xfId="197"/>
    <cellStyle name="60% - Accent5 2 3" xfId="198"/>
    <cellStyle name="60% - Accent5 2 4" xfId="199"/>
    <cellStyle name="60% - Accent5 3" xfId="200"/>
    <cellStyle name="60% - Accent5 4" xfId="201"/>
    <cellStyle name="60% - Accent5 4 2" xfId="202"/>
    <cellStyle name="60% - Accent5 5" xfId="203"/>
    <cellStyle name="60% - Accent6 2" xfId="204"/>
    <cellStyle name="60% - Accent6 2 2" xfId="205"/>
    <cellStyle name="60% - Accent6 2 3" xfId="206"/>
    <cellStyle name="60% - Accent6 2 4" xfId="207"/>
    <cellStyle name="60% - Accent6 3" xfId="208"/>
    <cellStyle name="60% - Accent6 4" xfId="209"/>
    <cellStyle name="60% - Accent6 4 2" xfId="210"/>
    <cellStyle name="60% - Accent6 5" xfId="211"/>
    <cellStyle name="Accent1 2" xfId="212"/>
    <cellStyle name="Accent1 2 2" xfId="213"/>
    <cellStyle name="Accent1 2 3" xfId="214"/>
    <cellStyle name="Accent1 2 4" xfId="215"/>
    <cellStyle name="Accent1 3" xfId="216"/>
    <cellStyle name="Accent1 4" xfId="217"/>
    <cellStyle name="Accent1 4 2" xfId="218"/>
    <cellStyle name="Accent1 5" xfId="219"/>
    <cellStyle name="Accent2 2" xfId="220"/>
    <cellStyle name="Accent2 2 2" xfId="221"/>
    <cellStyle name="Accent2 2 3" xfId="222"/>
    <cellStyle name="Accent2 2 4" xfId="223"/>
    <cellStyle name="Accent2 3" xfId="224"/>
    <cellStyle name="Accent2 4" xfId="225"/>
    <cellStyle name="Accent2 4 2" xfId="226"/>
    <cellStyle name="Accent2 5" xfId="227"/>
    <cellStyle name="Accent3 2" xfId="228"/>
    <cellStyle name="Accent3 2 2" xfId="229"/>
    <cellStyle name="Accent3 2 3" xfId="230"/>
    <cellStyle name="Accent3 2 4" xfId="231"/>
    <cellStyle name="Accent3 3" xfId="232"/>
    <cellStyle name="Accent3 4" xfId="233"/>
    <cellStyle name="Accent3 4 2" xfId="234"/>
    <cellStyle name="Accent3 5" xfId="235"/>
    <cellStyle name="Accent4 2" xfId="236"/>
    <cellStyle name="Accent4 2 2" xfId="237"/>
    <cellStyle name="Accent4 2 3" xfId="238"/>
    <cellStyle name="Accent4 2 4" xfId="239"/>
    <cellStyle name="Accent4 3" xfId="240"/>
    <cellStyle name="Accent4 4" xfId="241"/>
    <cellStyle name="Accent4 4 2" xfId="242"/>
    <cellStyle name="Accent4 5" xfId="243"/>
    <cellStyle name="Accent5 2" xfId="244"/>
    <cellStyle name="Accent5 2 2" xfId="245"/>
    <cellStyle name="Accent5 2 3" xfId="246"/>
    <cellStyle name="Accent5 2 4" xfId="247"/>
    <cellStyle name="Accent5 3" xfId="248"/>
    <cellStyle name="Accent5 4" xfId="249"/>
    <cellStyle name="Accent5 4 2" xfId="250"/>
    <cellStyle name="Accent5 5" xfId="251"/>
    <cellStyle name="Accent6 2" xfId="252"/>
    <cellStyle name="Accent6 2 2" xfId="253"/>
    <cellStyle name="Accent6 2 3" xfId="254"/>
    <cellStyle name="Accent6 2 4" xfId="255"/>
    <cellStyle name="Accent6 3" xfId="256"/>
    <cellStyle name="Accent6 4" xfId="257"/>
    <cellStyle name="Accent6 4 2" xfId="258"/>
    <cellStyle name="Accent6 5" xfId="259"/>
    <cellStyle name="AeE­ [0]_INQUIRY ¿μ¾÷AßAø " xfId="260"/>
    <cellStyle name="AeE­_INQUIRY ¿μ¾÷AßAø " xfId="261"/>
    <cellStyle name="AÞ¸¶ [0]_INQUIRY ¿?¾÷AßAø " xfId="262"/>
    <cellStyle name="AÞ¸¶_INQUIRY ¿?¾÷AßAø " xfId="263"/>
    <cellStyle name="Bad 2" xfId="264"/>
    <cellStyle name="Bad 2 2" xfId="265"/>
    <cellStyle name="Bad 2 3" xfId="266"/>
    <cellStyle name="Bad 2 4" xfId="267"/>
    <cellStyle name="Bad 3" xfId="268"/>
    <cellStyle name="Bad 4" xfId="269"/>
    <cellStyle name="Bad 4 2" xfId="270"/>
    <cellStyle name="Bad 5" xfId="271"/>
    <cellStyle name="C?AØ_¿?¾÷CoE² " xfId="272"/>
    <cellStyle name="C￥AØ_¿μ¾÷CoE² " xfId="273"/>
    <cellStyle name="Calc Currency (0)" xfId="274"/>
    <cellStyle name="Calculation 2" xfId="275"/>
    <cellStyle name="Calculation 2 2" xfId="276"/>
    <cellStyle name="Calculation 2 3" xfId="277"/>
    <cellStyle name="Calculation 2 4" xfId="278"/>
    <cellStyle name="Calculation 3" xfId="279"/>
    <cellStyle name="Calculation 4" xfId="280"/>
    <cellStyle name="Calculation 4 2" xfId="281"/>
    <cellStyle name="Calculation 5" xfId="282"/>
    <cellStyle name="Check Cell 2" xfId="283"/>
    <cellStyle name="Check Cell 2 2" xfId="284"/>
    <cellStyle name="Check Cell 2 3" xfId="285"/>
    <cellStyle name="Check Cell 2 4" xfId="286"/>
    <cellStyle name="Check Cell 3" xfId="287"/>
    <cellStyle name="Check Cell 4" xfId="288"/>
    <cellStyle name="Check Cell 4 2" xfId="289"/>
    <cellStyle name="Check Cell 5" xfId="290"/>
    <cellStyle name="Comma" xfId="3" builtinId="3"/>
    <cellStyle name="Comma 10" xfId="291"/>
    <cellStyle name="Comma 10 2" xfId="292"/>
    <cellStyle name="Comma 10 3" xfId="293"/>
    <cellStyle name="Comma 10 4" xfId="294"/>
    <cellStyle name="Comma 10 5" xfId="295"/>
    <cellStyle name="Comma 10 6" xfId="296"/>
    <cellStyle name="Comma 11" xfId="297"/>
    <cellStyle name="Comma 12" xfId="298"/>
    <cellStyle name="Comma 13" xfId="299"/>
    <cellStyle name="Comma 14" xfId="300"/>
    <cellStyle name="Comma 14 2" xfId="301"/>
    <cellStyle name="Comma 15" xfId="302"/>
    <cellStyle name="Comma 15 2" xfId="303"/>
    <cellStyle name="Comma 15 2 2" xfId="304"/>
    <cellStyle name="Comma 15 2 3" xfId="305"/>
    <cellStyle name="Comma 15 3" xfId="306"/>
    <cellStyle name="Comma 15 4" xfId="307"/>
    <cellStyle name="Comma 16" xfId="308"/>
    <cellStyle name="Comma 16 2" xfId="309"/>
    <cellStyle name="Comma 16 2 2" xfId="310"/>
    <cellStyle name="Comma 16 2 3" xfId="311"/>
    <cellStyle name="Comma 16 2 4" xfId="312"/>
    <cellStyle name="Comma 16 3" xfId="313"/>
    <cellStyle name="Comma 16 4" xfId="314"/>
    <cellStyle name="Comma 16 5" xfId="315"/>
    <cellStyle name="Comma 17" xfId="316"/>
    <cellStyle name="Comma 17 2" xfId="317"/>
    <cellStyle name="Comma 17 3" xfId="318"/>
    <cellStyle name="Comma 18" xfId="319"/>
    <cellStyle name="Comma 18 2" xfId="320"/>
    <cellStyle name="Comma 18 3" xfId="321"/>
    <cellStyle name="Comma 19" xfId="322"/>
    <cellStyle name="Comma 19 10" xfId="323"/>
    <cellStyle name="Comma 19 10 2" xfId="324"/>
    <cellStyle name="Comma 19 10 3" xfId="325"/>
    <cellStyle name="Comma 19 11" xfId="326"/>
    <cellStyle name="Comma 19 11 2" xfId="327"/>
    <cellStyle name="Comma 19 11 3" xfId="328"/>
    <cellStyle name="Comma 19 2" xfId="329"/>
    <cellStyle name="Comma 19 2 2" xfId="330"/>
    <cellStyle name="Comma 19 2 3" xfId="331"/>
    <cellStyle name="Comma 19 3" xfId="332"/>
    <cellStyle name="Comma 19 3 2" xfId="333"/>
    <cellStyle name="Comma 19 3 3" xfId="334"/>
    <cellStyle name="Comma 19 4" xfId="335"/>
    <cellStyle name="Comma 19 4 2" xfId="336"/>
    <cellStyle name="Comma 19 4 3" xfId="337"/>
    <cellStyle name="Comma 19 5" xfId="338"/>
    <cellStyle name="Comma 19 5 2" xfId="339"/>
    <cellStyle name="Comma 19 5 3" xfId="340"/>
    <cellStyle name="Comma 19 6" xfId="341"/>
    <cellStyle name="Comma 19 6 2" xfId="342"/>
    <cellStyle name="Comma 19 6 3" xfId="343"/>
    <cellStyle name="Comma 19 7" xfId="344"/>
    <cellStyle name="Comma 19 7 2" xfId="345"/>
    <cellStyle name="Comma 19 7 3" xfId="346"/>
    <cellStyle name="Comma 19 8" xfId="347"/>
    <cellStyle name="Comma 19 8 2" xfId="348"/>
    <cellStyle name="Comma 19 8 3" xfId="349"/>
    <cellStyle name="Comma 19 9" xfId="350"/>
    <cellStyle name="Comma 19 9 2" xfId="351"/>
    <cellStyle name="Comma 19 9 3" xfId="352"/>
    <cellStyle name="Comma 2" xfId="2"/>
    <cellStyle name="Comma 2 10" xfId="354"/>
    <cellStyle name="Comma 2 11" xfId="355"/>
    <cellStyle name="Comma 2 11 2" xfId="356"/>
    <cellStyle name="Comma 2 12" xfId="357"/>
    <cellStyle name="Comma 2 13" xfId="908"/>
    <cellStyle name="Comma 2 14" xfId="1101"/>
    <cellStyle name="Comma 2 15" xfId="1102"/>
    <cellStyle name="Comma 2 16" xfId="353"/>
    <cellStyle name="Comma 2 2" xfId="358"/>
    <cellStyle name="Comma 2 2 10" xfId="1103"/>
    <cellStyle name="Comma 2 2 2" xfId="359"/>
    <cellStyle name="Comma 2 2 2 2" xfId="360"/>
    <cellStyle name="Comma 2 2 2 2 2" xfId="361"/>
    <cellStyle name="Comma 2 2 2 2 2 2" xfId="362"/>
    <cellStyle name="Comma 2 2 2 2 2 2 2" xfId="363"/>
    <cellStyle name="Comma 2 2 2 2 2 2 2 2" xfId="364"/>
    <cellStyle name="Comma 2 2 2 2 2 2 2 2 2" xfId="365"/>
    <cellStyle name="Comma 2 2 2 2 2 2 3" xfId="366"/>
    <cellStyle name="Comma 2 2 2 2 2 3" xfId="367"/>
    <cellStyle name="Comma 2 2 2 2 2 3 2" xfId="368"/>
    <cellStyle name="Comma 2 2 2 2 3" xfId="369"/>
    <cellStyle name="Comma 2 2 2 2 3 2" xfId="370"/>
    <cellStyle name="Comma 2 2 2 2 3 2 2" xfId="371"/>
    <cellStyle name="Comma 2 2 2 2 4" xfId="372"/>
    <cellStyle name="Comma 2 2 2 2 5" xfId="1104"/>
    <cellStyle name="Comma 2 2 2 3" xfId="373"/>
    <cellStyle name="Comma 2 2 2 3 2" xfId="374"/>
    <cellStyle name="Comma 2 2 2 3 2 2" xfId="375"/>
    <cellStyle name="Comma 2 2 2 3 2 2 2" xfId="376"/>
    <cellStyle name="Comma 2 2 2 3 3" xfId="377"/>
    <cellStyle name="Comma 2 2 2 4" xfId="378"/>
    <cellStyle name="Comma 2 2 2 4 2" xfId="379"/>
    <cellStyle name="Comma 2 2 2 5" xfId="380"/>
    <cellStyle name="Comma 2 2 2 6" xfId="381"/>
    <cellStyle name="Comma 2 2 2 7" xfId="382"/>
    <cellStyle name="Comma 2 2 2 8" xfId="383"/>
    <cellStyle name="Comma 2 2 3" xfId="384"/>
    <cellStyle name="Comma 2 2 3 2" xfId="385"/>
    <cellStyle name="Comma 2 2 3 2 2" xfId="386"/>
    <cellStyle name="Comma 2 2 3 2 2 2" xfId="387"/>
    <cellStyle name="Comma 2 2 3 2 2 2 2" xfId="388"/>
    <cellStyle name="Comma 2 2 3 2 3" xfId="389"/>
    <cellStyle name="Comma 2 2 3 2 4" xfId="1105"/>
    <cellStyle name="Comma 2 2 3 3" xfId="390"/>
    <cellStyle name="Comma 2 2 3 3 2" xfId="391"/>
    <cellStyle name="Comma 2 2 3 3 3" xfId="1106"/>
    <cellStyle name="Comma 2 2 3 4" xfId="1107"/>
    <cellStyle name="Comma 2 2 4" xfId="392"/>
    <cellStyle name="Comma 2 2 4 2" xfId="393"/>
    <cellStyle name="Comma 2 2 4 2 2" xfId="394"/>
    <cellStyle name="Comma 2 2 4 3" xfId="395"/>
    <cellStyle name="Comma 2 2 4 4" xfId="396"/>
    <cellStyle name="Comma 2 2 4 5" xfId="1108"/>
    <cellStyle name="Comma 2 2 5" xfId="397"/>
    <cellStyle name="Comma 2 2 5 2" xfId="1109"/>
    <cellStyle name="Comma 2 2 6" xfId="398"/>
    <cellStyle name="Comma 2 2 7" xfId="399"/>
    <cellStyle name="Comma 2 2 8" xfId="400"/>
    <cellStyle name="Comma 2 2 9" xfId="401"/>
    <cellStyle name="Comma 2 3" xfId="402"/>
    <cellStyle name="Comma 2 3 2" xfId="403"/>
    <cellStyle name="Comma 2 3 2 2" xfId="404"/>
    <cellStyle name="Comma 2 3 2 2 2" xfId="405"/>
    <cellStyle name="Comma 2 3 2 2 2 2" xfId="406"/>
    <cellStyle name="Comma 2 3 2 3" xfId="407"/>
    <cellStyle name="Comma 2 3 2 4" xfId="1110"/>
    <cellStyle name="Comma 2 3 3" xfId="408"/>
    <cellStyle name="Comma 2 3 3 2" xfId="409"/>
    <cellStyle name="Comma 2 3 3 3" xfId="1111"/>
    <cellStyle name="Comma 2 3 4" xfId="1112"/>
    <cellStyle name="Comma 2 4" xfId="410"/>
    <cellStyle name="Comma 2 4 2" xfId="411"/>
    <cellStyle name="Comma 2 4 2 2" xfId="412"/>
    <cellStyle name="Comma 2 4 2 3" xfId="1113"/>
    <cellStyle name="Comma 2 4 3" xfId="413"/>
    <cellStyle name="Comma 2 4 4" xfId="1114"/>
    <cellStyle name="Comma 2 5" xfId="414"/>
    <cellStyle name="Comma 2 5 2" xfId="1115"/>
    <cellStyle name="Comma 2 6" xfId="415"/>
    <cellStyle name="Comma 2 7" xfId="416"/>
    <cellStyle name="Comma 2 8" xfId="417"/>
    <cellStyle name="Comma 2 9" xfId="418"/>
    <cellStyle name="Comma 20" xfId="419"/>
    <cellStyle name="Comma 21" xfId="420"/>
    <cellStyle name="Comma 21 2" xfId="421"/>
    <cellStyle name="Comma 22" xfId="422"/>
    <cellStyle name="Comma 23" xfId="423"/>
    <cellStyle name="Comma 24" xfId="424"/>
    <cellStyle name="Comma 25" xfId="425"/>
    <cellStyle name="Comma 25 2" xfId="426"/>
    <cellStyle name="Comma 26" xfId="427"/>
    <cellStyle name="Comma 26 2" xfId="428"/>
    <cellStyle name="Comma 27" xfId="429"/>
    <cellStyle name="Comma 28" xfId="430"/>
    <cellStyle name="Comma 29" xfId="431"/>
    <cellStyle name="Comma 3" xfId="432"/>
    <cellStyle name="Comma 3 2" xfId="433"/>
    <cellStyle name="Comma 3 3" xfId="434"/>
    <cellStyle name="Comma 3 4" xfId="435"/>
    <cellStyle name="Comma 3 5" xfId="1116"/>
    <cellStyle name="Comma 30" xfId="436"/>
    <cellStyle name="Comma 31" xfId="437"/>
    <cellStyle name="Comma 31 2" xfId="438"/>
    <cellStyle name="Comma 31 3" xfId="439"/>
    <cellStyle name="Comma 32" xfId="440"/>
    <cellStyle name="Comma 33" xfId="441"/>
    <cellStyle name="Comma 34" xfId="442"/>
    <cellStyle name="Comma 35" xfId="443"/>
    <cellStyle name="Comma 36" xfId="444"/>
    <cellStyle name="Comma 37" xfId="445"/>
    <cellStyle name="Comma 37 2" xfId="446"/>
    <cellStyle name="Comma 37 3" xfId="447"/>
    <cellStyle name="Comma 37 4" xfId="448"/>
    <cellStyle name="Comma 38" xfId="449"/>
    <cellStyle name="Comma 39" xfId="450"/>
    <cellStyle name="Comma 4" xfId="451"/>
    <cellStyle name="Comma 4 2" xfId="912"/>
    <cellStyle name="Comma 4 3" xfId="1117"/>
    <cellStyle name="Comma 40" xfId="452"/>
    <cellStyle name="Comma 41" xfId="453"/>
    <cellStyle name="Comma 42" xfId="909"/>
    <cellStyle name="Comma 43" xfId="910"/>
    <cellStyle name="Comma 5" xfId="454"/>
    <cellStyle name="Comma 5 2" xfId="455"/>
    <cellStyle name="Comma 5 2 2" xfId="913"/>
    <cellStyle name="Comma 5 2 3" xfId="1118"/>
    <cellStyle name="Comma 5 3" xfId="456"/>
    <cellStyle name="Comma 5 3 2" xfId="914"/>
    <cellStyle name="Comma 5 3 3" xfId="1119"/>
    <cellStyle name="Comma 5 4" xfId="457"/>
    <cellStyle name="Comma 5 4 10" xfId="915"/>
    <cellStyle name="Comma 5 4 11" xfId="916"/>
    <cellStyle name="Comma 5 4 12" xfId="917"/>
    <cellStyle name="Comma 5 4 13" xfId="918"/>
    <cellStyle name="Comma 5 4 14" xfId="919"/>
    <cellStyle name="Comma 5 4 15" xfId="920"/>
    <cellStyle name="Comma 5 4 16" xfId="921"/>
    <cellStyle name="Comma 5 4 17" xfId="922"/>
    <cellStyle name="Comma 5 4 18" xfId="923"/>
    <cellStyle name="Comma 5 4 19" xfId="924"/>
    <cellStyle name="Comma 5 4 2" xfId="925"/>
    <cellStyle name="Comma 5 4 20" xfId="926"/>
    <cellStyle name="Comma 5 4 21" xfId="927"/>
    <cellStyle name="Comma 5 4 22" xfId="928"/>
    <cellStyle name="Comma 5 4 23" xfId="929"/>
    <cellStyle name="Comma 5 4 24" xfId="930"/>
    <cellStyle name="Comma 5 4 25" xfId="931"/>
    <cellStyle name="Comma 5 4 26" xfId="932"/>
    <cellStyle name="Comma 5 4 27" xfId="933"/>
    <cellStyle name="Comma 5 4 28" xfId="934"/>
    <cellStyle name="Comma 5 4 29" xfId="935"/>
    <cellStyle name="Comma 5 4 3" xfId="936"/>
    <cellStyle name="Comma 5 4 30" xfId="937"/>
    <cellStyle name="Comma 5 4 31" xfId="938"/>
    <cellStyle name="Comma 5 4 32" xfId="939"/>
    <cellStyle name="Comma 5 4 33" xfId="940"/>
    <cellStyle name="Comma 5 4 34" xfId="941"/>
    <cellStyle name="Comma 5 4 35" xfId="942"/>
    <cellStyle name="Comma 5 4 36" xfId="943"/>
    <cellStyle name="Comma 5 4 37" xfId="944"/>
    <cellStyle name="Comma 5 4 38" xfId="945"/>
    <cellStyle name="Comma 5 4 39" xfId="946"/>
    <cellStyle name="Comma 5 4 4" xfId="947"/>
    <cellStyle name="Comma 5 4 40" xfId="948"/>
    <cellStyle name="Comma 5 4 41" xfId="949"/>
    <cellStyle name="Comma 5 4 42" xfId="950"/>
    <cellStyle name="Comma 5 4 43" xfId="951"/>
    <cellStyle name="Comma 5 4 44" xfId="952"/>
    <cellStyle name="Comma 5 4 45" xfId="953"/>
    <cellStyle name="Comma 5 4 46" xfId="954"/>
    <cellStyle name="Comma 5 4 47" xfId="955"/>
    <cellStyle name="Comma 5 4 48" xfId="956"/>
    <cellStyle name="Comma 5 4 49" xfId="957"/>
    <cellStyle name="Comma 5 4 5" xfId="958"/>
    <cellStyle name="Comma 5 4 50" xfId="959"/>
    <cellStyle name="Comma 5 4 51" xfId="960"/>
    <cellStyle name="Comma 5 4 52" xfId="961"/>
    <cellStyle name="Comma 5 4 53" xfId="962"/>
    <cellStyle name="Comma 5 4 54" xfId="963"/>
    <cellStyle name="Comma 5 4 55" xfId="964"/>
    <cellStyle name="Comma 5 4 56" xfId="965"/>
    <cellStyle name="Comma 5 4 57" xfId="966"/>
    <cellStyle name="Comma 5 4 58" xfId="967"/>
    <cellStyle name="Comma 5 4 59" xfId="968"/>
    <cellStyle name="Comma 5 4 6" xfId="969"/>
    <cellStyle name="Comma 5 4 60" xfId="970"/>
    <cellStyle name="Comma 5 4 61" xfId="971"/>
    <cellStyle name="Comma 5 4 62" xfId="972"/>
    <cellStyle name="Comma 5 4 63" xfId="973"/>
    <cellStyle name="Comma 5 4 64" xfId="974"/>
    <cellStyle name="Comma 5 4 65" xfId="975"/>
    <cellStyle name="Comma 5 4 66" xfId="976"/>
    <cellStyle name="Comma 5 4 67" xfId="977"/>
    <cellStyle name="Comma 5 4 68" xfId="978"/>
    <cellStyle name="Comma 5 4 69" xfId="979"/>
    <cellStyle name="Comma 5 4 7" xfId="980"/>
    <cellStyle name="Comma 5 4 70" xfId="981"/>
    <cellStyle name="Comma 5 4 71" xfId="982"/>
    <cellStyle name="Comma 5 4 72" xfId="983"/>
    <cellStyle name="Comma 5 4 73" xfId="984"/>
    <cellStyle name="Comma 5 4 74" xfId="985"/>
    <cellStyle name="Comma 5 4 75" xfId="986"/>
    <cellStyle name="Comma 5 4 76" xfId="987"/>
    <cellStyle name="Comma 5 4 77" xfId="988"/>
    <cellStyle name="Comma 5 4 78" xfId="989"/>
    <cellStyle name="Comma 5 4 79" xfId="990"/>
    <cellStyle name="Comma 5 4 8" xfId="991"/>
    <cellStyle name="Comma 5 4 80" xfId="992"/>
    <cellStyle name="Comma 5 4 81" xfId="993"/>
    <cellStyle name="Comma 5 4 82" xfId="994"/>
    <cellStyle name="Comma 5 4 83" xfId="995"/>
    <cellStyle name="Comma 5 4 84" xfId="996"/>
    <cellStyle name="Comma 5 4 85" xfId="997"/>
    <cellStyle name="Comma 5 4 86" xfId="998"/>
    <cellStyle name="Comma 5 4 87" xfId="999"/>
    <cellStyle name="Comma 5 4 88" xfId="1000"/>
    <cellStyle name="Comma 5 4 89" xfId="1001"/>
    <cellStyle name="Comma 5 4 9" xfId="1002"/>
    <cellStyle name="Comma 5 4 90" xfId="1003"/>
    <cellStyle name="Comma 5 4 91" xfId="1004"/>
    <cellStyle name="Comma 5 5" xfId="458"/>
    <cellStyle name="Comma 5 6" xfId="1120"/>
    <cellStyle name="Comma 6" xfId="459"/>
    <cellStyle name="Comma 6 2" xfId="460"/>
    <cellStyle name="Comma 6 3" xfId="461"/>
    <cellStyle name="Comma 6 4" xfId="1121"/>
    <cellStyle name="Comma 7" xfId="462"/>
    <cellStyle name="Comma 7 2" xfId="463"/>
    <cellStyle name="Comma 7 2 2" xfId="1122"/>
    <cellStyle name="Comma 7 3" xfId="464"/>
    <cellStyle name="Comma 7 4" xfId="1123"/>
    <cellStyle name="Comma 8" xfId="465"/>
    <cellStyle name="Comma 8 2" xfId="1124"/>
    <cellStyle name="Comma 9" xfId="5"/>
    <cellStyle name="Comma 9 2" xfId="466"/>
    <cellStyle name="Comma 9 3" xfId="467"/>
    <cellStyle name="Comma 9 4" xfId="1125"/>
    <cellStyle name="Comma0" xfId="468"/>
    <cellStyle name="Copied" xfId="469"/>
    <cellStyle name="Currency0" xfId="470"/>
    <cellStyle name="Date" xfId="471"/>
    <cellStyle name="Entered" xfId="472"/>
    <cellStyle name="Explanatory Text 2" xfId="473"/>
    <cellStyle name="Explanatory Text 2 2" xfId="474"/>
    <cellStyle name="Explanatory Text 2 3" xfId="475"/>
    <cellStyle name="Explanatory Text 2 4" xfId="476"/>
    <cellStyle name="Explanatory Text 3" xfId="477"/>
    <cellStyle name="Explanatory Text 4" xfId="478"/>
    <cellStyle name="Explanatory Text 4 2" xfId="479"/>
    <cellStyle name="Explanatory Text 5" xfId="480"/>
    <cellStyle name="Fixed" xfId="481"/>
    <cellStyle name="Good 2" xfId="482"/>
    <cellStyle name="Good 2 2" xfId="483"/>
    <cellStyle name="Good 2 3" xfId="484"/>
    <cellStyle name="Good 2 4" xfId="485"/>
    <cellStyle name="Good 3" xfId="486"/>
    <cellStyle name="Good 4" xfId="487"/>
    <cellStyle name="Good 4 2" xfId="488"/>
    <cellStyle name="Good 5" xfId="489"/>
    <cellStyle name="Grey" xfId="490"/>
    <cellStyle name="Header1" xfId="491"/>
    <cellStyle name="Header2" xfId="492"/>
    <cellStyle name="Heading 1 2" xfId="493"/>
    <cellStyle name="Heading 1 2 2" xfId="494"/>
    <cellStyle name="Heading 1 2 3" xfId="495"/>
    <cellStyle name="Heading 1 2 4" xfId="496"/>
    <cellStyle name="Heading 1 3" xfId="497"/>
    <cellStyle name="Heading 1 4" xfId="498"/>
    <cellStyle name="Heading 1 4 2" xfId="499"/>
    <cellStyle name="Heading 1 5" xfId="500"/>
    <cellStyle name="Heading 2 2" xfId="501"/>
    <cellStyle name="Heading 2 2 2" xfId="502"/>
    <cellStyle name="Heading 2 2 3" xfId="503"/>
    <cellStyle name="Heading 2 2 4" xfId="504"/>
    <cellStyle name="Heading 2 3" xfId="505"/>
    <cellStyle name="Heading 2 4" xfId="506"/>
    <cellStyle name="Heading 2 4 2" xfId="507"/>
    <cellStyle name="Heading 2 5" xfId="508"/>
    <cellStyle name="Heading 3 2" xfId="509"/>
    <cellStyle name="Heading 3 2 2" xfId="510"/>
    <cellStyle name="Heading 3 2 3" xfId="511"/>
    <cellStyle name="Heading 3 2 4" xfId="512"/>
    <cellStyle name="Heading 3 3" xfId="513"/>
    <cellStyle name="Heading 3 4" xfId="514"/>
    <cellStyle name="Heading 3 4 2" xfId="515"/>
    <cellStyle name="Heading 3 5" xfId="516"/>
    <cellStyle name="Heading 4 2" xfId="517"/>
    <cellStyle name="Heading 4 2 2" xfId="518"/>
    <cellStyle name="Heading 4 2 3" xfId="519"/>
    <cellStyle name="Heading 4 2 4" xfId="520"/>
    <cellStyle name="Heading 4 3" xfId="521"/>
    <cellStyle name="Heading 4 4" xfId="522"/>
    <cellStyle name="Heading 4 4 2" xfId="523"/>
    <cellStyle name="Heading 4 5" xfId="524"/>
    <cellStyle name="Hyperlink" xfId="1144" builtinId="8"/>
    <cellStyle name="Hyperlink 2" xfId="525"/>
    <cellStyle name="Input [yellow]" xfId="526"/>
    <cellStyle name="Input 2" xfId="527"/>
    <cellStyle name="Input 2 2" xfId="528"/>
    <cellStyle name="Input 2 3" xfId="529"/>
    <cellStyle name="Input 2 4" xfId="530"/>
    <cellStyle name="Input 3" xfId="531"/>
    <cellStyle name="Input 4" xfId="532"/>
    <cellStyle name="Input 4 2" xfId="533"/>
    <cellStyle name="Input 5" xfId="534"/>
    <cellStyle name="Linked Cell 2" xfId="535"/>
    <cellStyle name="Linked Cell 2 2" xfId="536"/>
    <cellStyle name="Linked Cell 2 3" xfId="537"/>
    <cellStyle name="Linked Cell 2 4" xfId="538"/>
    <cellStyle name="Linked Cell 3" xfId="539"/>
    <cellStyle name="Linked Cell 4" xfId="540"/>
    <cellStyle name="Linked Cell 4 2" xfId="541"/>
    <cellStyle name="Linked Cell 5" xfId="542"/>
    <cellStyle name="Neutral 2" xfId="543"/>
    <cellStyle name="Neutral 2 2" xfId="544"/>
    <cellStyle name="Neutral 2 3" xfId="545"/>
    <cellStyle name="Neutral 2 4" xfId="546"/>
    <cellStyle name="Neutral 3" xfId="547"/>
    <cellStyle name="Neutral 4" xfId="548"/>
    <cellStyle name="Neutral 4 2" xfId="549"/>
    <cellStyle name="Neutral 5" xfId="550"/>
    <cellStyle name="Normal" xfId="0" builtinId="0"/>
    <cellStyle name="Normal - Style1" xfId="551"/>
    <cellStyle name="Normal 10" xfId="552"/>
    <cellStyle name="Normal 10 2" xfId="553"/>
    <cellStyle name="Normal 10 2 2" xfId="1126"/>
    <cellStyle name="Normal 10 3" xfId="554"/>
    <cellStyle name="Normal 10 4" xfId="555"/>
    <cellStyle name="Normal 10 5" xfId="1127"/>
    <cellStyle name="Normal 11" xfId="556"/>
    <cellStyle name="Normal 11 2" xfId="557"/>
    <cellStyle name="Normal 11 2 2" xfId="558"/>
    <cellStyle name="Normal 11 3" xfId="559"/>
    <cellStyle name="Normal 11 4" xfId="1128"/>
    <cellStyle name="Normal 12" xfId="560"/>
    <cellStyle name="Normal 12 2" xfId="561"/>
    <cellStyle name="Normal 12 3" xfId="562"/>
    <cellStyle name="Normal 12 4" xfId="563"/>
    <cellStyle name="Normal 13" xfId="564"/>
    <cellStyle name="Normal 13 2" xfId="565"/>
    <cellStyle name="Normal 13 2 2" xfId="1005"/>
    <cellStyle name="Normal 13 3" xfId="566"/>
    <cellStyle name="Normal 13 3 2" xfId="1006"/>
    <cellStyle name="Normal 13 4" xfId="1007"/>
    <cellStyle name="Normal 13 4 10" xfId="1008"/>
    <cellStyle name="Normal 13 4 11" xfId="1009"/>
    <cellStyle name="Normal 13 4 12" xfId="1010"/>
    <cellStyle name="Normal 13 4 13" xfId="1011"/>
    <cellStyle name="Normal 13 4 14" xfId="1012"/>
    <cellStyle name="Normal 13 4 15" xfId="1013"/>
    <cellStyle name="Normal 13 4 16" xfId="1014"/>
    <cellStyle name="Normal 13 4 17" xfId="1015"/>
    <cellStyle name="Normal 13 4 18" xfId="1016"/>
    <cellStyle name="Normal 13 4 19" xfId="1017"/>
    <cellStyle name="Normal 13 4 2" xfId="1018"/>
    <cellStyle name="Normal 13 4 20" xfId="1019"/>
    <cellStyle name="Normal 13 4 21" xfId="1020"/>
    <cellStyle name="Normal 13 4 22" xfId="1021"/>
    <cellStyle name="Normal 13 4 23" xfId="1022"/>
    <cellStyle name="Normal 13 4 24" xfId="1023"/>
    <cellStyle name="Normal 13 4 25" xfId="1024"/>
    <cellStyle name="Normal 13 4 26" xfId="1025"/>
    <cellStyle name="Normal 13 4 27" xfId="1026"/>
    <cellStyle name="Normal 13 4 28" xfId="1027"/>
    <cellStyle name="Normal 13 4 29" xfId="1028"/>
    <cellStyle name="Normal 13 4 3" xfId="1029"/>
    <cellStyle name="Normal 13 4 30" xfId="1030"/>
    <cellStyle name="Normal 13 4 31" xfId="1031"/>
    <cellStyle name="Normal 13 4 32" xfId="1032"/>
    <cellStyle name="Normal 13 4 33" xfId="1033"/>
    <cellStyle name="Normal 13 4 34" xfId="1034"/>
    <cellStyle name="Normal 13 4 35" xfId="1035"/>
    <cellStyle name="Normal 13 4 36" xfId="1036"/>
    <cellStyle name="Normal 13 4 37" xfId="1037"/>
    <cellStyle name="Normal 13 4 38" xfId="1038"/>
    <cellStyle name="Normal 13 4 39" xfId="1039"/>
    <cellStyle name="Normal 13 4 4" xfId="1040"/>
    <cellStyle name="Normal 13 4 40" xfId="1041"/>
    <cellStyle name="Normal 13 4 41" xfId="1042"/>
    <cellStyle name="Normal 13 4 42" xfId="1043"/>
    <cellStyle name="Normal 13 4 43" xfId="1044"/>
    <cellStyle name="Normal 13 4 44" xfId="1045"/>
    <cellStyle name="Normal 13 4 45" xfId="1046"/>
    <cellStyle name="Normal 13 4 46" xfId="1047"/>
    <cellStyle name="Normal 13 4 47" xfId="1048"/>
    <cellStyle name="Normal 13 4 48" xfId="1049"/>
    <cellStyle name="Normal 13 4 49" xfId="1050"/>
    <cellStyle name="Normal 13 4 5" xfId="1051"/>
    <cellStyle name="Normal 13 4 50" xfId="1052"/>
    <cellStyle name="Normal 13 4 51" xfId="1053"/>
    <cellStyle name="Normal 13 4 52" xfId="1054"/>
    <cellStyle name="Normal 13 4 53" xfId="1055"/>
    <cellStyle name="Normal 13 4 54" xfId="1056"/>
    <cellStyle name="Normal 13 4 55" xfId="1057"/>
    <cellStyle name="Normal 13 4 56" xfId="1058"/>
    <cellStyle name="Normal 13 4 57" xfId="1059"/>
    <cellStyle name="Normal 13 4 58" xfId="1060"/>
    <cellStyle name="Normal 13 4 59" xfId="1061"/>
    <cellStyle name="Normal 13 4 6" xfId="1062"/>
    <cellStyle name="Normal 13 4 60" xfId="1063"/>
    <cellStyle name="Normal 13 4 61" xfId="1064"/>
    <cellStyle name="Normal 13 4 62" xfId="1065"/>
    <cellStyle name="Normal 13 4 63" xfId="1066"/>
    <cellStyle name="Normal 13 4 64" xfId="1067"/>
    <cellStyle name="Normal 13 4 65" xfId="1068"/>
    <cellStyle name="Normal 13 4 66" xfId="1069"/>
    <cellStyle name="Normal 13 4 67" xfId="1070"/>
    <cellStyle name="Normal 13 4 68" xfId="1071"/>
    <cellStyle name="Normal 13 4 69" xfId="1072"/>
    <cellStyle name="Normal 13 4 7" xfId="1073"/>
    <cellStyle name="Normal 13 4 70" xfId="1074"/>
    <cellStyle name="Normal 13 4 71" xfId="1075"/>
    <cellStyle name="Normal 13 4 72" xfId="1076"/>
    <cellStyle name="Normal 13 4 73" xfId="1077"/>
    <cellStyle name="Normal 13 4 74" xfId="1078"/>
    <cellStyle name="Normal 13 4 75" xfId="1079"/>
    <cellStyle name="Normal 13 4 76" xfId="1080"/>
    <cellStyle name="Normal 13 4 77" xfId="1081"/>
    <cellStyle name="Normal 13 4 78" xfId="1082"/>
    <cellStyle name="Normal 13 4 79" xfId="1083"/>
    <cellStyle name="Normal 13 4 8" xfId="1084"/>
    <cellStyle name="Normal 13 4 80" xfId="1085"/>
    <cellStyle name="Normal 13 4 81" xfId="1086"/>
    <cellStyle name="Normal 13 4 82" xfId="1087"/>
    <cellStyle name="Normal 13 4 83" xfId="1088"/>
    <cellStyle name="Normal 13 4 84" xfId="1089"/>
    <cellStyle name="Normal 13 4 85" xfId="1090"/>
    <cellStyle name="Normal 13 4 86" xfId="1091"/>
    <cellStyle name="Normal 13 4 87" xfId="1092"/>
    <cellStyle name="Normal 13 4 88" xfId="1093"/>
    <cellStyle name="Normal 13 4 89" xfId="1094"/>
    <cellStyle name="Normal 13 4 9" xfId="1095"/>
    <cellStyle name="Normal 13 4 90" xfId="1096"/>
    <cellStyle name="Normal 13 4 91" xfId="1097"/>
    <cellStyle name="Normal 13 5" xfId="1098"/>
    <cellStyle name="Normal 14" xfId="567"/>
    <cellStyle name="Normal 14 2" xfId="568"/>
    <cellStyle name="Normal 14 3" xfId="569"/>
    <cellStyle name="Normal 14 4" xfId="570"/>
    <cellStyle name="Normal 15" xfId="571"/>
    <cellStyle name="Normal 15 2" xfId="572"/>
    <cellStyle name="Normal 15 3" xfId="573"/>
    <cellStyle name="Normal 16" xfId="574"/>
    <cellStyle name="Normal 16 2" xfId="575"/>
    <cellStyle name="Normal 16 3" xfId="576"/>
    <cellStyle name="Normal 16 4" xfId="577"/>
    <cellStyle name="Normal 17" xfId="578"/>
    <cellStyle name="Normal 17 10" xfId="579"/>
    <cellStyle name="Normal 17 11" xfId="580"/>
    <cellStyle name="Normal 17 12" xfId="581"/>
    <cellStyle name="Normal 17 2" xfId="582"/>
    <cellStyle name="Normal 17 2 2" xfId="583"/>
    <cellStyle name="Normal 17 2 3" xfId="584"/>
    <cellStyle name="Normal 17 3" xfId="585"/>
    <cellStyle name="Normal 17 4" xfId="586"/>
    <cellStyle name="Normal 17 5" xfId="587"/>
    <cellStyle name="Normal 17 6" xfId="588"/>
    <cellStyle name="Normal 17 7" xfId="589"/>
    <cellStyle name="Normal 17 8" xfId="590"/>
    <cellStyle name="Normal 17 9" xfId="591"/>
    <cellStyle name="Normal 18" xfId="592"/>
    <cellStyle name="Normal 19" xfId="593"/>
    <cellStyle name="Normal 2" xfId="1"/>
    <cellStyle name="Normal 2 10" xfId="594"/>
    <cellStyle name="Normal 2 11" xfId="595"/>
    <cellStyle name="Normal 2 12" xfId="596"/>
    <cellStyle name="Normal 2 13" xfId="597"/>
    <cellStyle name="Normal 2 14" xfId="598"/>
    <cellStyle name="Normal 2 15" xfId="599"/>
    <cellStyle name="Normal 2 16" xfId="600"/>
    <cellStyle name="Normal 2 17" xfId="601"/>
    <cellStyle name="Normal 2 2" xfId="602"/>
    <cellStyle name="Normal 2 2 2" xfId="603"/>
    <cellStyle name="Normal 2 2 2 2" xfId="604"/>
    <cellStyle name="Normal 2 2 2 2 2" xfId="605"/>
    <cellStyle name="Normal 2 2 2 2 2 2" xfId="606"/>
    <cellStyle name="Normal 2 2 2 2 3" xfId="607"/>
    <cellStyle name="Normal 2 2 2 3" xfId="608"/>
    <cellStyle name="Normal 2 2 2 3 2" xfId="609"/>
    <cellStyle name="Normal 2 2 3" xfId="610"/>
    <cellStyle name="Normal 2 2 3 2" xfId="611"/>
    <cellStyle name="Normal 2 2 4" xfId="1129"/>
    <cellStyle name="Normal 2 3" xfId="612"/>
    <cellStyle name="Normal 2 3 2" xfId="613"/>
    <cellStyle name="Normal 2 3 3" xfId="614"/>
    <cellStyle name="Normal 2 3 4" xfId="615"/>
    <cellStyle name="Normal 2 3 5" xfId="616"/>
    <cellStyle name="Normal 2 3 6" xfId="617"/>
    <cellStyle name="Normal 2 3 7" xfId="1130"/>
    <cellStyle name="Normal 2 4" xfId="618"/>
    <cellStyle name="Normal 2 5" xfId="619"/>
    <cellStyle name="Normal 2 6" xfId="620"/>
    <cellStyle name="Normal 2 7" xfId="621"/>
    <cellStyle name="Normal 2 8" xfId="622"/>
    <cellStyle name="Normal 2 9" xfId="623"/>
    <cellStyle name="Normal 2_JSG_Dep_CO_IT" xfId="624"/>
    <cellStyle name="Normal 20" xfId="625"/>
    <cellStyle name="Normal 20 2" xfId="626"/>
    <cellStyle name="Normal 20 3" xfId="627"/>
    <cellStyle name="Normal 21" xfId="628"/>
    <cellStyle name="Normal 21 2" xfId="629"/>
    <cellStyle name="Normal 22" xfId="630"/>
    <cellStyle name="Normal 22 2" xfId="631"/>
    <cellStyle name="Normal 23" xfId="632"/>
    <cellStyle name="Normal 24" xfId="633"/>
    <cellStyle name="Normal 24 2" xfId="634"/>
    <cellStyle name="Normal 25" xfId="635"/>
    <cellStyle name="Normal 26" xfId="636"/>
    <cellStyle name="Normal 27" xfId="637"/>
    <cellStyle name="Normal 27 2" xfId="638"/>
    <cellStyle name="Normal 28" xfId="639"/>
    <cellStyle name="Normal 29" xfId="640"/>
    <cellStyle name="Normal 3" xfId="4"/>
    <cellStyle name="Normal 3 2" xfId="641"/>
    <cellStyle name="Normal 3 2 29 2" xfId="1142"/>
    <cellStyle name="Normal 3 3" xfId="1131"/>
    <cellStyle name="Normal 30" xfId="642"/>
    <cellStyle name="Normal 31" xfId="643"/>
    <cellStyle name="Normal 32" xfId="644"/>
    <cellStyle name="Normal 33" xfId="645"/>
    <cellStyle name="Normal 34" xfId="646"/>
    <cellStyle name="Normal 35" xfId="647"/>
    <cellStyle name="Normal 36" xfId="907"/>
    <cellStyle name="Normal 36 2" xfId="911"/>
    <cellStyle name="Normal 37" xfId="1099"/>
    <cellStyle name="Normal 37 2" xfId="1100"/>
    <cellStyle name="Normal 4" xfId="648"/>
    <cellStyle name="Normal 4 2" xfId="649"/>
    <cellStyle name="Normal 5" xfId="650"/>
    <cellStyle name="Normal 5 10" xfId="651"/>
    <cellStyle name="Normal 5 11" xfId="652"/>
    <cellStyle name="Normal 5 2" xfId="653"/>
    <cellStyle name="Normal 5 3" xfId="654"/>
    <cellStyle name="Normal 5 4" xfId="655"/>
    <cellStyle name="Normal 5 5" xfId="656"/>
    <cellStyle name="Normal 5 6" xfId="657"/>
    <cellStyle name="Normal 5 7" xfId="658"/>
    <cellStyle name="Normal 5 8" xfId="659"/>
    <cellStyle name="Normal 5 9" xfId="660"/>
    <cellStyle name="Normal 6" xfId="661"/>
    <cellStyle name="Normal 6 2" xfId="662"/>
    <cellStyle name="Normal 6 3" xfId="663"/>
    <cellStyle name="Normal 6 4" xfId="664"/>
    <cellStyle name="Normal 7" xfId="665"/>
    <cellStyle name="Normal 7 2" xfId="666"/>
    <cellStyle name="Normal 7 3" xfId="667"/>
    <cellStyle name="Normal 7 4" xfId="668"/>
    <cellStyle name="Normal 75" xfId="669"/>
    <cellStyle name="Normal 76" xfId="670"/>
    <cellStyle name="Normal 77" xfId="671"/>
    <cellStyle name="Normal 78" xfId="672"/>
    <cellStyle name="Normal 79" xfId="673"/>
    <cellStyle name="Normal 8" xfId="674"/>
    <cellStyle name="Normal 8 2" xfId="675"/>
    <cellStyle name="Normal 8 3" xfId="676"/>
    <cellStyle name="Normal 84" xfId="677"/>
    <cellStyle name="Normal 85" xfId="678"/>
    <cellStyle name="Normal 86" xfId="679"/>
    <cellStyle name="Normal 87" xfId="680"/>
    <cellStyle name="Normal 88" xfId="681"/>
    <cellStyle name="Normal 9" xfId="682"/>
    <cellStyle name="Normal 9 2" xfId="683"/>
    <cellStyle name="Normal 9 3" xfId="684"/>
    <cellStyle name="Note 10" xfId="685"/>
    <cellStyle name="Note 10 2" xfId="686"/>
    <cellStyle name="Note 10 3" xfId="687"/>
    <cellStyle name="Note 11" xfId="688"/>
    <cellStyle name="Note 11 2" xfId="689"/>
    <cellStyle name="Note 11 3" xfId="690"/>
    <cellStyle name="Note 12" xfId="691"/>
    <cellStyle name="Note 12 2" xfId="692"/>
    <cellStyle name="Note 12 3" xfId="693"/>
    <cellStyle name="Note 13" xfId="694"/>
    <cellStyle name="Note 13 2" xfId="695"/>
    <cellStyle name="Note 13 3" xfId="696"/>
    <cellStyle name="Note 14" xfId="697"/>
    <cellStyle name="Note 14 2" xfId="698"/>
    <cellStyle name="Note 14 3" xfId="699"/>
    <cellStyle name="Note 15" xfId="700"/>
    <cellStyle name="Note 15 2" xfId="701"/>
    <cellStyle name="Note 15 3" xfId="702"/>
    <cellStyle name="Note 16" xfId="703"/>
    <cellStyle name="Note 16 2" xfId="704"/>
    <cellStyle name="Note 16 3" xfId="705"/>
    <cellStyle name="Note 17" xfId="706"/>
    <cellStyle name="Note 17 2" xfId="707"/>
    <cellStyle name="Note 17 2 2" xfId="708"/>
    <cellStyle name="Note 17 2 3" xfId="709"/>
    <cellStyle name="Note 17 3" xfId="710"/>
    <cellStyle name="Note 17 3 2" xfId="711"/>
    <cellStyle name="Note 17 3 3" xfId="712"/>
    <cellStyle name="Note 18" xfId="713"/>
    <cellStyle name="Note 18 2" xfId="714"/>
    <cellStyle name="Note 18 2 2" xfId="715"/>
    <cellStyle name="Note 18 2 3" xfId="716"/>
    <cellStyle name="Note 18 3" xfId="717"/>
    <cellStyle name="Note 18 3 2" xfId="718"/>
    <cellStyle name="Note 18 3 3" xfId="719"/>
    <cellStyle name="Note 19" xfId="720"/>
    <cellStyle name="Note 19 2" xfId="721"/>
    <cellStyle name="Note 19 2 2" xfId="722"/>
    <cellStyle name="Note 19 2 3" xfId="723"/>
    <cellStyle name="Note 19 3" xfId="724"/>
    <cellStyle name="Note 19 3 2" xfId="725"/>
    <cellStyle name="Note 19 3 3" xfId="726"/>
    <cellStyle name="Note 2" xfId="727"/>
    <cellStyle name="Note 2 10" xfId="728"/>
    <cellStyle name="Note 2 10 2" xfId="729"/>
    <cellStyle name="Note 2 10 3" xfId="730"/>
    <cellStyle name="Note 2 11" xfId="731"/>
    <cellStyle name="Note 2 11 2" xfId="732"/>
    <cellStyle name="Note 2 11 3" xfId="733"/>
    <cellStyle name="Note 2 12" xfId="734"/>
    <cellStyle name="Note 2 12 2" xfId="735"/>
    <cellStyle name="Note 2 12 3" xfId="736"/>
    <cellStyle name="Note 2 13" xfId="737"/>
    <cellStyle name="Note 2 13 2" xfId="738"/>
    <cellStyle name="Note 2 13 3" xfId="739"/>
    <cellStyle name="Note 2 14" xfId="1132"/>
    <cellStyle name="Note 2 2" xfId="740"/>
    <cellStyle name="Note 2 2 2" xfId="741"/>
    <cellStyle name="Note 2 2 3" xfId="742"/>
    <cellStyle name="Note 2 2 4" xfId="1133"/>
    <cellStyle name="Note 2 3" xfId="743"/>
    <cellStyle name="Note 2 3 2" xfId="744"/>
    <cellStyle name="Note 2 3 3" xfId="745"/>
    <cellStyle name="Note 2 3 4" xfId="1134"/>
    <cellStyle name="Note 2 4" xfId="746"/>
    <cellStyle name="Note 2 4 2" xfId="747"/>
    <cellStyle name="Note 2 4 3" xfId="748"/>
    <cellStyle name="Note 2 4 4" xfId="1135"/>
    <cellStyle name="Note 2 5" xfId="749"/>
    <cellStyle name="Note 2 5 2" xfId="750"/>
    <cellStyle name="Note 2 5 3" xfId="751"/>
    <cellStyle name="Note 2 6" xfId="752"/>
    <cellStyle name="Note 2 6 2" xfId="753"/>
    <cellStyle name="Note 2 6 3" xfId="754"/>
    <cellStyle name="Note 2 7" xfId="755"/>
    <cellStyle name="Note 2 7 2" xfId="756"/>
    <cellStyle name="Note 2 7 3" xfId="757"/>
    <cellStyle name="Note 2 8" xfId="758"/>
    <cellStyle name="Note 2 8 2" xfId="759"/>
    <cellStyle name="Note 2 8 3" xfId="760"/>
    <cellStyle name="Note 2 9" xfId="761"/>
    <cellStyle name="Note 2 9 2" xfId="762"/>
    <cellStyle name="Note 2 9 3" xfId="763"/>
    <cellStyle name="Note 20" xfId="764"/>
    <cellStyle name="Note 20 2" xfId="765"/>
    <cellStyle name="Note 20 2 2" xfId="766"/>
    <cellStyle name="Note 20 2 3" xfId="767"/>
    <cellStyle name="Note 21" xfId="768"/>
    <cellStyle name="Note 21 2" xfId="769"/>
    <cellStyle name="Note 21 2 2" xfId="770"/>
    <cellStyle name="Note 21 2 3" xfId="771"/>
    <cellStyle name="Note 22" xfId="772"/>
    <cellStyle name="Note 22 2" xfId="773"/>
    <cellStyle name="Note 22 2 2" xfId="774"/>
    <cellStyle name="Note 22 2 3" xfId="775"/>
    <cellStyle name="Note 23" xfId="776"/>
    <cellStyle name="Note 23 2" xfId="777"/>
    <cellStyle name="Note 23 2 2" xfId="778"/>
    <cellStyle name="Note 23 2 3" xfId="779"/>
    <cellStyle name="Note 24" xfId="780"/>
    <cellStyle name="Note 24 2" xfId="781"/>
    <cellStyle name="Note 24 2 2" xfId="782"/>
    <cellStyle name="Note 24 2 3" xfId="783"/>
    <cellStyle name="Note 25" xfId="784"/>
    <cellStyle name="Note 25 2" xfId="785"/>
    <cellStyle name="Note 25 2 2" xfId="786"/>
    <cellStyle name="Note 25 2 3" xfId="787"/>
    <cellStyle name="Note 26" xfId="788"/>
    <cellStyle name="Note 26 2" xfId="789"/>
    <cellStyle name="Note 26 2 2" xfId="790"/>
    <cellStyle name="Note 26 2 3" xfId="791"/>
    <cellStyle name="Note 27" xfId="792"/>
    <cellStyle name="Note 28" xfId="793"/>
    <cellStyle name="Note 29" xfId="794"/>
    <cellStyle name="Note 3" xfId="795"/>
    <cellStyle name="Note 3 2" xfId="796"/>
    <cellStyle name="Note 3 3" xfId="797"/>
    <cellStyle name="Note 3 4" xfId="1136"/>
    <cellStyle name="Note 30" xfId="798"/>
    <cellStyle name="Note 31" xfId="799"/>
    <cellStyle name="Note 32" xfId="800"/>
    <cellStyle name="Note 33" xfId="801"/>
    <cellStyle name="Note 34" xfId="802"/>
    <cellStyle name="Note 35" xfId="803"/>
    <cellStyle name="Note 36" xfId="804"/>
    <cellStyle name="Note 37" xfId="805"/>
    <cellStyle name="Note 4" xfId="806"/>
    <cellStyle name="Note 4 2" xfId="807"/>
    <cellStyle name="Note 4 2 2" xfId="1137"/>
    <cellStyle name="Note 4 3" xfId="808"/>
    <cellStyle name="Note 4 4" xfId="1138"/>
    <cellStyle name="Note 5" xfId="809"/>
    <cellStyle name="Note 5 2" xfId="810"/>
    <cellStyle name="Note 5 3" xfId="811"/>
    <cellStyle name="Note 5 4" xfId="1139"/>
    <cellStyle name="Note 6" xfId="812"/>
    <cellStyle name="Note 6 2" xfId="813"/>
    <cellStyle name="Note 6 3" xfId="814"/>
    <cellStyle name="Note 7" xfId="815"/>
    <cellStyle name="Note 7 2" xfId="816"/>
    <cellStyle name="Note 7 3" xfId="817"/>
    <cellStyle name="Note 8" xfId="818"/>
    <cellStyle name="Note 8 2" xfId="819"/>
    <cellStyle name="Note 8 3" xfId="820"/>
    <cellStyle name="Note 9" xfId="821"/>
    <cellStyle name="Note 9 2" xfId="822"/>
    <cellStyle name="Note 9 3" xfId="823"/>
    <cellStyle name="Output 2" xfId="824"/>
    <cellStyle name="Output 2 2" xfId="825"/>
    <cellStyle name="Output 2 3" xfId="826"/>
    <cellStyle name="Output 2 4" xfId="827"/>
    <cellStyle name="Output 3" xfId="828"/>
    <cellStyle name="Output 4" xfId="829"/>
    <cellStyle name="Output 4 2" xfId="830"/>
    <cellStyle name="Output 5" xfId="831"/>
    <cellStyle name="Percent" xfId="1143" builtinId="5"/>
    <cellStyle name="Percent [2]" xfId="832"/>
    <cellStyle name="Percent 2" xfId="833"/>
    <cellStyle name="Percent 2 10" xfId="1140"/>
    <cellStyle name="Percent 2 2" xfId="834"/>
    <cellStyle name="Percent 2 2 2" xfId="835"/>
    <cellStyle name="Percent 2 2 2 2" xfId="836"/>
    <cellStyle name="Percent 2 2 2 2 2" xfId="837"/>
    <cellStyle name="Percent 2 2 2 2 2 2" xfId="838"/>
    <cellStyle name="Percent 2 2 2 2 2 3" xfId="839"/>
    <cellStyle name="Percent 2 2 2 2 2 4" xfId="840"/>
    <cellStyle name="Percent 2 2 2 2 3" xfId="841"/>
    <cellStyle name="Percent 2 2 2 3" xfId="842"/>
    <cellStyle name="Percent 2 2 2 3 2" xfId="843"/>
    <cellStyle name="Percent 2 2 2 3 2 2" xfId="844"/>
    <cellStyle name="Percent 2 2 2 3 2 3" xfId="845"/>
    <cellStyle name="Percent 2 2 2 4" xfId="846"/>
    <cellStyle name="Percent 2 2 2 5" xfId="847"/>
    <cellStyle name="Percent 2 2 3" xfId="848"/>
    <cellStyle name="Percent 2 2 3 2" xfId="849"/>
    <cellStyle name="Percent 2 2 3 3" xfId="850"/>
    <cellStyle name="Percent 2 2 3 4" xfId="851"/>
    <cellStyle name="Percent 2 3" xfId="852"/>
    <cellStyle name="Percent 2 3 2" xfId="853"/>
    <cellStyle name="Percent 2 3 3" xfId="854"/>
    <cellStyle name="Percent 2 3 4" xfId="1141"/>
    <cellStyle name="Percent 2 4" xfId="855"/>
    <cellStyle name="Percent 2 5" xfId="856"/>
    <cellStyle name="Percent 2 6" xfId="857"/>
    <cellStyle name="Percent 2 7" xfId="858"/>
    <cellStyle name="Percent 2 8" xfId="859"/>
    <cellStyle name="Percent 2 9" xfId="860"/>
    <cellStyle name="Percent 3" xfId="861"/>
    <cellStyle name="Percent 3 2" xfId="862"/>
    <cellStyle name="Percent 3 3" xfId="863"/>
    <cellStyle name="Percent 4" xfId="864"/>
    <cellStyle name="Percent 5" xfId="865"/>
    <cellStyle name="Percent 6" xfId="866"/>
    <cellStyle name="Percent 7" xfId="867"/>
    <cellStyle name="RevList" xfId="868"/>
    <cellStyle name="Subtotal" xfId="869"/>
    <cellStyle name="Title 2" xfId="870"/>
    <cellStyle name="Title 2 2" xfId="871"/>
    <cellStyle name="Title 2 3" xfId="872"/>
    <cellStyle name="Title 2 4" xfId="873"/>
    <cellStyle name="Title 3" xfId="874"/>
    <cellStyle name="Title 4" xfId="875"/>
    <cellStyle name="Title 4 2" xfId="876"/>
    <cellStyle name="Title 5" xfId="877"/>
    <cellStyle name="Total 2" xfId="878"/>
    <cellStyle name="Total 2 2" xfId="879"/>
    <cellStyle name="Total 2 3" xfId="880"/>
    <cellStyle name="Total 2 4" xfId="881"/>
    <cellStyle name="Total 3" xfId="882"/>
    <cellStyle name="Total 4" xfId="883"/>
    <cellStyle name="Total 4 2" xfId="884"/>
    <cellStyle name="Total 5" xfId="885"/>
    <cellStyle name="Warning Text 2" xfId="886"/>
    <cellStyle name="Warning Text 2 2" xfId="887"/>
    <cellStyle name="Warning Text 2 3" xfId="888"/>
    <cellStyle name="Warning Text 2 4" xfId="889"/>
    <cellStyle name="Warning Text 3" xfId="890"/>
    <cellStyle name="Warning Text 4" xfId="891"/>
    <cellStyle name="Warning Text 4 2" xfId="892"/>
    <cellStyle name="Warning Text 5" xfId="893"/>
    <cellStyle name="똿뗦먛귟 [0.00]_PRODUCT DETAIL Q1" xfId="894"/>
    <cellStyle name="똿뗦먛귟_PRODUCT DETAIL Q1" xfId="895"/>
    <cellStyle name="믅됞 [0.00]_PRODUCT DETAIL Q1" xfId="896"/>
    <cellStyle name="믅됞_PRODUCT DETAIL Q1" xfId="897"/>
    <cellStyle name="백분율_HOBONG" xfId="898"/>
    <cellStyle name="뷭?_BOOKSHIP" xfId="899"/>
    <cellStyle name="콤마 [0]_1202" xfId="900"/>
    <cellStyle name="콤마_1202" xfId="901"/>
    <cellStyle name="통화 [0]_1202" xfId="902"/>
    <cellStyle name="통화_1202" xfId="903"/>
    <cellStyle name="표준_(정보부문)월별인원계획" xfId="904"/>
    <cellStyle name="常规_Sheet1" xfId="905"/>
    <cellStyle name="貨幣[0]_pldt" xfId="9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nish/Manish%20Sahu/Account/2019-20/VSL/VSL%20Mar%2020%20Tr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nish/Manish%20Sahu/Account/2019-20/VSSL/Standalone%20with%20note/VSSL%20Standalone%20March-20%20Tr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nish/Manish%20Sahu/Account/2019-20/VSL/Liabilities%20for%20Expenses%20Mar'20(VSL)%20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nish/Manish%20Sahu/Account/2019-20/VSSL/12.March%2020/Liabilities%20for%20Expenses%20Mar'20(VSSL)%20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Note-3"/>
      <sheetName val="4-16"/>
      <sheetName val="Note 17"/>
      <sheetName val="Note 18"/>
      <sheetName val="Note 19 - 24"/>
      <sheetName val="25-35"/>
      <sheetName val="Dump"/>
      <sheetName val="SCH"/>
      <sheetName val="Sales"/>
      <sheetName val="Income from Sh Serv"/>
      <sheetName val="Raw Material Cons"/>
      <sheetName val="Investment"/>
      <sheetName val="Vendors"/>
      <sheetName val="CIS"/>
      <sheetName val="Customer"/>
      <sheetName val="Prov Doubtful Adv"/>
      <sheetName val="FD"/>
      <sheetName val="Prov. Emp Benefit"/>
      <sheetName val="Trading"/>
      <sheetName val="VSSL Trf"/>
    </sheetNames>
    <sheetDataSet>
      <sheetData sheetId="0" refreshError="1"/>
      <sheetData sheetId="1" refreshError="1"/>
      <sheetData sheetId="2" refreshError="1"/>
      <sheetData sheetId="3">
        <row r="97">
          <cell r="C97">
            <v>55540079.609999999</v>
          </cell>
        </row>
      </sheetData>
      <sheetData sheetId="4" refreshError="1"/>
      <sheetData sheetId="5" refreshError="1"/>
      <sheetData sheetId="6" refreshError="1"/>
      <sheetData sheetId="7" refreshError="1"/>
      <sheetData sheetId="8" refreshError="1"/>
      <sheetData sheetId="9">
        <row r="338">
          <cell r="D338">
            <v>-2210244.16</v>
          </cell>
        </row>
        <row r="339">
          <cell r="D339">
            <v>-2864029.53</v>
          </cell>
        </row>
        <row r="340">
          <cell r="D340">
            <v>-661993.43999999994</v>
          </cell>
        </row>
        <row r="341">
          <cell r="D341">
            <v>0</v>
          </cell>
        </row>
        <row r="342">
          <cell r="D342">
            <v>-72336.66</v>
          </cell>
        </row>
        <row r="343">
          <cell r="D343">
            <v>-473302.37</v>
          </cell>
        </row>
        <row r="344">
          <cell r="D344">
            <v>-356897.94</v>
          </cell>
        </row>
        <row r="345">
          <cell r="D345">
            <v>-376378.96</v>
          </cell>
        </row>
        <row r="346">
          <cell r="D346">
            <v>-200993.6</v>
          </cell>
        </row>
        <row r="347">
          <cell r="D347">
            <v>-318537.64</v>
          </cell>
        </row>
        <row r="348">
          <cell r="D348">
            <v>-313043.03000000003</v>
          </cell>
        </row>
        <row r="349">
          <cell r="D349">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2">
          <cell r="E22">
            <v>19746741.370000001</v>
          </cell>
        </row>
      </sheetData>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SOCIE1"/>
      <sheetName val="CFS Working"/>
      <sheetName val="CFS"/>
      <sheetName val="Note to CF"/>
      <sheetName val="Note 1&amp;2"/>
      <sheetName val="Note 1&amp;2 A"/>
      <sheetName val="Note 1&amp;2 1"/>
      <sheetName val="Note 3"/>
      <sheetName val="Note 4-16"/>
      <sheetName val="Note 7 Deferred Tax A"/>
      <sheetName val="Note 7 "/>
      <sheetName val="Note 7 Deferred Tax (2)"/>
      <sheetName val="Note 7 Deferred Tax"/>
      <sheetName val="Note 17 "/>
      <sheetName val="Dep VSCL 12.4"/>
      <sheetName val="Elimination FY 12-13"/>
      <sheetName val="Note 18"/>
      <sheetName val="Note 18 notes"/>
      <sheetName val="Note 18 Cont. (2)"/>
      <sheetName val="Note 18 Cont. (3.)"/>
      <sheetName val="Note 18 Cont.(4)"/>
      <sheetName val="Notes 18(A)"/>
      <sheetName val="Note 19 - 27"/>
      <sheetName val="28-37"/>
      <sheetName val="Journal Entries"/>
      <sheetName val="Minority Elimination"/>
      <sheetName val="Note 30"/>
      <sheetName val="Note 32 B"/>
      <sheetName val="38"/>
      <sheetName val="37"/>
      <sheetName val="38-40"/>
      <sheetName val="41-42"/>
      <sheetName val="Note 47"/>
      <sheetName val="47A"/>
      <sheetName val="Note 47 Reco A"/>
      <sheetName val="Note 47 Reco"/>
      <sheetName val="47 (1)"/>
      <sheetName val="47 (1) A"/>
      <sheetName val="43"/>
      <sheetName val="44"/>
      <sheetName val="45-46"/>
      <sheetName val="47"/>
      <sheetName val="48"/>
      <sheetName val="Note 46 (II)"/>
      <sheetName val="Note-cons"/>
      <sheetName val="49(a)"/>
      <sheetName val="49 (b)"/>
      <sheetName val="49 (c)"/>
      <sheetName val="49 (d) -51"/>
      <sheetName val="55"/>
      <sheetName val="Elimination 2017"/>
      <sheetName val="Elimination 2016"/>
      <sheetName val="VSL-VSCL Elimination 2017"/>
      <sheetName val="VSL-VSCL Elimination 2016"/>
      <sheetName val="Elimination 2015"/>
      <sheetName val="VSL-VSCL Elimination 2015"/>
      <sheetName val="Retained Earning"/>
      <sheetName val="Interest Working"/>
      <sheetName val="Sheet2"/>
      <sheetName val="Sheet3"/>
      <sheetName val="Sheet1"/>
      <sheetName val="Sheet4"/>
      <sheetName val="Sheet5"/>
      <sheetName val="Sheet6"/>
      <sheetName val="Vendors"/>
      <sheetName val="Customer"/>
      <sheetName val="DUMP"/>
      <sheetName val="SCH"/>
      <sheetName val="Sales"/>
      <sheetName val="Income from Sh Serv"/>
      <sheetName val="Sheet7"/>
      <sheetName val="Prov for DD &amp; ADV."/>
      <sheetName val="Raw material Cons"/>
      <sheetName val="Investment"/>
      <sheetName val="Prov for Gratuity"/>
      <sheetName val="Sec Deposit"/>
      <sheetName val="Prov Doubtful Adv"/>
      <sheetName val="Liability for Expenses"/>
      <sheetName val="FD"/>
      <sheetName val="Sheet8"/>
    </sheetNames>
    <sheetDataSet>
      <sheetData sheetId="0"/>
      <sheetData sheetId="1"/>
      <sheetData sheetId="2"/>
      <sheetData sheetId="3"/>
      <sheetData sheetId="4"/>
      <sheetData sheetId="5"/>
      <sheetData sheetId="6"/>
      <sheetData sheetId="7"/>
      <sheetData sheetId="8"/>
      <sheetData sheetId="9"/>
      <sheetData sheetId="10">
        <row r="44">
          <cell r="C44">
            <v>66772274.950000018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5">
          <cell r="A5">
            <v>101001</v>
          </cell>
        </row>
      </sheetData>
      <sheetData sheetId="69">
        <row r="89">
          <cell r="D89">
            <v>-7574466</v>
          </cell>
        </row>
        <row r="341">
          <cell r="D341">
            <v>-8663762.1199999992</v>
          </cell>
        </row>
        <row r="342">
          <cell r="D342">
            <v>-21789625.989999998</v>
          </cell>
        </row>
        <row r="343">
          <cell r="D343">
            <v>15147.18</v>
          </cell>
        </row>
        <row r="344">
          <cell r="D344">
            <v>0</v>
          </cell>
        </row>
        <row r="345">
          <cell r="D345">
            <v>0</v>
          </cell>
        </row>
        <row r="346">
          <cell r="D346">
            <v>-261064.53</v>
          </cell>
        </row>
        <row r="347">
          <cell r="D347">
            <v>-828622.61</v>
          </cell>
        </row>
        <row r="348">
          <cell r="D348">
            <v>-820500.15</v>
          </cell>
        </row>
        <row r="349">
          <cell r="D349">
            <v>-114874.77</v>
          </cell>
        </row>
        <row r="350">
          <cell r="D350">
            <v>-1175</v>
          </cell>
        </row>
        <row r="351">
          <cell r="D351">
            <v>0</v>
          </cell>
        </row>
      </sheetData>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N"/>
      <sheetName val="Prov-19-20"/>
      <sheetName val="Kolkata VSL"/>
    </sheetNames>
    <sheetDataSet>
      <sheetData sheetId="0">
        <row r="22">
          <cell r="D22">
            <v>192354362</v>
          </cell>
        </row>
        <row r="37">
          <cell r="D37">
            <v>342135578.36000001</v>
          </cell>
        </row>
        <row r="50">
          <cell r="D50">
            <v>287339554</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N"/>
      <sheetName val="Prov-19-20"/>
      <sheetName val="Selling Comm"/>
      <sheetName val="Kolkata Provision"/>
    </sheetNames>
    <sheetDataSet>
      <sheetData sheetId="0">
        <row r="7">
          <cell r="D7">
            <v>359592.40677966102</v>
          </cell>
        </row>
        <row r="16">
          <cell r="D16">
            <v>128545004.23</v>
          </cell>
        </row>
        <row r="24">
          <cell r="D24">
            <v>115209478.23677966</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osecbrg@brggroup.in" TargetMode="External"/></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2" workbookViewId="0">
      <selection activeCell="G11" sqref="G11"/>
    </sheetView>
  </sheetViews>
  <sheetFormatPr defaultColWidth="8.85546875" defaultRowHeight="12"/>
  <cols>
    <col min="1" max="1" width="6.140625" style="80" bestFit="1" customWidth="1"/>
    <col min="2" max="2" width="9.85546875" style="80" customWidth="1"/>
    <col min="3" max="3" width="31.42578125" style="80" customWidth="1"/>
    <col min="4" max="4" width="24.42578125" style="80" customWidth="1"/>
    <col min="5" max="6" width="18.7109375" style="80" customWidth="1"/>
    <col min="7" max="7" width="24.42578125" style="80" customWidth="1"/>
    <col min="8" max="8" width="11.7109375" style="80" customWidth="1"/>
    <col min="9" max="16384" width="8.85546875" style="80"/>
  </cols>
  <sheetData>
    <row r="1" spans="1:9">
      <c r="E1" s="215"/>
    </row>
    <row r="2" spans="1:9" ht="14.45" customHeight="1">
      <c r="B2" s="251" t="s">
        <v>750</v>
      </c>
      <c r="C2" s="251"/>
      <c r="D2" s="251"/>
      <c r="E2" s="251"/>
      <c r="F2" s="251"/>
      <c r="G2" s="251"/>
      <c r="H2" s="251"/>
      <c r="I2" s="89"/>
    </row>
    <row r="3" spans="1:9">
      <c r="A3" s="122"/>
      <c r="B3" s="249" t="s">
        <v>791</v>
      </c>
      <c r="C3" s="249"/>
      <c r="D3" s="249"/>
      <c r="E3" s="249"/>
      <c r="F3" s="249"/>
      <c r="G3" s="249"/>
      <c r="H3" s="249"/>
    </row>
    <row r="4" spans="1:9" ht="23.45" customHeight="1">
      <c r="A4" s="114"/>
      <c r="B4" s="103" t="s">
        <v>731</v>
      </c>
      <c r="C4" s="103" t="s">
        <v>7</v>
      </c>
      <c r="D4" s="99" t="s">
        <v>732</v>
      </c>
      <c r="E4" s="140" t="s">
        <v>748</v>
      </c>
      <c r="F4" s="140" t="s">
        <v>1521</v>
      </c>
      <c r="G4" s="140" t="s">
        <v>1522</v>
      </c>
      <c r="H4" s="103" t="s">
        <v>733</v>
      </c>
    </row>
    <row r="5" spans="1:9">
      <c r="A5" s="113"/>
      <c r="B5" s="250" t="s">
        <v>1041</v>
      </c>
      <c r="C5" s="250"/>
      <c r="D5" s="250"/>
      <c r="E5" s="250"/>
      <c r="F5" s="250"/>
      <c r="G5" s="250"/>
      <c r="H5" s="250"/>
    </row>
    <row r="6" spans="1:9" hidden="1">
      <c r="A6" s="113"/>
      <c r="B6" s="198">
        <v>1</v>
      </c>
      <c r="C6" s="82" t="s">
        <v>734</v>
      </c>
      <c r="D6" s="87"/>
      <c r="E6" s="87"/>
      <c r="F6" s="87"/>
      <c r="G6" s="87"/>
      <c r="H6" s="88"/>
    </row>
    <row r="7" spans="1:9">
      <c r="A7" s="113"/>
      <c r="B7" s="198">
        <v>1</v>
      </c>
      <c r="C7" s="75" t="s">
        <v>735</v>
      </c>
      <c r="D7" s="96">
        <f>'Non-Current Investments - I'!E17</f>
        <v>1945.8171200000002</v>
      </c>
      <c r="E7" s="96">
        <f>'Non-Current Investments - I'!G17</f>
        <v>241.5688835</v>
      </c>
      <c r="F7" s="96">
        <f>'Non-Current Investments - I'!H17</f>
        <v>61.408068999999998</v>
      </c>
      <c r="G7" s="96">
        <f>'Non-Current Investments - I'!I17</f>
        <v>121.4910486</v>
      </c>
      <c r="H7" s="88" t="s">
        <v>742</v>
      </c>
    </row>
    <row r="8" spans="1:9">
      <c r="A8" s="113"/>
      <c r="B8" s="198">
        <v>2</v>
      </c>
      <c r="C8" s="75" t="s">
        <v>741</v>
      </c>
      <c r="D8" s="97">
        <f>'Inventories - II'!F10</f>
        <v>269.85918343700001</v>
      </c>
      <c r="E8" s="97">
        <f>'Inventories - II'!G10</f>
        <v>134.92959171850001</v>
      </c>
      <c r="F8" s="97">
        <f>'Inventories - II'!H10</f>
        <v>53.9718366874</v>
      </c>
      <c r="G8" s="97">
        <f>'Inventories - II'!I10</f>
        <v>80.957755031099992</v>
      </c>
      <c r="H8" s="88" t="s">
        <v>743</v>
      </c>
    </row>
    <row r="9" spans="1:9">
      <c r="A9" s="113"/>
      <c r="B9" s="198">
        <v>3</v>
      </c>
      <c r="C9" s="75" t="s">
        <v>739</v>
      </c>
      <c r="D9" s="96">
        <f>'Trade Receivables - III'!C370</f>
        <v>1494.6197486999997</v>
      </c>
      <c r="E9" s="96">
        <f>'Trade Receivables - III'!E370</f>
        <v>597.8478994799998</v>
      </c>
      <c r="F9" s="96">
        <f>'Trade Receivables - III'!F370</f>
        <v>298.9239497399999</v>
      </c>
      <c r="G9" s="96">
        <f>'Trade Receivables - III'!G370</f>
        <v>448.38592461000002</v>
      </c>
      <c r="H9" s="88" t="s">
        <v>744</v>
      </c>
    </row>
    <row r="10" spans="1:9">
      <c r="A10" s="113"/>
      <c r="B10" s="198">
        <v>4</v>
      </c>
      <c r="C10" s="75" t="s">
        <v>736</v>
      </c>
      <c r="D10" s="96">
        <f>'C&amp;CE and Other Bank Bal. - IV'!C7</f>
        <v>76.8</v>
      </c>
      <c r="E10" s="96">
        <f>'C&amp;CE and Other Bank Bal. - IV'!D7</f>
        <v>73.42</v>
      </c>
      <c r="F10" s="96">
        <f>'C&amp;CE and Other Bank Bal. - IV'!E7</f>
        <v>73.42</v>
      </c>
      <c r="G10" s="96">
        <f>'C&amp;CE and Other Bank Bal. - IV'!F7</f>
        <v>73.42</v>
      </c>
      <c r="H10" s="88" t="s">
        <v>745</v>
      </c>
    </row>
    <row r="11" spans="1:9">
      <c r="A11" s="113"/>
      <c r="B11" s="198">
        <v>5</v>
      </c>
      <c r="C11" s="75" t="s">
        <v>30</v>
      </c>
      <c r="D11" s="96">
        <f>'Loans &amp; Advance- V'!D14</f>
        <v>632.57991439999989</v>
      </c>
      <c r="E11" s="96">
        <f>'Loans &amp; Advance- V'!E14</f>
        <v>140.24611580000004</v>
      </c>
      <c r="F11" s="96">
        <f>'Loans &amp; Advance- V'!F14</f>
        <v>38.481423400000004</v>
      </c>
      <c r="G11" s="96">
        <f>'Loans &amp; Advance- V'!G14</f>
        <v>90.613769600000012</v>
      </c>
      <c r="H11" s="88" t="s">
        <v>746</v>
      </c>
    </row>
    <row r="12" spans="1:9">
      <c r="A12" s="113"/>
      <c r="B12" s="198">
        <v>6</v>
      </c>
      <c r="C12" s="75" t="s">
        <v>740</v>
      </c>
      <c r="D12" s="96">
        <f>'Other Current Assest-VI'!D99</f>
        <v>2944.7031389999997</v>
      </c>
      <c r="E12" s="96">
        <f>'Other Current Assest-VI'!E99</f>
        <v>1540.3307727799991</v>
      </c>
      <c r="F12" s="96">
        <f>'Other Current Assest-VI'!F99</f>
        <v>990.37854097999946</v>
      </c>
      <c r="G12" s="96">
        <f>'Other Current Assest-VI'!G99</f>
        <v>1265.3546568799991</v>
      </c>
      <c r="H12" s="198" t="s">
        <v>747</v>
      </c>
    </row>
    <row r="13" spans="1:9">
      <c r="A13" s="114"/>
      <c r="B13" s="252" t="s">
        <v>24</v>
      </c>
      <c r="C13" s="253"/>
      <c r="D13" s="196">
        <f>SUM(D7:D12)</f>
        <v>7364.3791055370002</v>
      </c>
      <c r="E13" s="196">
        <f>SUM(E7:E12)</f>
        <v>2728.3432632784989</v>
      </c>
      <c r="F13" s="196">
        <f>SUM(F7:F12)</f>
        <v>1516.5838198073993</v>
      </c>
      <c r="G13" s="196">
        <f>SUM(G7:G12)</f>
        <v>2080.223154721099</v>
      </c>
      <c r="H13" s="197"/>
    </row>
    <row r="14" spans="1:9">
      <c r="A14" s="115"/>
      <c r="B14" s="123"/>
      <c r="C14" s="216" t="s">
        <v>1533</v>
      </c>
      <c r="D14" s="217"/>
      <c r="E14" s="218">
        <f>E13/$D$13</f>
        <v>0.37047838306248521</v>
      </c>
      <c r="F14" s="218">
        <f t="shared" ref="F14:G14" si="0">F13/$D$13</f>
        <v>0.20593505549804422</v>
      </c>
      <c r="G14" s="218">
        <f t="shared" si="0"/>
        <v>0.28247094899786696</v>
      </c>
      <c r="H14" s="217"/>
    </row>
    <row r="15" spans="1:9" ht="14.45" customHeight="1">
      <c r="A15" s="72" t="s">
        <v>738</v>
      </c>
      <c r="B15" s="248" t="s">
        <v>730</v>
      </c>
      <c r="C15" s="248"/>
      <c r="D15" s="248"/>
      <c r="E15" s="248"/>
      <c r="F15" s="248"/>
      <c r="G15" s="248"/>
      <c r="H15" s="248"/>
    </row>
    <row r="16" spans="1:9" ht="14.45" customHeight="1">
      <c r="A16" s="81"/>
      <c r="B16" s="247" t="s">
        <v>752</v>
      </c>
      <c r="C16" s="247"/>
      <c r="D16" s="247"/>
      <c r="E16" s="247"/>
      <c r="F16" s="247"/>
      <c r="G16" s="247"/>
      <c r="H16" s="247"/>
    </row>
    <row r="17" spans="1:8">
      <c r="A17" s="81"/>
      <c r="B17" s="247"/>
      <c r="C17" s="247"/>
      <c r="D17" s="247"/>
      <c r="E17" s="247"/>
      <c r="F17" s="247"/>
      <c r="G17" s="247"/>
      <c r="H17" s="247"/>
    </row>
    <row r="18" spans="1:8">
      <c r="A18" s="81"/>
      <c r="B18" s="247"/>
      <c r="C18" s="247"/>
      <c r="D18" s="247"/>
      <c r="E18" s="247"/>
      <c r="F18" s="247"/>
      <c r="G18" s="247"/>
      <c r="H18" s="247"/>
    </row>
    <row r="19" spans="1:8">
      <c r="A19" s="81"/>
      <c r="B19" s="247"/>
      <c r="C19" s="247"/>
      <c r="D19" s="247"/>
      <c r="E19" s="247"/>
      <c r="F19" s="247"/>
      <c r="G19" s="247"/>
      <c r="H19" s="247"/>
    </row>
    <row r="20" spans="1:8">
      <c r="A20" s="81"/>
      <c r="B20" s="247"/>
      <c r="C20" s="247"/>
      <c r="D20" s="247"/>
      <c r="E20" s="247"/>
      <c r="F20" s="247"/>
      <c r="G20" s="247"/>
      <c r="H20" s="247"/>
    </row>
    <row r="21" spans="1:8">
      <c r="A21" s="81"/>
      <c r="B21" s="247"/>
      <c r="C21" s="247"/>
      <c r="D21" s="247"/>
      <c r="E21" s="247"/>
      <c r="F21" s="247"/>
      <c r="G21" s="247"/>
      <c r="H21" s="247"/>
    </row>
    <row r="22" spans="1:8">
      <c r="A22" s="81"/>
      <c r="B22" s="247"/>
      <c r="C22" s="247"/>
      <c r="D22" s="247"/>
      <c r="E22" s="247"/>
      <c r="F22" s="247"/>
      <c r="G22" s="247"/>
      <c r="H22" s="247"/>
    </row>
    <row r="23" spans="1:8">
      <c r="A23" s="81"/>
      <c r="B23" s="247"/>
      <c r="C23" s="247"/>
      <c r="D23" s="247"/>
      <c r="E23" s="247"/>
      <c r="F23" s="247"/>
      <c r="G23" s="247"/>
      <c r="H23" s="247"/>
    </row>
    <row r="24" spans="1:8">
      <c r="A24" s="81"/>
      <c r="B24" s="247"/>
      <c r="C24" s="247"/>
      <c r="D24" s="247"/>
      <c r="E24" s="247"/>
      <c r="F24" s="247"/>
      <c r="G24" s="247"/>
      <c r="H24" s="247"/>
    </row>
    <row r="25" spans="1:8">
      <c r="A25" s="81"/>
      <c r="B25" s="247"/>
      <c r="C25" s="247"/>
      <c r="D25" s="247"/>
      <c r="E25" s="247"/>
      <c r="F25" s="247"/>
      <c r="G25" s="247"/>
      <c r="H25" s="247"/>
    </row>
    <row r="26" spans="1:8">
      <c r="A26" s="81"/>
      <c r="B26" s="247"/>
      <c r="C26" s="247"/>
      <c r="D26" s="247"/>
      <c r="E26" s="247"/>
      <c r="F26" s="247"/>
      <c r="G26" s="247"/>
      <c r="H26" s="247"/>
    </row>
    <row r="27" spans="1:8">
      <c r="B27" s="247"/>
      <c r="C27" s="247"/>
      <c r="D27" s="247"/>
      <c r="E27" s="247"/>
      <c r="F27" s="247"/>
      <c r="G27" s="247"/>
      <c r="H27" s="247"/>
    </row>
    <row r="28" spans="1:8">
      <c r="B28" s="247"/>
      <c r="C28" s="247"/>
      <c r="D28" s="247"/>
      <c r="E28" s="247"/>
      <c r="F28" s="247"/>
      <c r="G28" s="247"/>
      <c r="H28" s="247"/>
    </row>
    <row r="29" spans="1:8">
      <c r="B29" s="247"/>
      <c r="C29" s="247"/>
      <c r="D29" s="247"/>
      <c r="E29" s="247"/>
      <c r="F29" s="247"/>
      <c r="G29" s="247"/>
      <c r="H29" s="247"/>
    </row>
    <row r="30" spans="1:8">
      <c r="B30" s="73"/>
      <c r="C30" s="73"/>
      <c r="D30" s="73"/>
      <c r="E30" s="73"/>
      <c r="F30" s="73"/>
      <c r="G30" s="73"/>
      <c r="H30" s="73"/>
    </row>
    <row r="31" spans="1:8">
      <c r="B31" s="73"/>
      <c r="C31" s="73"/>
      <c r="D31" s="73"/>
      <c r="E31" s="73"/>
      <c r="F31" s="73"/>
      <c r="G31" s="73"/>
      <c r="H31" s="73"/>
    </row>
    <row r="32" spans="1:8">
      <c r="B32" s="73"/>
      <c r="C32" s="73"/>
      <c r="D32" s="73"/>
      <c r="E32" s="73"/>
      <c r="F32" s="73"/>
      <c r="G32" s="73"/>
      <c r="H32" s="73"/>
    </row>
  </sheetData>
  <mergeCells count="6">
    <mergeCell ref="B16:H29"/>
    <mergeCell ref="B15:H15"/>
    <mergeCell ref="B3:H3"/>
    <mergeCell ref="B5:H5"/>
    <mergeCell ref="B2:H2"/>
    <mergeCell ref="B13:C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pane ySplit="3" topLeftCell="A4" activePane="bottomLeft" state="frozen"/>
      <selection pane="bottomLeft" activeCell="A5" sqref="A5"/>
    </sheetView>
  </sheetViews>
  <sheetFormatPr defaultColWidth="8.85546875" defaultRowHeight="12"/>
  <cols>
    <col min="1" max="1" width="5.7109375" style="80" bestFit="1" customWidth="1"/>
    <col min="2" max="2" width="46.7109375" style="80" bestFit="1" customWidth="1"/>
    <col min="3" max="3" width="20.28515625" style="80" customWidth="1"/>
    <col min="4" max="5" width="20.7109375" style="80" customWidth="1"/>
    <col min="6" max="6" width="24" style="80" customWidth="1"/>
    <col min="7" max="7" width="57.28515625" style="144" customWidth="1"/>
    <col min="8" max="9" width="9" style="80" bestFit="1" customWidth="1"/>
    <col min="10" max="16384" width="8.85546875" style="80"/>
  </cols>
  <sheetData>
    <row r="1" spans="1:10" ht="12.75">
      <c r="A1" s="311" t="s">
        <v>41</v>
      </c>
      <c r="B1" s="312"/>
      <c r="C1" s="312"/>
      <c r="D1" s="312"/>
      <c r="E1" s="312"/>
      <c r="F1" s="312"/>
      <c r="G1" s="313"/>
    </row>
    <row r="2" spans="1:10" ht="15" customHeight="1" thickBot="1">
      <c r="A2" s="314" t="s">
        <v>737</v>
      </c>
      <c r="B2" s="315"/>
      <c r="C2" s="315"/>
      <c r="D2" s="315"/>
      <c r="E2" s="315"/>
      <c r="F2" s="315"/>
      <c r="G2" s="316"/>
      <c r="H2" s="110"/>
    </row>
    <row r="3" spans="1:10" ht="27.75" customHeight="1" thickBot="1">
      <c r="A3" s="111" t="s">
        <v>1</v>
      </c>
      <c r="B3" s="111" t="s">
        <v>6</v>
      </c>
      <c r="C3" s="105" t="s">
        <v>25</v>
      </c>
      <c r="D3" s="105" t="s">
        <v>748</v>
      </c>
      <c r="E3" s="174" t="s">
        <v>1521</v>
      </c>
      <c r="F3" s="174" t="s">
        <v>1522</v>
      </c>
      <c r="G3" s="105" t="s">
        <v>8</v>
      </c>
    </row>
    <row r="4" spans="1:10" s="90" customFormat="1" ht="21.6" customHeight="1">
      <c r="A4" s="317" t="s">
        <v>751</v>
      </c>
      <c r="B4" s="317"/>
      <c r="C4" s="317"/>
      <c r="D4" s="317"/>
      <c r="E4" s="317"/>
      <c r="F4" s="317"/>
      <c r="G4" s="317"/>
      <c r="H4" s="109"/>
    </row>
    <row r="5" spans="1:10" s="90" customFormat="1" ht="72">
      <c r="A5" s="152"/>
      <c r="B5" s="195" t="s">
        <v>1049</v>
      </c>
      <c r="C5" s="166">
        <v>73.42</v>
      </c>
      <c r="D5" s="226">
        <f>C5*H5</f>
        <v>73.42</v>
      </c>
      <c r="E5" s="226">
        <f>C5*I5</f>
        <v>73.42</v>
      </c>
      <c r="F5" s="226">
        <f>C5*J5</f>
        <v>73.42</v>
      </c>
      <c r="G5" s="194" t="s">
        <v>1530</v>
      </c>
      <c r="H5" s="223">
        <v>1</v>
      </c>
      <c r="I5" s="224">
        <f>H5</f>
        <v>1</v>
      </c>
      <c r="J5" s="224">
        <f>I5</f>
        <v>1</v>
      </c>
    </row>
    <row r="6" spans="1:10" s="90" customFormat="1" ht="28.15" customHeight="1" thickBot="1">
      <c r="A6" s="152"/>
      <c r="B6" s="195" t="s">
        <v>1050</v>
      </c>
      <c r="C6" s="166">
        <v>3.38</v>
      </c>
      <c r="D6" s="226">
        <f>C6*H6</f>
        <v>0</v>
      </c>
      <c r="E6" s="226">
        <f>C6*I6</f>
        <v>0</v>
      </c>
      <c r="F6" s="226">
        <f>C6*J6</f>
        <v>0</v>
      </c>
      <c r="G6" s="95" t="s">
        <v>1531</v>
      </c>
      <c r="H6" s="223">
        <v>0</v>
      </c>
      <c r="I6" s="224">
        <v>0</v>
      </c>
      <c r="J6" s="224">
        <f>I6</f>
        <v>0</v>
      </c>
    </row>
    <row r="7" spans="1:10" s="74" customFormat="1" ht="12.75" thickBot="1">
      <c r="A7" s="163"/>
      <c r="B7" s="164" t="s">
        <v>24</v>
      </c>
      <c r="C7" s="225">
        <f>SUM(C5:C6)</f>
        <v>76.8</v>
      </c>
      <c r="D7" s="225">
        <f>SUM(D5:D6)</f>
        <v>73.42</v>
      </c>
      <c r="E7" s="225">
        <f>SUM(E5:E6)</f>
        <v>73.42</v>
      </c>
      <c r="F7" s="225">
        <f>SUM(F5:F6)</f>
        <v>73.42</v>
      </c>
      <c r="G7" s="221"/>
      <c r="H7" s="222"/>
    </row>
    <row r="8" spans="1:10" ht="13.9" customHeight="1">
      <c r="A8" s="318"/>
      <c r="B8" s="318"/>
      <c r="C8" s="318"/>
      <c r="D8" s="318"/>
      <c r="E8" s="318"/>
      <c r="F8" s="318"/>
      <c r="G8" s="319"/>
    </row>
    <row r="9" spans="1:10">
      <c r="A9" s="282" t="s">
        <v>730</v>
      </c>
      <c r="B9" s="282"/>
      <c r="C9" s="282"/>
      <c r="D9" s="282"/>
      <c r="E9" s="282"/>
      <c r="F9" s="282"/>
      <c r="G9" s="282"/>
    </row>
    <row r="10" spans="1:10" ht="14.45" customHeight="1">
      <c r="A10" s="283" t="s">
        <v>1532</v>
      </c>
      <c r="B10" s="283"/>
      <c r="C10" s="283"/>
      <c r="D10" s="283"/>
      <c r="E10" s="283"/>
      <c r="F10" s="283"/>
      <c r="G10" s="283"/>
    </row>
    <row r="11" spans="1:10">
      <c r="A11" s="283"/>
      <c r="B11" s="283"/>
      <c r="C11" s="283"/>
      <c r="D11" s="283"/>
      <c r="E11" s="283"/>
      <c r="F11" s="283"/>
      <c r="G11" s="283"/>
    </row>
    <row r="12" spans="1:10">
      <c r="A12" s="283"/>
      <c r="B12" s="283"/>
      <c r="C12" s="283"/>
      <c r="D12" s="283"/>
      <c r="E12" s="283"/>
      <c r="F12" s="283"/>
      <c r="G12" s="283"/>
    </row>
    <row r="13" spans="1:10">
      <c r="A13" s="283"/>
      <c r="B13" s="283"/>
      <c r="C13" s="283"/>
      <c r="D13" s="283"/>
      <c r="E13" s="283"/>
      <c r="F13" s="283"/>
      <c r="G13" s="283"/>
    </row>
    <row r="14" spans="1:10">
      <c r="A14" s="283"/>
      <c r="B14" s="283"/>
      <c r="C14" s="283"/>
      <c r="D14" s="283"/>
      <c r="E14" s="283"/>
      <c r="F14" s="283"/>
      <c r="G14" s="283"/>
    </row>
    <row r="15" spans="1:10">
      <c r="A15" s="283"/>
      <c r="B15" s="283"/>
      <c r="C15" s="283"/>
      <c r="D15" s="283"/>
      <c r="E15" s="283"/>
      <c r="F15" s="283"/>
      <c r="G15" s="283"/>
    </row>
    <row r="16" spans="1:10">
      <c r="A16" s="283"/>
      <c r="B16" s="283"/>
      <c r="C16" s="283"/>
      <c r="D16" s="283"/>
      <c r="E16" s="283"/>
      <c r="F16" s="283"/>
      <c r="G16" s="283"/>
    </row>
    <row r="17" spans="1:7">
      <c r="A17" s="283"/>
      <c r="B17" s="283"/>
      <c r="C17" s="283"/>
      <c r="D17" s="283"/>
      <c r="E17" s="283"/>
      <c r="F17" s="283"/>
      <c r="G17" s="283"/>
    </row>
    <row r="18" spans="1:7">
      <c r="A18" s="104"/>
      <c r="B18" s="104"/>
      <c r="C18" s="104"/>
      <c r="D18" s="104"/>
      <c r="E18" s="125"/>
      <c r="F18" s="104"/>
      <c r="G18" s="126"/>
    </row>
    <row r="19" spans="1:7">
      <c r="A19" s="104"/>
      <c r="B19" s="104"/>
      <c r="C19" s="104"/>
      <c r="D19" s="104"/>
      <c r="E19" s="125"/>
      <c r="F19" s="104"/>
      <c r="G19" s="126"/>
    </row>
    <row r="20" spans="1:7">
      <c r="A20" s="73"/>
      <c r="B20" s="73"/>
      <c r="C20" s="73"/>
      <c r="D20" s="73"/>
      <c r="E20" s="73"/>
      <c r="F20" s="73"/>
      <c r="G20" s="145"/>
    </row>
    <row r="21" spans="1:7">
      <c r="A21" s="73"/>
      <c r="B21" s="73"/>
      <c r="C21" s="73"/>
      <c r="D21" s="73"/>
      <c r="E21" s="73"/>
      <c r="F21" s="73"/>
      <c r="G21" s="145"/>
    </row>
    <row r="22" spans="1:7">
      <c r="A22" s="73"/>
      <c r="B22" s="73"/>
      <c r="C22" s="73"/>
      <c r="D22" s="73"/>
      <c r="E22" s="73"/>
      <c r="F22" s="73"/>
      <c r="G22" s="145"/>
    </row>
  </sheetData>
  <mergeCells count="6">
    <mergeCell ref="A1:G1"/>
    <mergeCell ref="A9:G9"/>
    <mergeCell ref="A2:G2"/>
    <mergeCell ref="A4:G4"/>
    <mergeCell ref="A10:G17"/>
    <mergeCell ref="A8:G8"/>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21"/>
  <sheetViews>
    <sheetView workbookViewId="0">
      <selection activeCell="K3" sqref="K3"/>
    </sheetView>
  </sheetViews>
  <sheetFormatPr defaultRowHeight="15"/>
  <cols>
    <col min="6" max="6" width="15" bestFit="1" customWidth="1"/>
  </cols>
  <sheetData>
    <row r="2" spans="6:17">
      <c r="F2" s="352" t="s">
        <v>1567</v>
      </c>
    </row>
    <row r="3" spans="6:17">
      <c r="K3" t="s">
        <v>1568</v>
      </c>
    </row>
    <row r="5" spans="6:17">
      <c r="F5" t="s">
        <v>1560</v>
      </c>
    </row>
    <row r="6" spans="6:17" ht="15.75">
      <c r="Q6" s="349">
        <v>324847</v>
      </c>
    </row>
    <row r="8" spans="6:17">
      <c r="F8" t="s">
        <v>1561</v>
      </c>
    </row>
    <row r="11" spans="6:17">
      <c r="F11" t="s">
        <v>1562</v>
      </c>
    </row>
    <row r="13" spans="6:17">
      <c r="F13" t="s">
        <v>1563</v>
      </c>
    </row>
    <row r="16" spans="6:17">
      <c r="F16" t="s">
        <v>1564</v>
      </c>
      <c r="N16">
        <v>120297</v>
      </c>
    </row>
    <row r="18" spans="6:6">
      <c r="F18" t="s">
        <v>1565</v>
      </c>
    </row>
    <row r="19" spans="6:6">
      <c r="F19" s="351">
        <v>4970957300</v>
      </c>
    </row>
    <row r="20" spans="6:6">
      <c r="F20" t="s">
        <v>1566</v>
      </c>
    </row>
    <row r="21" spans="6:6">
      <c r="F21" s="350">
        <v>5310000100</v>
      </c>
    </row>
  </sheetData>
  <hyperlinks>
    <hyperlink ref="F2"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zoomScale="90" zoomScaleNormal="90" workbookViewId="0">
      <selection activeCell="A3" sqref="A3:K3"/>
    </sheetView>
  </sheetViews>
  <sheetFormatPr defaultColWidth="8.85546875" defaultRowHeight="15"/>
  <cols>
    <col min="1" max="1" width="5.7109375" style="3" customWidth="1"/>
    <col min="2" max="2" width="11.42578125" style="4" customWidth="1"/>
    <col min="3" max="3" width="7.28515625" style="4" customWidth="1"/>
    <col min="4" max="4" width="24.42578125" style="4" customWidth="1"/>
    <col min="5" max="5" width="14.140625" style="3" customWidth="1"/>
    <col min="6" max="6" width="18.7109375" style="3" customWidth="1"/>
    <col min="7" max="7" width="39.5703125" style="3" customWidth="1"/>
    <col min="8" max="8" width="26.7109375" style="17" bestFit="1" customWidth="1"/>
    <col min="9" max="9" width="19.85546875" style="3" customWidth="1"/>
    <col min="10" max="10" width="16.85546875" style="3" customWidth="1"/>
    <col min="11" max="11" width="8.5703125" style="1" customWidth="1"/>
    <col min="12" max="16384" width="8.85546875" style="1"/>
  </cols>
  <sheetData>
    <row r="1" spans="1:11">
      <c r="A1" s="320" t="s">
        <v>21</v>
      </c>
      <c r="B1" s="320"/>
      <c r="C1" s="320"/>
      <c r="D1" s="320"/>
      <c r="E1" s="320"/>
      <c r="F1" s="320"/>
      <c r="G1" s="320"/>
      <c r="H1" s="320"/>
      <c r="I1" s="320"/>
      <c r="J1" s="320"/>
      <c r="K1" s="320"/>
    </row>
    <row r="2" spans="1:11">
      <c r="A2" s="7"/>
      <c r="B2" s="8"/>
      <c r="C2" s="8"/>
      <c r="D2" s="8"/>
      <c r="E2" s="7"/>
      <c r="F2" s="7"/>
      <c r="G2" s="7"/>
      <c r="H2" s="19"/>
      <c r="I2" s="7"/>
      <c r="J2" s="7"/>
      <c r="K2" s="9"/>
    </row>
    <row r="3" spans="1:11" ht="45">
      <c r="A3" s="71" t="s">
        <v>1</v>
      </c>
      <c r="B3" s="71" t="s">
        <v>0</v>
      </c>
      <c r="C3" s="71" t="s">
        <v>23</v>
      </c>
      <c r="D3" s="71" t="s">
        <v>34</v>
      </c>
      <c r="E3" s="71" t="s">
        <v>35</v>
      </c>
      <c r="F3" s="71" t="s">
        <v>22</v>
      </c>
      <c r="G3" s="71" t="s">
        <v>36</v>
      </c>
      <c r="H3" s="71" t="s">
        <v>4</v>
      </c>
      <c r="I3" s="71" t="s">
        <v>12</v>
      </c>
      <c r="J3" s="71" t="s">
        <v>5</v>
      </c>
      <c r="K3" s="71" t="s">
        <v>8</v>
      </c>
    </row>
    <row r="4" spans="1:11">
      <c r="A4" s="10"/>
      <c r="B4" s="10" t="s">
        <v>43</v>
      </c>
      <c r="C4" s="8"/>
      <c r="D4" s="8"/>
      <c r="E4" s="15"/>
      <c r="F4" s="13"/>
      <c r="G4" s="14"/>
      <c r="H4" s="19"/>
      <c r="I4" s="14"/>
      <c r="J4" s="14"/>
      <c r="K4" s="8"/>
    </row>
    <row r="5" spans="1:11">
      <c r="A5" s="10"/>
      <c r="B5" s="10"/>
      <c r="C5" s="8"/>
      <c r="D5" s="8"/>
      <c r="E5" s="15"/>
      <c r="F5" s="13"/>
      <c r="G5" s="14"/>
      <c r="H5" s="19"/>
      <c r="I5" s="14"/>
      <c r="J5" s="14"/>
      <c r="K5" s="8"/>
    </row>
    <row r="6" spans="1:11">
      <c r="A6" s="10"/>
      <c r="B6" s="10"/>
      <c r="C6" s="8"/>
      <c r="D6" s="8"/>
      <c r="E6" s="15"/>
      <c r="F6" s="13"/>
      <c r="G6" s="14"/>
      <c r="H6" s="19"/>
      <c r="I6" s="14"/>
      <c r="J6" s="14"/>
      <c r="K6" s="8"/>
    </row>
    <row r="7" spans="1:11">
      <c r="A7" s="10"/>
      <c r="B7" s="10"/>
      <c r="C7" s="8"/>
      <c r="D7" s="8"/>
      <c r="E7" s="15"/>
      <c r="F7" s="13"/>
      <c r="G7" s="14"/>
      <c r="H7" s="19"/>
      <c r="I7" s="14"/>
      <c r="J7" s="14"/>
      <c r="K7" s="8"/>
    </row>
    <row r="8" spans="1:11">
      <c r="A8" s="10"/>
      <c r="B8" s="10"/>
      <c r="C8" s="8"/>
      <c r="D8" s="8"/>
      <c r="E8" s="15"/>
      <c r="F8" s="13"/>
      <c r="G8" s="14"/>
      <c r="H8" s="19"/>
      <c r="I8" s="14"/>
      <c r="J8" s="14"/>
      <c r="K8" s="8"/>
    </row>
    <row r="9" spans="1:11">
      <c r="A9" s="10"/>
      <c r="B9" s="10"/>
      <c r="C9" s="8"/>
      <c r="D9" s="8"/>
      <c r="E9" s="15"/>
      <c r="F9" s="13"/>
      <c r="G9" s="14"/>
      <c r="H9" s="19"/>
      <c r="I9" s="14"/>
      <c r="J9" s="14"/>
      <c r="K9" s="8"/>
    </row>
    <row r="10" spans="1:11">
      <c r="A10" s="10"/>
      <c r="B10" s="10"/>
      <c r="C10" s="8"/>
      <c r="D10" s="8"/>
      <c r="E10" s="15"/>
      <c r="F10" s="13"/>
      <c r="G10" s="14"/>
      <c r="H10" s="19"/>
      <c r="I10" s="14"/>
      <c r="J10" s="14"/>
      <c r="K10" s="8"/>
    </row>
    <row r="11" spans="1:11">
      <c r="A11" s="6"/>
      <c r="B11" s="6"/>
      <c r="C11" s="8"/>
      <c r="D11" s="12"/>
      <c r="E11" s="15"/>
      <c r="F11" s="7"/>
      <c r="G11" s="7"/>
      <c r="H11" s="19"/>
      <c r="I11" s="7"/>
      <c r="J11" s="7"/>
      <c r="K11" s="9"/>
    </row>
    <row r="12" spans="1:11">
      <c r="B12"/>
      <c r="C12"/>
      <c r="D12"/>
      <c r="H12" s="1"/>
    </row>
    <row r="13" spans="1:11">
      <c r="B13"/>
      <c r="C13"/>
      <c r="D13"/>
      <c r="H13" s="1"/>
    </row>
    <row r="14" spans="1:11">
      <c r="B14"/>
      <c r="C14"/>
      <c r="D14"/>
      <c r="H14" s="1"/>
    </row>
    <row r="15" spans="1:11">
      <c r="B15"/>
      <c r="C15"/>
      <c r="D15"/>
      <c r="H15" s="1"/>
    </row>
    <row r="16" spans="1:11">
      <c r="B16"/>
      <c r="C16"/>
      <c r="D16"/>
      <c r="H16" s="2"/>
    </row>
    <row r="17" spans="2:8" s="1" customFormat="1">
      <c r="B17"/>
      <c r="C17"/>
      <c r="D17"/>
      <c r="H17" s="2"/>
    </row>
    <row r="18" spans="2:8" s="1" customFormat="1">
      <c r="H18" s="2"/>
    </row>
    <row r="19" spans="2:8" s="1" customFormat="1">
      <c r="H19" s="2"/>
    </row>
    <row r="20" spans="2:8" s="1" customFormat="1">
      <c r="H20" s="2"/>
    </row>
    <row r="21" spans="2:8" s="1" customFormat="1">
      <c r="H21" s="2"/>
    </row>
    <row r="22" spans="2:8" s="1" customFormat="1">
      <c r="H22" s="2"/>
    </row>
    <row r="23" spans="2:8" s="1" customFormat="1">
      <c r="H23" s="2"/>
    </row>
    <row r="24" spans="2:8" s="1" customFormat="1">
      <c r="H24" s="2"/>
    </row>
    <row r="25" spans="2:8" s="1" customFormat="1">
      <c r="H25" s="2"/>
    </row>
    <row r="26" spans="2:8" s="1" customFormat="1">
      <c r="H26" s="2"/>
    </row>
    <row r="27" spans="2:8" s="1" customFormat="1">
      <c r="H27" s="2"/>
    </row>
    <row r="28" spans="2:8" s="1" customFormat="1">
      <c r="H28" s="2"/>
    </row>
    <row r="29" spans="2:8" s="1" customFormat="1">
      <c r="H29" s="2"/>
    </row>
    <row r="30" spans="2:8" s="1" customFormat="1">
      <c r="H30" s="2"/>
    </row>
    <row r="31" spans="2:8" s="1" customFormat="1">
      <c r="H31" s="2"/>
    </row>
    <row r="32" spans="2:8" s="1" customFormat="1">
      <c r="H32" s="2"/>
    </row>
    <row r="33" spans="8:8" s="1" customFormat="1">
      <c r="H33" s="17"/>
    </row>
    <row r="34" spans="8:8" s="1" customFormat="1">
      <c r="H34" s="17"/>
    </row>
    <row r="35" spans="8:8" s="1" customFormat="1">
      <c r="H35" s="17"/>
    </row>
    <row r="36" spans="8:8" s="1" customFormat="1">
      <c r="H36" s="17"/>
    </row>
    <row r="37" spans="8:8" s="1" customFormat="1">
      <c r="H37" s="17"/>
    </row>
    <row r="38" spans="8:8" s="1" customFormat="1">
      <c r="H38" s="17"/>
    </row>
    <row r="39" spans="8:8" s="1" customFormat="1">
      <c r="H39" s="17"/>
    </row>
    <row r="40" spans="8:8" s="1" customFormat="1">
      <c r="H40" s="17"/>
    </row>
    <row r="41" spans="8:8" s="1" customFormat="1">
      <c r="H41" s="17"/>
    </row>
    <row r="42" spans="8:8" s="1" customFormat="1">
      <c r="H42" s="17"/>
    </row>
    <row r="43" spans="8:8" s="1" customFormat="1">
      <c r="H43" s="17"/>
    </row>
    <row r="44" spans="8:8" s="1" customFormat="1">
      <c r="H44" s="17"/>
    </row>
    <row r="45" spans="8:8" s="1" customFormat="1">
      <c r="H45" s="17"/>
    </row>
    <row r="46" spans="8:8" s="1" customFormat="1">
      <c r="H46" s="17"/>
    </row>
    <row r="47" spans="8:8" s="1" customFormat="1">
      <c r="H47" s="17"/>
    </row>
    <row r="48" spans="8:8" s="1" customFormat="1">
      <c r="H48" s="17"/>
    </row>
  </sheetData>
  <mergeCells count="1">
    <mergeCell ref="A1:K1"/>
  </mergeCells>
  <dataValidations count="5">
    <dataValidation type="list" allowBlank="1" showInputMessage="1" showErrorMessage="1" sqref="C18:C95">
      <formula1>"Loan. Advance"</formula1>
    </dataValidation>
    <dataValidation type="list" allowBlank="1" showInputMessage="1" showErrorMessage="1" sqref="I11:I95">
      <formula1>"On follow up party says it will be realised soon, Dispute in offered services, Dispute in Invoicing, Pending without reason, Unfairly held up by the party "</formula1>
    </dataValidation>
    <dataValidation type="list" allowBlank="1" showInputMessage="1" showErrorMessage="1" sqref="J11:J95">
      <formula1>"Good, Defunct, Goods against advance already delivered"</formula1>
    </dataValidation>
    <dataValidation type="list" allowBlank="1" showInputMessage="1" showErrorMessage="1" sqref="C4:C11">
      <formula1>"Loan:Advance"</formula1>
    </dataValidation>
    <dataValidation type="list" allowBlank="1" showInputMessage="1" showErrorMessage="1" sqref="H16:H32">
      <formula1>"Very good, Very less, Full payment realization not possible but partial payment can be realised if follow up is done properly, Not possible, Defunct"</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showGridLines="0" topLeftCell="B1" zoomScale="98" zoomScaleNormal="98" workbookViewId="0">
      <pane ySplit="3" topLeftCell="A7" activePane="bottomLeft" state="frozen"/>
      <selection pane="bottomLeft" activeCell="E14" sqref="E14"/>
    </sheetView>
  </sheetViews>
  <sheetFormatPr defaultColWidth="8.85546875" defaultRowHeight="12"/>
  <cols>
    <col min="1" max="1" width="7.7109375" style="78" customWidth="1"/>
    <col min="2" max="2" width="31.42578125" style="79" customWidth="1"/>
    <col min="3" max="3" width="27.140625" style="79" customWidth="1"/>
    <col min="4" max="4" width="26.140625" style="79" customWidth="1"/>
    <col min="5" max="5" width="11.5703125" style="78" bestFit="1" customWidth="1"/>
    <col min="6" max="6" width="18.7109375" style="78" customWidth="1"/>
    <col min="7" max="7" width="24.28515625" style="78" customWidth="1"/>
    <col min="8" max="8" width="49" style="78" customWidth="1"/>
    <col min="9" max="9" width="8.85546875" style="78" customWidth="1"/>
    <col min="10" max="10" width="16.140625" style="78" customWidth="1"/>
    <col min="11" max="11" width="17.140625" style="78" customWidth="1"/>
    <col min="12" max="12" width="20.7109375" style="74" customWidth="1"/>
    <col min="13" max="13" width="16.7109375" style="74" customWidth="1"/>
    <col min="14" max="14" width="21.5703125" style="74" customWidth="1"/>
    <col min="15" max="15" width="12.28515625" style="74" customWidth="1"/>
    <col min="16" max="16384" width="8.85546875" style="74"/>
  </cols>
  <sheetData>
    <row r="1" spans="1:13">
      <c r="A1" s="323" t="s">
        <v>30</v>
      </c>
      <c r="B1" s="324"/>
      <c r="C1" s="324"/>
      <c r="D1" s="324"/>
      <c r="E1" s="324"/>
      <c r="F1" s="324"/>
      <c r="G1" s="324"/>
      <c r="H1" s="324"/>
      <c r="I1" s="83"/>
      <c r="J1" s="83"/>
      <c r="K1" s="83"/>
      <c r="L1" s="83"/>
      <c r="M1" s="83"/>
    </row>
    <row r="2" spans="1:13" ht="13.15" customHeight="1" thickBot="1">
      <c r="A2" s="325" t="s">
        <v>737</v>
      </c>
      <c r="B2" s="326"/>
      <c r="C2" s="326"/>
      <c r="D2" s="326"/>
      <c r="E2" s="326"/>
      <c r="F2" s="326"/>
      <c r="G2" s="326"/>
      <c r="H2" s="327"/>
      <c r="I2" s="84"/>
      <c r="J2" s="84"/>
      <c r="K2" s="84"/>
      <c r="L2" s="85"/>
      <c r="M2" s="85"/>
    </row>
    <row r="3" spans="1:13" ht="24.75" thickBot="1">
      <c r="A3" s="153" t="s">
        <v>1</v>
      </c>
      <c r="B3" s="153" t="s">
        <v>28</v>
      </c>
      <c r="C3" s="148" t="s">
        <v>7</v>
      </c>
      <c r="D3" s="154" t="s">
        <v>753</v>
      </c>
      <c r="E3" s="155" t="s">
        <v>748</v>
      </c>
      <c r="F3" s="174" t="s">
        <v>1521</v>
      </c>
      <c r="G3" s="174" t="s">
        <v>1522</v>
      </c>
      <c r="H3" s="153" t="s">
        <v>8</v>
      </c>
      <c r="I3" s="74"/>
      <c r="J3" s="74"/>
      <c r="K3" s="74"/>
    </row>
    <row r="4" spans="1:13" ht="48" customHeight="1">
      <c r="A4" s="321"/>
      <c r="B4" s="328" t="s">
        <v>1042</v>
      </c>
      <c r="C4" s="159" t="s">
        <v>1037</v>
      </c>
      <c r="D4" s="160">
        <v>10</v>
      </c>
      <c r="E4" s="209">
        <f>D4*I4</f>
        <v>5</v>
      </c>
      <c r="F4" s="211">
        <f>D4*J4</f>
        <v>3.5</v>
      </c>
      <c r="G4" s="146">
        <f>D4*K4</f>
        <v>4</v>
      </c>
      <c r="H4" s="329" t="s">
        <v>1538</v>
      </c>
      <c r="I4" s="101">
        <v>0.5</v>
      </c>
      <c r="J4" s="101">
        <v>0.35</v>
      </c>
      <c r="K4" s="101">
        <v>0.4</v>
      </c>
    </row>
    <row r="5" spans="1:13">
      <c r="A5" s="322"/>
      <c r="B5" s="328"/>
      <c r="C5" s="159" t="s">
        <v>1038</v>
      </c>
      <c r="D5" s="161">
        <v>40</v>
      </c>
      <c r="E5" s="209">
        <f t="shared" ref="E5:E6" si="0">D5*I5</f>
        <v>20</v>
      </c>
      <c r="F5" s="211">
        <f t="shared" ref="F5:F6" si="1">D5*J5</f>
        <v>14</v>
      </c>
      <c r="G5" s="146">
        <f t="shared" ref="G5:G6" si="2">D5*K5</f>
        <v>16</v>
      </c>
      <c r="H5" s="330"/>
      <c r="I5" s="101">
        <v>0.5</v>
      </c>
      <c r="J5" s="101">
        <v>0.35</v>
      </c>
      <c r="K5" s="101">
        <v>0.4</v>
      </c>
    </row>
    <row r="6" spans="1:13" ht="72">
      <c r="A6" s="322"/>
      <c r="B6" s="328"/>
      <c r="C6" s="159" t="s">
        <v>1039</v>
      </c>
      <c r="D6" s="161">
        <v>466.35</v>
      </c>
      <c r="E6" s="209">
        <f t="shared" si="0"/>
        <v>93.27000000000001</v>
      </c>
      <c r="F6" s="211">
        <f t="shared" si="1"/>
        <v>0</v>
      </c>
      <c r="G6" s="146">
        <f t="shared" si="2"/>
        <v>46.635000000000005</v>
      </c>
      <c r="H6" s="95" t="s">
        <v>1539</v>
      </c>
      <c r="I6" s="101">
        <v>0.2</v>
      </c>
      <c r="J6" s="101">
        <v>0</v>
      </c>
      <c r="K6" s="101">
        <v>0.1</v>
      </c>
    </row>
    <row r="7" spans="1:13" ht="30" customHeight="1">
      <c r="A7" s="322"/>
      <c r="B7" s="328"/>
      <c r="C7" s="159" t="s">
        <v>1040</v>
      </c>
      <c r="D7" s="161">
        <v>22.073462000000003</v>
      </c>
      <c r="E7" s="209">
        <f t="shared" ref="E7:E8" si="3">D7*I7</f>
        <v>19.866115800000003</v>
      </c>
      <c r="F7" s="211">
        <f t="shared" ref="F7:F8" si="4">D7*J7</f>
        <v>15.451423400000001</v>
      </c>
      <c r="G7" s="146">
        <f t="shared" ref="G7:G9" si="5">D7*K7</f>
        <v>17.658769600000003</v>
      </c>
      <c r="H7" s="329" t="s">
        <v>1540</v>
      </c>
      <c r="I7" s="101">
        <v>0.9</v>
      </c>
      <c r="J7" s="101">
        <v>0.7</v>
      </c>
      <c r="K7" s="101">
        <v>0.8</v>
      </c>
    </row>
    <row r="8" spans="1:13" ht="31.5" customHeight="1">
      <c r="A8" s="322"/>
      <c r="B8" s="331" t="s">
        <v>1043</v>
      </c>
      <c r="C8" s="159" t="s">
        <v>1045</v>
      </c>
      <c r="D8" s="162">
        <v>7.9</v>
      </c>
      <c r="E8" s="209">
        <f t="shared" si="3"/>
        <v>7.11</v>
      </c>
      <c r="F8" s="211">
        <f t="shared" si="4"/>
        <v>5.53</v>
      </c>
      <c r="G8" s="146">
        <f t="shared" si="5"/>
        <v>6.32</v>
      </c>
      <c r="H8" s="330"/>
      <c r="I8" s="101">
        <v>0.9</v>
      </c>
      <c r="J8" s="101">
        <v>0.7</v>
      </c>
      <c r="K8" s="101">
        <v>0.8</v>
      </c>
    </row>
    <row r="9" spans="1:13" ht="60">
      <c r="A9" s="322"/>
      <c r="B9" s="332"/>
      <c r="C9" s="159" t="s">
        <v>1044</v>
      </c>
      <c r="D9" s="227">
        <v>47.932182400000002</v>
      </c>
      <c r="E9" s="228">
        <f>D9*I9</f>
        <v>0</v>
      </c>
      <c r="F9" s="229">
        <f>E9*I9</f>
        <v>0</v>
      </c>
      <c r="G9" s="146">
        <f t="shared" si="5"/>
        <v>0</v>
      </c>
      <c r="H9" s="95" t="s">
        <v>1543</v>
      </c>
      <c r="I9" s="101">
        <v>0</v>
      </c>
      <c r="J9" s="101">
        <f>I9</f>
        <v>0</v>
      </c>
      <c r="K9" s="101">
        <f>J9</f>
        <v>0</v>
      </c>
    </row>
    <row r="10" spans="1:13" ht="24">
      <c r="A10" s="322"/>
      <c r="B10" s="332"/>
      <c r="C10" s="219" t="s">
        <v>1541</v>
      </c>
      <c r="D10" s="162">
        <v>17.51707</v>
      </c>
      <c r="E10" s="150">
        <v>0</v>
      </c>
      <c r="F10" s="186">
        <v>0</v>
      </c>
      <c r="G10" s="212">
        <v>0</v>
      </c>
      <c r="H10" s="329" t="s">
        <v>1542</v>
      </c>
      <c r="I10" s="101"/>
      <c r="J10" s="101"/>
      <c r="K10" s="101"/>
    </row>
    <row r="11" spans="1:13">
      <c r="A11" s="322"/>
      <c r="B11" s="332"/>
      <c r="C11" s="159" t="s">
        <v>1046</v>
      </c>
      <c r="D11" s="162">
        <v>0.14878</v>
      </c>
      <c r="E11" s="150"/>
      <c r="F11" s="186">
        <v>0</v>
      </c>
      <c r="G11" s="212">
        <v>0</v>
      </c>
      <c r="H11" s="334"/>
      <c r="I11" s="101"/>
      <c r="J11" s="101"/>
      <c r="K11" s="101"/>
    </row>
    <row r="12" spans="1:13">
      <c r="A12" s="322"/>
      <c r="B12" s="332"/>
      <c r="C12" s="159" t="s">
        <v>1047</v>
      </c>
      <c r="D12" s="162">
        <v>3.84707</v>
      </c>
      <c r="E12" s="150">
        <v>0</v>
      </c>
      <c r="F12" s="186">
        <v>0</v>
      </c>
      <c r="G12" s="212">
        <v>0</v>
      </c>
      <c r="H12" s="334"/>
      <c r="I12" s="101"/>
      <c r="J12" s="101"/>
      <c r="K12" s="101"/>
    </row>
    <row r="13" spans="1:13" ht="12.75" thickBot="1">
      <c r="A13" s="322"/>
      <c r="B13" s="333"/>
      <c r="C13" s="159" t="s">
        <v>1048</v>
      </c>
      <c r="D13" s="162">
        <v>16.811350000000001</v>
      </c>
      <c r="E13" s="150">
        <v>0</v>
      </c>
      <c r="F13" s="186">
        <v>0</v>
      </c>
      <c r="G13" s="212">
        <v>0</v>
      </c>
      <c r="H13" s="335"/>
      <c r="I13" s="101"/>
      <c r="J13" s="101"/>
      <c r="K13" s="101"/>
    </row>
    <row r="14" spans="1:13" ht="12.75" thickBot="1">
      <c r="A14" s="118"/>
      <c r="B14" s="119" t="s">
        <v>24</v>
      </c>
      <c r="C14" s="119"/>
      <c r="D14" s="120">
        <f>SUM(D4:D13)</f>
        <v>632.57991439999989</v>
      </c>
      <c r="E14" s="120">
        <f>SUM(E5:E13)</f>
        <v>140.24611580000004</v>
      </c>
      <c r="F14" s="120">
        <f>SUM(F4:F13)</f>
        <v>38.481423400000004</v>
      </c>
      <c r="G14" s="120">
        <f>SUM(G4:G13)</f>
        <v>90.613769600000012</v>
      </c>
      <c r="H14" s="121"/>
      <c r="I14" s="74"/>
      <c r="J14" s="74"/>
      <c r="K14" s="74"/>
    </row>
    <row r="15" spans="1:13">
      <c r="D15" s="86"/>
    </row>
    <row r="16" spans="1:13">
      <c r="A16" s="297" t="s">
        <v>730</v>
      </c>
      <c r="B16" s="298"/>
      <c r="C16" s="298"/>
      <c r="D16" s="298"/>
      <c r="E16" s="298"/>
      <c r="F16" s="298"/>
      <c r="G16" s="298"/>
      <c r="H16" s="299"/>
    </row>
    <row r="17" spans="1:11" ht="11.45" customHeight="1">
      <c r="A17" s="247" t="s">
        <v>1537</v>
      </c>
      <c r="B17" s="247"/>
      <c r="C17" s="247"/>
      <c r="D17" s="247"/>
      <c r="E17" s="247"/>
      <c r="F17" s="247"/>
      <c r="G17" s="247"/>
      <c r="H17" s="247"/>
    </row>
    <row r="18" spans="1:11">
      <c r="A18" s="247"/>
      <c r="B18" s="247"/>
      <c r="C18" s="247"/>
      <c r="D18" s="247"/>
      <c r="E18" s="247"/>
      <c r="F18" s="247"/>
      <c r="G18" s="247"/>
      <c r="H18" s="247"/>
    </row>
    <row r="19" spans="1:11">
      <c r="A19" s="247"/>
      <c r="B19" s="247"/>
      <c r="C19" s="247"/>
      <c r="D19" s="247"/>
      <c r="E19" s="247"/>
      <c r="F19" s="247"/>
      <c r="G19" s="247"/>
      <c r="H19" s="247"/>
    </row>
    <row r="20" spans="1:11">
      <c r="A20" s="247"/>
      <c r="B20" s="247"/>
      <c r="C20" s="247"/>
      <c r="D20" s="247"/>
      <c r="E20" s="247"/>
      <c r="F20" s="247"/>
      <c r="G20" s="247"/>
      <c r="H20" s="247"/>
      <c r="I20" s="74"/>
      <c r="J20" s="74"/>
      <c r="K20" s="74"/>
    </row>
    <row r="21" spans="1:11">
      <c r="A21" s="247"/>
      <c r="B21" s="247"/>
      <c r="C21" s="247"/>
      <c r="D21" s="247"/>
      <c r="E21" s="247"/>
      <c r="F21" s="247"/>
      <c r="G21" s="247"/>
      <c r="H21" s="247"/>
      <c r="I21" s="74"/>
      <c r="J21" s="74"/>
      <c r="K21" s="74"/>
    </row>
    <row r="22" spans="1:11">
      <c r="A22" s="247"/>
      <c r="B22" s="247"/>
      <c r="C22" s="247"/>
      <c r="D22" s="247"/>
      <c r="E22" s="247"/>
      <c r="F22" s="247"/>
      <c r="G22" s="247"/>
      <c r="H22" s="247"/>
      <c r="I22" s="74"/>
      <c r="J22" s="74"/>
      <c r="K22" s="74"/>
    </row>
    <row r="23" spans="1:11">
      <c r="A23" s="247"/>
      <c r="B23" s="247"/>
      <c r="C23" s="247"/>
      <c r="D23" s="247"/>
      <c r="E23" s="247"/>
      <c r="F23" s="247"/>
      <c r="G23" s="247"/>
      <c r="H23" s="247"/>
      <c r="I23" s="74"/>
      <c r="J23" s="74"/>
      <c r="K23" s="74"/>
    </row>
    <row r="24" spans="1:11">
      <c r="A24" s="247"/>
      <c r="B24" s="247"/>
      <c r="C24" s="247"/>
      <c r="D24" s="247"/>
      <c r="E24" s="247"/>
      <c r="F24" s="247"/>
      <c r="G24" s="247"/>
      <c r="H24" s="247"/>
      <c r="I24" s="74"/>
      <c r="J24" s="74"/>
      <c r="K24" s="74"/>
    </row>
    <row r="25" spans="1:11">
      <c r="A25" s="247"/>
      <c r="B25" s="247"/>
      <c r="C25" s="247"/>
      <c r="D25" s="247"/>
      <c r="E25" s="247"/>
      <c r="F25" s="247"/>
      <c r="G25" s="247"/>
      <c r="H25" s="247"/>
      <c r="I25" s="74"/>
      <c r="J25" s="74"/>
      <c r="K25" s="74"/>
    </row>
    <row r="26" spans="1:11">
      <c r="A26" s="73"/>
      <c r="B26" s="73"/>
      <c r="C26" s="73"/>
      <c r="D26" s="73"/>
      <c r="E26" s="73"/>
      <c r="F26" s="73"/>
      <c r="G26" s="73"/>
      <c r="H26" s="73"/>
      <c r="I26" s="74"/>
      <c r="J26" s="74"/>
      <c r="K26" s="74"/>
    </row>
    <row r="27" spans="1:11">
      <c r="A27" s="73"/>
      <c r="B27" s="73"/>
      <c r="C27" s="73"/>
      <c r="D27" s="73"/>
      <c r="E27" s="73"/>
      <c r="F27" s="73"/>
      <c r="G27" s="73"/>
      <c r="H27" s="73"/>
      <c r="I27" s="74"/>
      <c r="J27" s="74"/>
      <c r="K27" s="74"/>
    </row>
    <row r="28" spans="1:11">
      <c r="A28" s="73"/>
      <c r="B28" s="73"/>
      <c r="C28" s="73"/>
      <c r="D28" s="73"/>
      <c r="E28" s="73"/>
      <c r="F28" s="73"/>
      <c r="G28" s="73"/>
      <c r="H28" s="73"/>
      <c r="I28" s="74"/>
      <c r="J28" s="74"/>
      <c r="K28" s="74"/>
    </row>
    <row r="29" spans="1:11">
      <c r="A29" s="73"/>
      <c r="B29" s="73"/>
      <c r="C29" s="73"/>
      <c r="D29" s="73"/>
      <c r="E29" s="73"/>
      <c r="F29" s="73"/>
      <c r="G29" s="73"/>
      <c r="H29" s="73"/>
      <c r="I29" s="74"/>
      <c r="J29" s="74"/>
      <c r="K29" s="74"/>
    </row>
    <row r="30" spans="1:11">
      <c r="A30" s="73"/>
      <c r="B30" s="73"/>
      <c r="C30" s="73"/>
      <c r="D30" s="73"/>
      <c r="E30" s="73"/>
      <c r="F30" s="73"/>
      <c r="G30" s="73"/>
      <c r="H30" s="73"/>
      <c r="I30" s="74"/>
      <c r="J30" s="74"/>
      <c r="K30" s="74"/>
    </row>
    <row r="31" spans="1:11">
      <c r="A31" s="74"/>
      <c r="B31" s="74"/>
      <c r="C31" s="74"/>
      <c r="D31" s="74"/>
      <c r="E31" s="74"/>
      <c r="F31" s="74"/>
      <c r="G31" s="74"/>
      <c r="H31" s="74"/>
      <c r="I31" s="74"/>
      <c r="J31" s="74"/>
      <c r="K31" s="74"/>
    </row>
    <row r="32" spans="1:11">
      <c r="A32" s="74"/>
      <c r="B32" s="74"/>
      <c r="C32" s="74"/>
      <c r="D32" s="74"/>
      <c r="E32" s="74"/>
      <c r="F32" s="74"/>
      <c r="G32" s="74"/>
      <c r="H32" s="74"/>
      <c r="I32" s="74"/>
      <c r="J32" s="74"/>
      <c r="K32" s="74"/>
    </row>
    <row r="33" spans="1:11">
      <c r="A33" s="74"/>
      <c r="B33" s="74"/>
      <c r="C33" s="74"/>
      <c r="D33" s="74"/>
      <c r="E33" s="74"/>
      <c r="F33" s="74"/>
      <c r="G33" s="74"/>
      <c r="H33" s="74"/>
      <c r="I33" s="74"/>
      <c r="J33" s="74"/>
      <c r="K33" s="74"/>
    </row>
    <row r="34" spans="1:11">
      <c r="A34" s="74"/>
      <c r="B34" s="74"/>
      <c r="C34" s="74"/>
      <c r="D34" s="74"/>
      <c r="E34" s="74"/>
      <c r="F34" s="74"/>
      <c r="G34" s="74"/>
      <c r="H34" s="74"/>
      <c r="I34" s="74"/>
      <c r="J34" s="74"/>
      <c r="K34" s="74"/>
    </row>
    <row r="35" spans="1:11">
      <c r="A35" s="74"/>
      <c r="B35" s="74"/>
      <c r="C35" s="74"/>
      <c r="D35" s="74"/>
      <c r="E35" s="74"/>
      <c r="F35" s="74"/>
      <c r="G35" s="74"/>
      <c r="H35" s="74"/>
      <c r="I35" s="74"/>
      <c r="J35" s="74"/>
      <c r="K35" s="74"/>
    </row>
    <row r="36" spans="1:11">
      <c r="A36" s="74"/>
      <c r="B36" s="74"/>
      <c r="C36" s="74"/>
      <c r="D36" s="74"/>
      <c r="E36" s="74"/>
      <c r="F36" s="74"/>
      <c r="G36" s="74"/>
      <c r="H36" s="74"/>
      <c r="I36" s="74"/>
      <c r="J36" s="74"/>
      <c r="K36" s="74"/>
    </row>
    <row r="37" spans="1:11">
      <c r="A37" s="74"/>
      <c r="B37" s="74"/>
      <c r="C37" s="74"/>
      <c r="D37" s="74"/>
      <c r="E37" s="74"/>
      <c r="F37" s="74"/>
      <c r="G37" s="74"/>
      <c r="H37" s="74"/>
      <c r="I37" s="74"/>
      <c r="J37" s="74"/>
      <c r="K37" s="74"/>
    </row>
    <row r="38" spans="1:11">
      <c r="A38" s="74"/>
      <c r="B38" s="74"/>
      <c r="C38" s="74"/>
      <c r="D38" s="74"/>
      <c r="E38" s="74"/>
      <c r="F38" s="74"/>
      <c r="G38" s="74"/>
      <c r="H38" s="74"/>
      <c r="I38" s="74"/>
      <c r="J38" s="74"/>
      <c r="K38" s="74"/>
    </row>
    <row r="39" spans="1:11">
      <c r="A39" s="74"/>
      <c r="B39" s="74"/>
      <c r="C39" s="74"/>
      <c r="D39" s="74"/>
      <c r="E39" s="74"/>
      <c r="F39" s="74"/>
      <c r="G39" s="74"/>
      <c r="H39" s="74"/>
      <c r="I39" s="74"/>
      <c r="J39" s="74"/>
      <c r="K39" s="74"/>
    </row>
    <row r="40" spans="1:11">
      <c r="A40" s="74"/>
      <c r="B40" s="74"/>
      <c r="C40" s="74"/>
      <c r="D40" s="74"/>
      <c r="E40" s="74"/>
      <c r="F40" s="74"/>
      <c r="G40" s="74"/>
      <c r="H40" s="74"/>
      <c r="I40" s="74"/>
      <c r="J40" s="74"/>
      <c r="K40" s="74"/>
    </row>
    <row r="41" spans="1:11">
      <c r="A41" s="74"/>
      <c r="B41" s="74"/>
      <c r="C41" s="74"/>
      <c r="D41" s="74"/>
      <c r="E41" s="74"/>
      <c r="F41" s="74"/>
      <c r="G41" s="74"/>
      <c r="H41" s="74"/>
      <c r="I41" s="74"/>
      <c r="J41" s="74"/>
      <c r="K41" s="74"/>
    </row>
    <row r="42" spans="1:11">
      <c r="A42" s="74"/>
      <c r="B42" s="74"/>
      <c r="C42" s="74"/>
      <c r="D42" s="74"/>
      <c r="E42" s="74"/>
      <c r="F42" s="74"/>
      <c r="G42" s="74"/>
      <c r="H42" s="74"/>
      <c r="I42" s="74"/>
      <c r="J42" s="74"/>
      <c r="K42" s="74"/>
    </row>
    <row r="43" spans="1:11">
      <c r="A43" s="74"/>
      <c r="B43" s="74"/>
      <c r="C43" s="74"/>
      <c r="D43" s="74"/>
      <c r="E43" s="74"/>
      <c r="F43" s="74"/>
      <c r="G43" s="74"/>
      <c r="H43" s="74"/>
      <c r="I43" s="74"/>
      <c r="J43" s="74"/>
      <c r="K43" s="74"/>
    </row>
    <row r="44" spans="1:11">
      <c r="A44" s="74"/>
      <c r="B44" s="74"/>
      <c r="C44" s="74"/>
      <c r="D44" s="74"/>
      <c r="E44" s="74"/>
      <c r="F44" s="74"/>
      <c r="G44" s="74"/>
      <c r="H44" s="74"/>
      <c r="I44" s="74"/>
      <c r="J44" s="74"/>
      <c r="K44" s="74"/>
    </row>
    <row r="45" spans="1:11">
      <c r="A45" s="74"/>
      <c r="B45" s="74"/>
      <c r="C45" s="74"/>
      <c r="D45" s="74"/>
      <c r="E45" s="74"/>
      <c r="F45" s="74"/>
      <c r="G45" s="74"/>
      <c r="H45" s="74"/>
      <c r="I45" s="74"/>
      <c r="J45" s="74"/>
      <c r="K45" s="74"/>
    </row>
    <row r="46" spans="1:11">
      <c r="A46" s="74"/>
      <c r="B46" s="74"/>
      <c r="C46" s="74"/>
      <c r="D46" s="74"/>
      <c r="E46" s="74"/>
      <c r="F46" s="74"/>
      <c r="G46" s="74"/>
      <c r="H46" s="74"/>
      <c r="I46" s="74"/>
      <c r="J46" s="74"/>
      <c r="K46" s="74"/>
    </row>
    <row r="47" spans="1:11">
      <c r="A47" s="74"/>
      <c r="B47" s="74"/>
      <c r="C47" s="74"/>
      <c r="D47" s="74"/>
      <c r="E47" s="74"/>
      <c r="F47" s="74"/>
      <c r="G47" s="74"/>
      <c r="H47" s="74"/>
      <c r="I47" s="74"/>
      <c r="J47" s="74"/>
      <c r="K47" s="74"/>
    </row>
    <row r="48" spans="1:11">
      <c r="A48" s="74"/>
      <c r="B48" s="74"/>
      <c r="C48" s="74"/>
      <c r="D48" s="74"/>
      <c r="E48" s="74"/>
      <c r="F48" s="74"/>
      <c r="G48" s="74"/>
      <c r="H48" s="74"/>
      <c r="I48" s="74"/>
      <c r="J48" s="74"/>
      <c r="K48" s="74"/>
    </row>
    <row r="49" spans="1:11">
      <c r="A49" s="74"/>
      <c r="B49" s="74"/>
      <c r="C49" s="74"/>
      <c r="D49" s="74"/>
      <c r="E49" s="74"/>
      <c r="F49" s="74"/>
      <c r="G49" s="74"/>
      <c r="H49" s="74"/>
      <c r="I49" s="74"/>
      <c r="J49" s="74"/>
      <c r="K49" s="74"/>
    </row>
    <row r="50" spans="1:11">
      <c r="A50" s="74"/>
      <c r="B50" s="74"/>
      <c r="C50" s="74"/>
      <c r="D50" s="74"/>
      <c r="E50" s="74"/>
      <c r="F50" s="74"/>
      <c r="G50" s="74"/>
      <c r="H50" s="74"/>
      <c r="I50" s="74"/>
      <c r="J50" s="74"/>
      <c r="K50" s="74"/>
    </row>
    <row r="51" spans="1:11">
      <c r="A51" s="74"/>
      <c r="B51" s="74"/>
      <c r="C51" s="74"/>
      <c r="D51" s="74"/>
      <c r="E51" s="74"/>
      <c r="F51" s="74"/>
      <c r="G51" s="74"/>
      <c r="H51" s="74"/>
      <c r="I51" s="74"/>
      <c r="J51" s="74"/>
      <c r="K51" s="74"/>
    </row>
  </sheetData>
  <mergeCells count="10">
    <mergeCell ref="A17:H25"/>
    <mergeCell ref="A4:A13"/>
    <mergeCell ref="A16:H16"/>
    <mergeCell ref="A1:H1"/>
    <mergeCell ref="A2:H2"/>
    <mergeCell ref="B4:B7"/>
    <mergeCell ref="H4:H5"/>
    <mergeCell ref="B8:B13"/>
    <mergeCell ref="H7:H8"/>
    <mergeCell ref="H10:H13"/>
  </mergeCells>
  <dataValidations disablePrompts="1" count="3">
    <dataValidation type="list" allowBlank="1" showInputMessage="1" showErrorMessage="1" sqref="I15:I98">
      <formula1>"On follow up party says it will be realised soon, Dispute in offered services, Dispute in Invoicing, Pending without reason, Unfairly held up by the party "</formula1>
    </dataValidation>
    <dataValidation type="list" allowBlank="1" showInputMessage="1" showErrorMessage="1" sqref="J15:K98">
      <formula1>"Good, Defunct, Goods against advance already delivered"</formula1>
    </dataValidation>
    <dataValidation type="list" allowBlank="1" showInputMessage="1" showErrorMessage="1" sqref="B16:C16 D15 D31:D98">
      <formula1>"Loan. Advance"</formula1>
    </dataValidation>
  </dataValidations>
  <pageMargins left="0.34" right="0.2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6"/>
  <sheetViews>
    <sheetView showGridLines="0" topLeftCell="C1" zoomScale="98" zoomScaleNormal="98" workbookViewId="0">
      <pane ySplit="3" topLeftCell="A91" activePane="bottomLeft" state="frozen"/>
      <selection pane="bottomLeft" activeCell="E99" sqref="E99"/>
    </sheetView>
  </sheetViews>
  <sheetFormatPr defaultColWidth="8.85546875" defaultRowHeight="12"/>
  <cols>
    <col min="1" max="1" width="7.7109375" style="78" customWidth="1"/>
    <col min="2" max="2" width="35.85546875" style="79" customWidth="1"/>
    <col min="3" max="3" width="42.42578125" style="79" customWidth="1"/>
    <col min="4" max="4" width="26.140625" style="79" customWidth="1"/>
    <col min="5" max="6" width="18.7109375" style="78" customWidth="1"/>
    <col min="7" max="7" width="24.28515625" style="78" customWidth="1"/>
    <col min="8" max="8" width="49" style="78" customWidth="1"/>
    <col min="9" max="9" width="8.85546875" style="78" customWidth="1"/>
    <col min="10" max="10" width="16.140625" style="78" customWidth="1"/>
    <col min="11" max="11" width="17.140625" style="78" customWidth="1"/>
    <col min="12" max="12" width="20.7109375" style="74" customWidth="1"/>
    <col min="13" max="13" width="16.7109375" style="74" customWidth="1"/>
    <col min="14" max="14" width="21.5703125" style="74" customWidth="1"/>
    <col min="15" max="15" width="12.28515625" style="74" customWidth="1"/>
    <col min="16" max="16384" width="8.85546875" style="74"/>
  </cols>
  <sheetData>
    <row r="1" spans="1:13">
      <c r="A1" s="323" t="s">
        <v>32</v>
      </c>
      <c r="B1" s="324"/>
      <c r="C1" s="324"/>
      <c r="D1" s="324"/>
      <c r="E1" s="324"/>
      <c r="F1" s="324"/>
      <c r="G1" s="324"/>
      <c r="H1" s="324"/>
      <c r="I1" s="83"/>
      <c r="J1" s="83"/>
      <c r="K1" s="83"/>
      <c r="L1" s="83"/>
      <c r="M1" s="83"/>
    </row>
    <row r="2" spans="1:13" ht="12.75" thickBot="1">
      <c r="A2" s="325" t="s">
        <v>737</v>
      </c>
      <c r="B2" s="326"/>
      <c r="C2" s="326"/>
      <c r="D2" s="326"/>
      <c r="E2" s="326"/>
      <c r="F2" s="326"/>
      <c r="G2" s="326"/>
      <c r="H2" s="327"/>
      <c r="I2" s="84"/>
      <c r="J2" s="84"/>
      <c r="K2" s="84"/>
      <c r="L2" s="85"/>
      <c r="M2" s="85"/>
    </row>
    <row r="3" spans="1:13" ht="24.75" thickBot="1">
      <c r="A3" s="153" t="s">
        <v>1</v>
      </c>
      <c r="B3" s="153" t="s">
        <v>28</v>
      </c>
      <c r="C3" s="148" t="s">
        <v>7</v>
      </c>
      <c r="D3" s="154" t="s">
        <v>753</v>
      </c>
      <c r="E3" s="155" t="s">
        <v>748</v>
      </c>
      <c r="F3" s="174" t="s">
        <v>1521</v>
      </c>
      <c r="G3" s="174" t="s">
        <v>1522</v>
      </c>
      <c r="H3" s="153" t="s">
        <v>8</v>
      </c>
      <c r="I3" s="74"/>
      <c r="J3" s="74"/>
      <c r="K3" s="74"/>
    </row>
    <row r="4" spans="1:13" ht="36">
      <c r="A4" s="167">
        <v>1</v>
      </c>
      <c r="B4" s="169" t="s">
        <v>729</v>
      </c>
      <c r="C4" s="169"/>
      <c r="D4" s="168">
        <v>6.0159999999999998E-2</v>
      </c>
      <c r="E4" s="150">
        <v>0</v>
      </c>
      <c r="F4" s="150">
        <v>0</v>
      </c>
      <c r="G4" s="147">
        <f>D4*90%</f>
        <v>5.4143999999999998E-2</v>
      </c>
      <c r="H4" s="95" t="s">
        <v>1526</v>
      </c>
      <c r="I4" s="101">
        <v>0.9</v>
      </c>
      <c r="J4" s="101"/>
      <c r="K4" s="101"/>
    </row>
    <row r="5" spans="1:13" ht="57" customHeight="1">
      <c r="A5" s="167">
        <v>2</v>
      </c>
      <c r="B5" s="169" t="s">
        <v>1428</v>
      </c>
      <c r="C5" s="169"/>
      <c r="D5" s="170">
        <v>5.9</v>
      </c>
      <c r="E5" s="150">
        <v>0</v>
      </c>
      <c r="F5" s="150">
        <v>0</v>
      </c>
      <c r="G5" s="147">
        <v>0</v>
      </c>
      <c r="H5" s="337" t="s">
        <v>1529</v>
      </c>
      <c r="J5" s="101"/>
      <c r="K5" s="101"/>
    </row>
    <row r="6" spans="1:13" ht="53.25" customHeight="1">
      <c r="A6" s="167">
        <v>3</v>
      </c>
      <c r="B6" s="169" t="s">
        <v>1429</v>
      </c>
      <c r="C6" s="169"/>
      <c r="D6" s="170">
        <v>75</v>
      </c>
      <c r="E6" s="150">
        <v>0</v>
      </c>
      <c r="F6" s="150">
        <v>0</v>
      </c>
      <c r="G6" s="147">
        <f>D6*I6</f>
        <v>7.5</v>
      </c>
      <c r="H6" s="338"/>
      <c r="I6" s="208">
        <v>0.1</v>
      </c>
      <c r="J6" s="101"/>
      <c r="K6" s="101"/>
    </row>
    <row r="7" spans="1:13" ht="51.75" customHeight="1">
      <c r="A7" s="167">
        <v>4</v>
      </c>
      <c r="B7" s="169" t="s">
        <v>1430</v>
      </c>
      <c r="C7" s="169"/>
      <c r="D7" s="170">
        <v>13.65077</v>
      </c>
      <c r="E7" s="150">
        <v>0</v>
      </c>
      <c r="F7" s="150">
        <v>0</v>
      </c>
      <c r="G7" s="147">
        <v>0</v>
      </c>
      <c r="H7" s="339"/>
      <c r="I7" s="101"/>
      <c r="J7" s="101"/>
      <c r="K7" s="101"/>
    </row>
    <row r="8" spans="1:13" ht="36" customHeight="1">
      <c r="A8" s="167">
        <v>5</v>
      </c>
      <c r="B8" s="284" t="s">
        <v>1544</v>
      </c>
      <c r="C8" s="169" t="s">
        <v>1431</v>
      </c>
      <c r="D8" s="170">
        <v>0.05</v>
      </c>
      <c r="E8" s="220">
        <f>D8*I9</f>
        <v>0.03</v>
      </c>
      <c r="F8" s="220">
        <f>D8*J9</f>
        <v>2.0000000000000004E-2</v>
      </c>
      <c r="G8" s="147">
        <f>D8*K9</f>
        <v>2.5000000000000001E-2</v>
      </c>
      <c r="H8" s="340" t="s">
        <v>1545</v>
      </c>
      <c r="I8" s="101"/>
      <c r="J8" s="101"/>
      <c r="K8" s="101"/>
    </row>
    <row r="9" spans="1:13">
      <c r="A9" s="167">
        <v>6</v>
      </c>
      <c r="B9" s="284"/>
      <c r="C9" s="169" t="s">
        <v>1432</v>
      </c>
      <c r="D9" s="170">
        <v>1</v>
      </c>
      <c r="E9" s="209">
        <f>D9*$I$9</f>
        <v>0.6</v>
      </c>
      <c r="F9" s="209">
        <f>D9*$J$9</f>
        <v>0.4</v>
      </c>
      <c r="G9" s="147">
        <f>D9*$K$9</f>
        <v>0.5</v>
      </c>
      <c r="H9" s="341"/>
      <c r="I9" s="101">
        <v>0.6</v>
      </c>
      <c r="J9" s="101">
        <v>0.4</v>
      </c>
      <c r="K9" s="101">
        <v>0.5</v>
      </c>
    </row>
    <row r="10" spans="1:13">
      <c r="A10" s="167">
        <v>7</v>
      </c>
      <c r="B10" s="284"/>
      <c r="C10" s="169" t="s">
        <v>1433</v>
      </c>
      <c r="D10" s="170">
        <v>6.5294492000000002</v>
      </c>
      <c r="E10" s="209">
        <f t="shared" ref="E10:E19" si="0">D10*$I$9</f>
        <v>3.91766952</v>
      </c>
      <c r="F10" s="209">
        <f t="shared" ref="F10:F19" si="1">D10*$J$9</f>
        <v>2.6117796800000002</v>
      </c>
      <c r="G10" s="147">
        <f t="shared" ref="G10:G19" si="2">D10*$K$9</f>
        <v>3.2647246000000001</v>
      </c>
      <c r="H10" s="341"/>
      <c r="I10" s="101"/>
      <c r="J10" s="101"/>
      <c r="K10" s="101"/>
    </row>
    <row r="11" spans="1:13">
      <c r="A11" s="167">
        <v>8</v>
      </c>
      <c r="B11" s="284"/>
      <c r="C11" s="169" t="s">
        <v>1434</v>
      </c>
      <c r="D11" s="170">
        <v>0.999</v>
      </c>
      <c r="E11" s="209">
        <f t="shared" si="0"/>
        <v>0.59939999999999993</v>
      </c>
      <c r="F11" s="209">
        <f t="shared" si="1"/>
        <v>0.39960000000000001</v>
      </c>
      <c r="G11" s="147">
        <f t="shared" si="2"/>
        <v>0.4995</v>
      </c>
      <c r="H11" s="341"/>
      <c r="I11" s="101"/>
      <c r="J11" s="101"/>
      <c r="K11" s="101"/>
    </row>
    <row r="12" spans="1:13">
      <c r="A12" s="167">
        <v>9</v>
      </c>
      <c r="B12" s="284"/>
      <c r="C12" s="169" t="s">
        <v>1435</v>
      </c>
      <c r="D12" s="170">
        <v>2.19</v>
      </c>
      <c r="E12" s="209">
        <f t="shared" si="0"/>
        <v>1.3139999999999998</v>
      </c>
      <c r="F12" s="209">
        <f t="shared" si="1"/>
        <v>0.876</v>
      </c>
      <c r="G12" s="147">
        <f t="shared" si="2"/>
        <v>1.095</v>
      </c>
      <c r="H12" s="341"/>
      <c r="I12" s="101"/>
      <c r="J12" s="101"/>
      <c r="K12" s="101"/>
    </row>
    <row r="13" spans="1:13">
      <c r="A13" s="167">
        <v>10</v>
      </c>
      <c r="B13" s="284"/>
      <c r="C13" s="169" t="s">
        <v>1436</v>
      </c>
      <c r="D13" s="170">
        <v>52.5</v>
      </c>
      <c r="E13" s="209">
        <f t="shared" si="0"/>
        <v>31.5</v>
      </c>
      <c r="F13" s="209">
        <f t="shared" si="1"/>
        <v>21</v>
      </c>
      <c r="G13" s="147">
        <f t="shared" si="2"/>
        <v>26.25</v>
      </c>
      <c r="H13" s="341"/>
      <c r="I13" s="101"/>
      <c r="J13" s="101"/>
      <c r="K13" s="101"/>
    </row>
    <row r="14" spans="1:13">
      <c r="A14" s="167">
        <v>11</v>
      </c>
      <c r="B14" s="284"/>
      <c r="C14" s="169" t="s">
        <v>1437</v>
      </c>
      <c r="D14" s="170">
        <v>2.21</v>
      </c>
      <c r="E14" s="209">
        <f t="shared" si="0"/>
        <v>1.3259999999999998</v>
      </c>
      <c r="F14" s="209">
        <f t="shared" si="1"/>
        <v>0.88400000000000001</v>
      </c>
      <c r="G14" s="147">
        <f t="shared" si="2"/>
        <v>1.105</v>
      </c>
      <c r="H14" s="341"/>
      <c r="I14" s="101"/>
      <c r="J14" s="101"/>
      <c r="K14" s="101"/>
    </row>
    <row r="15" spans="1:13">
      <c r="A15" s="167">
        <v>12</v>
      </c>
      <c r="B15" s="284"/>
      <c r="C15" s="169" t="s">
        <v>1438</v>
      </c>
      <c r="D15" s="170">
        <v>0.16012999999999999</v>
      </c>
      <c r="E15" s="209">
        <f t="shared" si="0"/>
        <v>9.6077999999999997E-2</v>
      </c>
      <c r="F15" s="209">
        <f t="shared" si="1"/>
        <v>6.4051999999999998E-2</v>
      </c>
      <c r="G15" s="147">
        <f t="shared" si="2"/>
        <v>8.0064999999999997E-2</v>
      </c>
      <c r="H15" s="341"/>
      <c r="I15" s="101"/>
      <c r="J15" s="101"/>
      <c r="K15" s="101"/>
    </row>
    <row r="16" spans="1:13">
      <c r="A16" s="167">
        <v>13</v>
      </c>
      <c r="B16" s="284"/>
      <c r="C16" s="169" t="s">
        <v>1439</v>
      </c>
      <c r="D16" s="170">
        <v>1.7909999999999999</v>
      </c>
      <c r="E16" s="209">
        <f t="shared" si="0"/>
        <v>1.0746</v>
      </c>
      <c r="F16" s="209">
        <f t="shared" si="1"/>
        <v>0.71640000000000004</v>
      </c>
      <c r="G16" s="147">
        <f t="shared" si="2"/>
        <v>0.89549999999999996</v>
      </c>
      <c r="H16" s="341"/>
      <c r="I16" s="101"/>
      <c r="J16" s="101"/>
      <c r="K16" s="101"/>
    </row>
    <row r="17" spans="1:11">
      <c r="A17" s="167">
        <v>14</v>
      </c>
      <c r="B17" s="284"/>
      <c r="H17" s="341"/>
      <c r="I17" s="101"/>
      <c r="J17" s="101"/>
      <c r="K17" s="101"/>
    </row>
    <row r="18" spans="1:11">
      <c r="A18" s="167">
        <v>15</v>
      </c>
      <c r="B18" s="284"/>
      <c r="C18" s="169" t="s">
        <v>1441</v>
      </c>
      <c r="D18" s="170">
        <v>25</v>
      </c>
      <c r="E18" s="209">
        <f t="shared" si="0"/>
        <v>15</v>
      </c>
      <c r="F18" s="209">
        <f t="shared" si="1"/>
        <v>10</v>
      </c>
      <c r="G18" s="147">
        <f t="shared" si="2"/>
        <v>12.5</v>
      </c>
      <c r="H18" s="341"/>
      <c r="I18" s="101"/>
      <c r="J18" s="101"/>
      <c r="K18" s="101"/>
    </row>
    <row r="19" spans="1:11">
      <c r="A19" s="167">
        <v>16</v>
      </c>
      <c r="B19" s="284"/>
      <c r="C19" s="169" t="s">
        <v>1442</v>
      </c>
      <c r="D19" s="170">
        <v>1.4945550000000001</v>
      </c>
      <c r="E19" s="209">
        <f t="shared" si="0"/>
        <v>0.896733</v>
      </c>
      <c r="F19" s="209">
        <f t="shared" si="1"/>
        <v>0.59782200000000008</v>
      </c>
      <c r="G19" s="147">
        <f t="shared" si="2"/>
        <v>0.74727750000000004</v>
      </c>
      <c r="H19" s="341"/>
      <c r="I19" s="101"/>
      <c r="J19" s="101"/>
      <c r="K19" s="101"/>
    </row>
    <row r="20" spans="1:11">
      <c r="A20" s="167"/>
      <c r="B20" s="284"/>
      <c r="C20" s="169" t="s">
        <v>1443</v>
      </c>
      <c r="D20" s="170">
        <v>5.4483499999999996</v>
      </c>
      <c r="E20" s="209">
        <f>D20*$I$9</f>
        <v>3.2690099999999997</v>
      </c>
      <c r="F20" s="209">
        <f>D20*$J$9</f>
        <v>2.1793399999999998</v>
      </c>
      <c r="G20" s="147">
        <f>D20*$K$9</f>
        <v>2.7241749999999998</v>
      </c>
      <c r="H20" s="341"/>
      <c r="I20" s="101"/>
      <c r="J20" s="101"/>
      <c r="K20" s="101"/>
    </row>
    <row r="21" spans="1:11" ht="48">
      <c r="A21" s="167">
        <v>17</v>
      </c>
      <c r="B21" s="284"/>
      <c r="C21" s="169" t="s">
        <v>1440</v>
      </c>
      <c r="D21" s="170">
        <v>68</v>
      </c>
      <c r="E21" s="209">
        <v>0</v>
      </c>
      <c r="F21" s="209">
        <v>0</v>
      </c>
      <c r="G21" s="147">
        <v>0</v>
      </c>
      <c r="H21" s="210" t="s">
        <v>1546</v>
      </c>
      <c r="I21" s="101">
        <v>0</v>
      </c>
      <c r="J21" s="101">
        <v>0</v>
      </c>
      <c r="K21" s="101">
        <v>0</v>
      </c>
    </row>
    <row r="22" spans="1:11" ht="60">
      <c r="A22" s="167">
        <v>18</v>
      </c>
      <c r="B22" s="336" t="s">
        <v>1520</v>
      </c>
      <c r="C22" s="159" t="s">
        <v>1444</v>
      </c>
      <c r="D22" s="245">
        <v>1909.0677249</v>
      </c>
      <c r="E22" s="228">
        <f>D22*I22</f>
        <v>763.62708996000003</v>
      </c>
      <c r="F22" s="228">
        <f>D22*J22</f>
        <v>381.81354498000002</v>
      </c>
      <c r="G22" s="147">
        <f>D22*K22</f>
        <v>572.72031746999994</v>
      </c>
      <c r="H22" s="95" t="s">
        <v>1547</v>
      </c>
      <c r="I22" s="246">
        <v>0.4</v>
      </c>
      <c r="J22" s="101">
        <v>0.2</v>
      </c>
      <c r="K22" s="101">
        <v>0.3</v>
      </c>
    </row>
    <row r="23" spans="1:11" ht="72">
      <c r="A23" s="167">
        <v>19</v>
      </c>
      <c r="B23" s="336"/>
      <c r="C23" s="159" t="s">
        <v>1445</v>
      </c>
      <c r="D23" s="245">
        <v>497.48373229999999</v>
      </c>
      <c r="E23" s="228">
        <f>D23*I23</f>
        <v>497.48373229999999</v>
      </c>
      <c r="F23" s="228">
        <f>D23*J23</f>
        <v>397.98698583999999</v>
      </c>
      <c r="G23" s="147">
        <f>D23*K23</f>
        <v>447.73535907000002</v>
      </c>
      <c r="H23" s="95" t="s">
        <v>1551</v>
      </c>
      <c r="I23" s="246">
        <v>1</v>
      </c>
      <c r="J23" s="101">
        <v>0.8</v>
      </c>
      <c r="K23" s="101">
        <v>0.9</v>
      </c>
    </row>
    <row r="24" spans="1:11" ht="33.75" customHeight="1">
      <c r="A24" s="167">
        <v>21</v>
      </c>
      <c r="B24" s="336"/>
      <c r="C24" s="159" t="s">
        <v>1447</v>
      </c>
      <c r="D24" s="162">
        <v>84.893843800000013</v>
      </c>
      <c r="E24" s="209">
        <f>D24*I24</f>
        <v>84.893843800000013</v>
      </c>
      <c r="F24" s="209">
        <f>D24*J24</f>
        <v>67.915075040000019</v>
      </c>
      <c r="G24" s="147">
        <f>D24*K24</f>
        <v>76.404459420000009</v>
      </c>
      <c r="H24" s="329" t="s">
        <v>1548</v>
      </c>
      <c r="I24" s="207">
        <v>1</v>
      </c>
      <c r="J24" s="101">
        <v>0.8</v>
      </c>
      <c r="K24" s="101">
        <v>0.9</v>
      </c>
    </row>
    <row r="25" spans="1:11" ht="27" customHeight="1">
      <c r="A25" s="167">
        <v>23</v>
      </c>
      <c r="B25" s="336"/>
      <c r="C25" s="159" t="s">
        <v>1449</v>
      </c>
      <c r="D25" s="162">
        <v>10.53</v>
      </c>
      <c r="E25" s="209">
        <f>D25*I25</f>
        <v>10.53</v>
      </c>
      <c r="F25" s="209">
        <f>D25*J25</f>
        <v>8.4239999999999995</v>
      </c>
      <c r="G25" s="147">
        <f>D25*K25</f>
        <v>9.4770000000000003</v>
      </c>
      <c r="H25" s="330"/>
      <c r="I25" s="207">
        <v>1</v>
      </c>
      <c r="J25" s="101">
        <v>0.8</v>
      </c>
      <c r="K25" s="101">
        <v>0.9</v>
      </c>
    </row>
    <row r="26" spans="1:11" ht="100.5" customHeight="1">
      <c r="A26" s="167"/>
      <c r="B26" s="336"/>
      <c r="C26" s="159" t="s">
        <v>1446</v>
      </c>
      <c r="D26" s="245">
        <v>96.226659999999995</v>
      </c>
      <c r="E26" s="228">
        <f t="shared" ref="E26:E29" si="3">D26*I26</f>
        <v>96.226659999999995</v>
      </c>
      <c r="F26" s="228">
        <f t="shared" ref="F26:F29" si="4">D26*J26</f>
        <v>76.981328000000005</v>
      </c>
      <c r="G26" s="147">
        <f>D26*K26</f>
        <v>86.603994</v>
      </c>
      <c r="H26" s="206" t="s">
        <v>1549</v>
      </c>
      <c r="I26" s="246">
        <v>1</v>
      </c>
      <c r="J26" s="101">
        <v>0.8</v>
      </c>
      <c r="K26" s="101">
        <v>0.9</v>
      </c>
    </row>
    <row r="27" spans="1:11" ht="48" customHeight="1">
      <c r="A27" s="167">
        <v>24</v>
      </c>
      <c r="B27" s="336"/>
      <c r="C27" s="159" t="s">
        <v>1450</v>
      </c>
      <c r="D27" s="162">
        <v>7.5374999999999996</v>
      </c>
      <c r="E27" s="209">
        <f t="shared" si="3"/>
        <v>7.5374999999999996</v>
      </c>
      <c r="F27" s="209">
        <f t="shared" si="4"/>
        <v>6.03</v>
      </c>
      <c r="G27" s="147">
        <f t="shared" ref="G27:G29" si="5">D27*K27</f>
        <v>6.7837499999999995</v>
      </c>
      <c r="H27" s="329" t="s">
        <v>1527</v>
      </c>
      <c r="I27" s="207">
        <v>1</v>
      </c>
      <c r="J27" s="101">
        <v>0.8</v>
      </c>
      <c r="K27" s="101">
        <v>0.9</v>
      </c>
    </row>
    <row r="28" spans="1:11">
      <c r="A28" s="167">
        <v>25</v>
      </c>
      <c r="B28" s="336"/>
      <c r="C28" s="159" t="s">
        <v>1451</v>
      </c>
      <c r="D28" s="162">
        <v>4.2646177999999999</v>
      </c>
      <c r="E28" s="209">
        <f t="shared" si="3"/>
        <v>4.2646177999999999</v>
      </c>
      <c r="F28" s="209">
        <f t="shared" si="4"/>
        <v>3.4116942400000001</v>
      </c>
      <c r="G28" s="147">
        <f t="shared" si="5"/>
        <v>3.83815602</v>
      </c>
      <c r="H28" s="330"/>
      <c r="I28" s="207">
        <v>1</v>
      </c>
      <c r="J28" s="101">
        <v>0.8</v>
      </c>
      <c r="K28" s="101">
        <v>0.9</v>
      </c>
    </row>
    <row r="29" spans="1:11" ht="96">
      <c r="A29" s="167"/>
      <c r="B29" s="336"/>
      <c r="C29" s="159" t="s">
        <v>1448</v>
      </c>
      <c r="D29" s="162">
        <v>32.28105</v>
      </c>
      <c r="E29" s="150">
        <f t="shared" si="3"/>
        <v>0</v>
      </c>
      <c r="F29" s="150">
        <f t="shared" si="4"/>
        <v>0</v>
      </c>
      <c r="G29" s="147">
        <f t="shared" si="5"/>
        <v>0</v>
      </c>
      <c r="H29" s="205" t="s">
        <v>1550</v>
      </c>
      <c r="I29" s="150">
        <v>0</v>
      </c>
      <c r="J29" s="101">
        <v>0</v>
      </c>
      <c r="K29" s="101">
        <v>0</v>
      </c>
    </row>
    <row r="30" spans="1:11" ht="60" customHeight="1">
      <c r="A30" s="167">
        <v>26</v>
      </c>
      <c r="B30" s="336"/>
      <c r="C30" s="159" t="s">
        <v>1452</v>
      </c>
      <c r="D30" s="162">
        <v>3.8752399999999998</v>
      </c>
      <c r="E30" s="209">
        <f t="shared" ref="E30:E93" si="6">D30*I30</f>
        <v>1.5500959999999999</v>
      </c>
      <c r="F30" s="209">
        <f t="shared" ref="F30:F93" si="7">D30*J30</f>
        <v>0.77504799999999996</v>
      </c>
      <c r="G30" s="147">
        <f t="shared" ref="G30:G93" si="8">D30*K30</f>
        <v>1.1625719999999999</v>
      </c>
      <c r="H30" s="340" t="s">
        <v>1528</v>
      </c>
      <c r="I30" s="207">
        <v>0.4</v>
      </c>
      <c r="J30" s="101">
        <v>0.2</v>
      </c>
      <c r="K30" s="101">
        <v>0.3</v>
      </c>
    </row>
    <row r="31" spans="1:11">
      <c r="A31" s="167">
        <v>27</v>
      </c>
      <c r="B31" s="336"/>
      <c r="C31" s="159" t="s">
        <v>1453</v>
      </c>
      <c r="D31" s="162">
        <v>3.6</v>
      </c>
      <c r="E31" s="209">
        <f t="shared" si="6"/>
        <v>1.4400000000000002</v>
      </c>
      <c r="F31" s="209">
        <f t="shared" si="7"/>
        <v>0.72000000000000008</v>
      </c>
      <c r="G31" s="147">
        <f t="shared" si="8"/>
        <v>1.08</v>
      </c>
      <c r="H31" s="341"/>
      <c r="I31" s="207">
        <v>0.4</v>
      </c>
      <c r="J31" s="101">
        <v>0.2</v>
      </c>
      <c r="K31" s="101">
        <v>0.3</v>
      </c>
    </row>
    <row r="32" spans="1:11">
      <c r="A32" s="167">
        <v>28</v>
      </c>
      <c r="B32" s="336"/>
      <c r="C32" s="159" t="s">
        <v>1454</v>
      </c>
      <c r="D32" s="162">
        <v>3.0205899999999999</v>
      </c>
      <c r="E32" s="209">
        <f t="shared" si="6"/>
        <v>1.2082360000000001</v>
      </c>
      <c r="F32" s="209">
        <f t="shared" si="7"/>
        <v>0.60411800000000004</v>
      </c>
      <c r="G32" s="147">
        <f t="shared" si="8"/>
        <v>0.9061769999999999</v>
      </c>
      <c r="H32" s="341"/>
      <c r="I32" s="207">
        <v>0.4</v>
      </c>
      <c r="J32" s="101">
        <v>0.2</v>
      </c>
      <c r="K32" s="101">
        <v>0.3</v>
      </c>
    </row>
    <row r="33" spans="1:11">
      <c r="A33" s="167">
        <v>29</v>
      </c>
      <c r="B33" s="336"/>
      <c r="C33" s="159" t="s">
        <v>1455</v>
      </c>
      <c r="D33" s="162">
        <v>2.8958300000000001</v>
      </c>
      <c r="E33" s="209">
        <f t="shared" si="6"/>
        <v>1.1583320000000001</v>
      </c>
      <c r="F33" s="209">
        <f t="shared" si="7"/>
        <v>0.57916600000000007</v>
      </c>
      <c r="G33" s="147">
        <f t="shared" si="8"/>
        <v>0.86874899999999999</v>
      </c>
      <c r="H33" s="341"/>
      <c r="I33" s="207">
        <v>0.4</v>
      </c>
      <c r="J33" s="101">
        <v>0.2</v>
      </c>
      <c r="K33" s="101">
        <v>0.3</v>
      </c>
    </row>
    <row r="34" spans="1:11">
      <c r="A34" s="167">
        <v>30</v>
      </c>
      <c r="B34" s="336"/>
      <c r="C34" s="159" t="s">
        <v>1456</v>
      </c>
      <c r="D34" s="162">
        <v>2.1991299999999998</v>
      </c>
      <c r="E34" s="209">
        <f t="shared" si="6"/>
        <v>0.87965199999999999</v>
      </c>
      <c r="F34" s="209">
        <f t="shared" si="7"/>
        <v>0.43982599999999999</v>
      </c>
      <c r="G34" s="147">
        <f t="shared" si="8"/>
        <v>0.65973899999999996</v>
      </c>
      <c r="H34" s="341"/>
      <c r="I34" s="207">
        <v>0.4</v>
      </c>
      <c r="J34" s="101">
        <v>0.2</v>
      </c>
      <c r="K34" s="101">
        <v>0.3</v>
      </c>
    </row>
    <row r="35" spans="1:11">
      <c r="A35" s="167">
        <v>32</v>
      </c>
      <c r="B35" s="336"/>
      <c r="C35" s="159" t="s">
        <v>1457</v>
      </c>
      <c r="D35" s="162">
        <v>1.8369599999999999</v>
      </c>
      <c r="E35" s="209">
        <f t="shared" si="6"/>
        <v>0.73478399999999999</v>
      </c>
      <c r="F35" s="209">
        <f t="shared" si="7"/>
        <v>0.367392</v>
      </c>
      <c r="G35" s="147">
        <f t="shared" si="8"/>
        <v>0.55108799999999991</v>
      </c>
      <c r="H35" s="341"/>
      <c r="I35" s="207">
        <v>0.4</v>
      </c>
      <c r="J35" s="101">
        <v>0.2</v>
      </c>
      <c r="K35" s="101">
        <v>0.3</v>
      </c>
    </row>
    <row r="36" spans="1:11">
      <c r="A36" s="167">
        <v>33</v>
      </c>
      <c r="B36" s="336"/>
      <c r="C36" s="159" t="s">
        <v>1458</v>
      </c>
      <c r="D36" s="162">
        <v>1.75</v>
      </c>
      <c r="E36" s="209">
        <f t="shared" si="6"/>
        <v>0.70000000000000007</v>
      </c>
      <c r="F36" s="209">
        <f t="shared" si="7"/>
        <v>0.35000000000000003</v>
      </c>
      <c r="G36" s="147">
        <f t="shared" si="8"/>
        <v>0.52500000000000002</v>
      </c>
      <c r="H36" s="341"/>
      <c r="I36" s="207">
        <v>0.4</v>
      </c>
      <c r="J36" s="101">
        <v>0.2</v>
      </c>
      <c r="K36" s="101">
        <v>0.3</v>
      </c>
    </row>
    <row r="37" spans="1:11">
      <c r="A37" s="167">
        <v>34</v>
      </c>
      <c r="B37" s="336"/>
      <c r="C37" s="159" t="s">
        <v>1459</v>
      </c>
      <c r="D37" s="162">
        <v>1.706</v>
      </c>
      <c r="E37" s="209">
        <f t="shared" si="6"/>
        <v>0.68240000000000001</v>
      </c>
      <c r="F37" s="209">
        <f t="shared" si="7"/>
        <v>0.3412</v>
      </c>
      <c r="G37" s="147">
        <f t="shared" si="8"/>
        <v>0.51179999999999992</v>
      </c>
      <c r="H37" s="341"/>
      <c r="I37" s="207">
        <v>0.4</v>
      </c>
      <c r="J37" s="101">
        <v>0.2</v>
      </c>
      <c r="K37" s="101">
        <v>0.3</v>
      </c>
    </row>
    <row r="38" spans="1:11">
      <c r="A38" s="167">
        <v>35</v>
      </c>
      <c r="B38" s="336"/>
      <c r="C38" s="159" t="s">
        <v>1460</v>
      </c>
      <c r="D38" s="162">
        <v>1.5292699999999999</v>
      </c>
      <c r="E38" s="209">
        <f t="shared" si="6"/>
        <v>0.61170800000000003</v>
      </c>
      <c r="F38" s="209">
        <f t="shared" si="7"/>
        <v>0.30585400000000001</v>
      </c>
      <c r="G38" s="147">
        <f t="shared" si="8"/>
        <v>0.45878099999999994</v>
      </c>
      <c r="H38" s="341"/>
      <c r="I38" s="207">
        <v>0.4</v>
      </c>
      <c r="J38" s="101">
        <v>0.2</v>
      </c>
      <c r="K38" s="101">
        <v>0.3</v>
      </c>
    </row>
    <row r="39" spans="1:11">
      <c r="A39" s="167">
        <v>36</v>
      </c>
      <c r="B39" s="336"/>
      <c r="C39" s="159" t="s">
        <v>1461</v>
      </c>
      <c r="D39" s="162">
        <v>1.5</v>
      </c>
      <c r="E39" s="209">
        <f t="shared" si="6"/>
        <v>0.60000000000000009</v>
      </c>
      <c r="F39" s="209">
        <f t="shared" si="7"/>
        <v>0.30000000000000004</v>
      </c>
      <c r="G39" s="147">
        <f t="shared" si="8"/>
        <v>0.44999999999999996</v>
      </c>
      <c r="H39" s="341"/>
      <c r="I39" s="207">
        <v>0.4</v>
      </c>
      <c r="J39" s="101">
        <v>0.2</v>
      </c>
      <c r="K39" s="101">
        <v>0.3</v>
      </c>
    </row>
    <row r="40" spans="1:11">
      <c r="A40" s="167">
        <v>37</v>
      </c>
      <c r="B40" s="336"/>
      <c r="C40" s="159" t="s">
        <v>1427</v>
      </c>
      <c r="D40" s="162">
        <v>1.4945550000000001</v>
      </c>
      <c r="E40" s="209">
        <f t="shared" si="6"/>
        <v>0.59782200000000008</v>
      </c>
      <c r="F40" s="209">
        <f t="shared" si="7"/>
        <v>0.29891100000000004</v>
      </c>
      <c r="G40" s="147">
        <f t="shared" si="8"/>
        <v>0.4483665</v>
      </c>
      <c r="H40" s="341"/>
      <c r="I40" s="207">
        <v>0.4</v>
      </c>
      <c r="J40" s="101">
        <v>0.2</v>
      </c>
      <c r="K40" s="101">
        <v>0.3</v>
      </c>
    </row>
    <row r="41" spans="1:11">
      <c r="A41" s="167">
        <v>38</v>
      </c>
      <c r="B41" s="336"/>
      <c r="C41" s="159" t="s">
        <v>1462</v>
      </c>
      <c r="D41" s="162">
        <v>1.44</v>
      </c>
      <c r="E41" s="209">
        <f t="shared" si="6"/>
        <v>0.57599999999999996</v>
      </c>
      <c r="F41" s="209">
        <f t="shared" si="7"/>
        <v>0.28799999999999998</v>
      </c>
      <c r="G41" s="147">
        <f t="shared" si="8"/>
        <v>0.432</v>
      </c>
      <c r="H41" s="341"/>
      <c r="I41" s="207">
        <v>0.4</v>
      </c>
      <c r="J41" s="101">
        <v>0.2</v>
      </c>
      <c r="K41" s="101">
        <v>0.3</v>
      </c>
    </row>
    <row r="42" spans="1:11">
      <c r="A42" s="167">
        <v>39</v>
      </c>
      <c r="B42" s="336"/>
      <c r="C42" s="159" t="s">
        <v>1463</v>
      </c>
      <c r="D42" s="162">
        <v>1.2849999999999999</v>
      </c>
      <c r="E42" s="209">
        <f t="shared" si="6"/>
        <v>0.51400000000000001</v>
      </c>
      <c r="F42" s="209">
        <f t="shared" si="7"/>
        <v>0.25700000000000001</v>
      </c>
      <c r="G42" s="147">
        <f t="shared" si="8"/>
        <v>0.38549999999999995</v>
      </c>
      <c r="H42" s="341"/>
      <c r="I42" s="207">
        <v>0.4</v>
      </c>
      <c r="J42" s="101">
        <v>0.2</v>
      </c>
      <c r="K42" s="101">
        <v>0.3</v>
      </c>
    </row>
    <row r="43" spans="1:11">
      <c r="A43" s="167">
        <v>40</v>
      </c>
      <c r="B43" s="336"/>
      <c r="C43" s="159" t="s">
        <v>1464</v>
      </c>
      <c r="D43" s="162">
        <v>0.89675000000000005</v>
      </c>
      <c r="E43" s="209">
        <f t="shared" si="6"/>
        <v>0.35870000000000002</v>
      </c>
      <c r="F43" s="209">
        <f t="shared" si="7"/>
        <v>0.17935000000000001</v>
      </c>
      <c r="G43" s="147">
        <f t="shared" si="8"/>
        <v>0.26902500000000001</v>
      </c>
      <c r="H43" s="341"/>
      <c r="I43" s="207">
        <v>0.4</v>
      </c>
      <c r="J43" s="101">
        <v>0.2</v>
      </c>
      <c r="K43" s="101">
        <v>0.3</v>
      </c>
    </row>
    <row r="44" spans="1:11">
      <c r="A44" s="167">
        <v>41</v>
      </c>
      <c r="B44" s="336"/>
      <c r="C44" s="159" t="s">
        <v>1465</v>
      </c>
      <c r="D44" s="162">
        <v>0.87805</v>
      </c>
      <c r="E44" s="209">
        <f t="shared" si="6"/>
        <v>0.35122000000000003</v>
      </c>
      <c r="F44" s="209">
        <f t="shared" si="7"/>
        <v>0.17561000000000002</v>
      </c>
      <c r="G44" s="147">
        <f t="shared" si="8"/>
        <v>0.26341500000000001</v>
      </c>
      <c r="H44" s="341"/>
      <c r="I44" s="207">
        <v>0.4</v>
      </c>
      <c r="J44" s="101">
        <v>0.2</v>
      </c>
      <c r="K44" s="101">
        <v>0.3</v>
      </c>
    </row>
    <row r="45" spans="1:11">
      <c r="A45" s="167">
        <v>42</v>
      </c>
      <c r="B45" s="336"/>
      <c r="C45" s="159" t="s">
        <v>1466</v>
      </c>
      <c r="D45" s="162">
        <v>0.87329999999999997</v>
      </c>
      <c r="E45" s="209">
        <f t="shared" si="6"/>
        <v>0.34932000000000002</v>
      </c>
      <c r="F45" s="209">
        <f t="shared" si="7"/>
        <v>0.17466000000000001</v>
      </c>
      <c r="G45" s="147">
        <f t="shared" si="8"/>
        <v>0.26199</v>
      </c>
      <c r="H45" s="341"/>
      <c r="I45" s="207">
        <v>0.4</v>
      </c>
      <c r="J45" s="101">
        <v>0.2</v>
      </c>
      <c r="K45" s="101">
        <v>0.3</v>
      </c>
    </row>
    <row r="46" spans="1:11">
      <c r="A46" s="167">
        <v>43</v>
      </c>
      <c r="B46" s="336"/>
      <c r="C46" s="159" t="s">
        <v>1467</v>
      </c>
      <c r="D46" s="162">
        <v>0.77029999999999998</v>
      </c>
      <c r="E46" s="209">
        <f t="shared" si="6"/>
        <v>0.30812</v>
      </c>
      <c r="F46" s="209">
        <f t="shared" si="7"/>
        <v>0.15406</v>
      </c>
      <c r="G46" s="147">
        <f t="shared" si="8"/>
        <v>0.23108999999999999</v>
      </c>
      <c r="H46" s="341"/>
      <c r="I46" s="207">
        <v>0.4</v>
      </c>
      <c r="J46" s="101">
        <v>0.2</v>
      </c>
      <c r="K46" s="101">
        <v>0.3</v>
      </c>
    </row>
    <row r="47" spans="1:11">
      <c r="A47" s="167">
        <v>44</v>
      </c>
      <c r="B47" s="336"/>
      <c r="C47" s="159" t="s">
        <v>1468</v>
      </c>
      <c r="D47" s="162">
        <v>0.54818</v>
      </c>
      <c r="E47" s="209">
        <f t="shared" si="6"/>
        <v>0.21927200000000002</v>
      </c>
      <c r="F47" s="209">
        <f t="shared" si="7"/>
        <v>0.10963600000000001</v>
      </c>
      <c r="G47" s="147">
        <f t="shared" si="8"/>
        <v>0.16445399999999999</v>
      </c>
      <c r="H47" s="341"/>
      <c r="I47" s="207">
        <v>0.4</v>
      </c>
      <c r="J47" s="101">
        <v>0.2</v>
      </c>
      <c r="K47" s="101">
        <v>0.3</v>
      </c>
    </row>
    <row r="48" spans="1:11">
      <c r="A48" s="167">
        <v>45</v>
      </c>
      <c r="B48" s="336"/>
      <c r="C48" s="159" t="s">
        <v>1469</v>
      </c>
      <c r="D48" s="162">
        <v>0.52505999999999997</v>
      </c>
      <c r="E48" s="209">
        <f t="shared" si="6"/>
        <v>0.21002399999999999</v>
      </c>
      <c r="F48" s="209">
        <f t="shared" si="7"/>
        <v>0.10501199999999999</v>
      </c>
      <c r="G48" s="147">
        <f t="shared" si="8"/>
        <v>0.15751799999999999</v>
      </c>
      <c r="H48" s="341"/>
      <c r="I48" s="207">
        <v>0.4</v>
      </c>
      <c r="J48" s="101">
        <v>0.2</v>
      </c>
      <c r="K48" s="101">
        <v>0.3</v>
      </c>
    </row>
    <row r="49" spans="1:11">
      <c r="A49" s="167">
        <v>46</v>
      </c>
      <c r="B49" s="336"/>
      <c r="C49" s="159" t="s">
        <v>1470</v>
      </c>
      <c r="D49" s="162">
        <v>0.47366000000000003</v>
      </c>
      <c r="E49" s="209">
        <f t="shared" si="6"/>
        <v>0.18946400000000002</v>
      </c>
      <c r="F49" s="209">
        <f t="shared" si="7"/>
        <v>9.4732000000000011E-2</v>
      </c>
      <c r="G49" s="147">
        <f t="shared" si="8"/>
        <v>0.142098</v>
      </c>
      <c r="H49" s="341"/>
      <c r="I49" s="207">
        <v>0.4</v>
      </c>
      <c r="J49" s="101">
        <v>0.2</v>
      </c>
      <c r="K49" s="101">
        <v>0.3</v>
      </c>
    </row>
    <row r="50" spans="1:11">
      <c r="A50" s="167">
        <v>47</v>
      </c>
      <c r="B50" s="336"/>
      <c r="C50" s="159" t="s">
        <v>1471</v>
      </c>
      <c r="D50" s="162">
        <v>0.46434999999999998</v>
      </c>
      <c r="E50" s="209">
        <f t="shared" si="6"/>
        <v>0.18574000000000002</v>
      </c>
      <c r="F50" s="209">
        <f t="shared" si="7"/>
        <v>9.2870000000000008E-2</v>
      </c>
      <c r="G50" s="147">
        <f t="shared" si="8"/>
        <v>0.13930499999999998</v>
      </c>
      <c r="H50" s="341"/>
      <c r="I50" s="207">
        <v>0.4</v>
      </c>
      <c r="J50" s="101">
        <v>0.2</v>
      </c>
      <c r="K50" s="101">
        <v>0.3</v>
      </c>
    </row>
    <row r="51" spans="1:11">
      <c r="A51" s="167">
        <v>48</v>
      </c>
      <c r="B51" s="336"/>
      <c r="C51" s="159" t="s">
        <v>1472</v>
      </c>
      <c r="D51" s="162">
        <v>0.43324000000000001</v>
      </c>
      <c r="E51" s="209">
        <f t="shared" si="6"/>
        <v>0.17329600000000001</v>
      </c>
      <c r="F51" s="209">
        <f t="shared" si="7"/>
        <v>8.6648000000000003E-2</v>
      </c>
      <c r="G51" s="147">
        <f t="shared" si="8"/>
        <v>0.129972</v>
      </c>
      <c r="H51" s="341"/>
      <c r="I51" s="207">
        <v>0.4</v>
      </c>
      <c r="J51" s="101">
        <v>0.2</v>
      </c>
      <c r="K51" s="101">
        <v>0.3</v>
      </c>
    </row>
    <row r="52" spans="1:11">
      <c r="A52" s="167">
        <v>49</v>
      </c>
      <c r="B52" s="336"/>
      <c r="C52" s="159" t="s">
        <v>1473</v>
      </c>
      <c r="D52" s="162">
        <v>0.4</v>
      </c>
      <c r="E52" s="209">
        <f t="shared" si="6"/>
        <v>0.16000000000000003</v>
      </c>
      <c r="F52" s="209">
        <f t="shared" si="7"/>
        <v>8.0000000000000016E-2</v>
      </c>
      <c r="G52" s="147">
        <f t="shared" si="8"/>
        <v>0.12</v>
      </c>
      <c r="H52" s="341"/>
      <c r="I52" s="207">
        <v>0.4</v>
      </c>
      <c r="J52" s="101">
        <v>0.2</v>
      </c>
      <c r="K52" s="101">
        <v>0.3</v>
      </c>
    </row>
    <row r="53" spans="1:11">
      <c r="A53" s="167">
        <v>50</v>
      </c>
      <c r="B53" s="336"/>
      <c r="C53" s="159" t="s">
        <v>1474</v>
      </c>
      <c r="D53" s="162">
        <v>0.372</v>
      </c>
      <c r="E53" s="209">
        <f t="shared" si="6"/>
        <v>0.14880000000000002</v>
      </c>
      <c r="F53" s="209">
        <f t="shared" si="7"/>
        <v>7.4400000000000008E-2</v>
      </c>
      <c r="G53" s="147">
        <f t="shared" si="8"/>
        <v>0.11159999999999999</v>
      </c>
      <c r="H53" s="341"/>
      <c r="I53" s="207">
        <v>0.4</v>
      </c>
      <c r="J53" s="101">
        <v>0.2</v>
      </c>
      <c r="K53" s="101">
        <v>0.3</v>
      </c>
    </row>
    <row r="54" spans="1:11">
      <c r="A54" s="167">
        <v>51</v>
      </c>
      <c r="B54" s="336"/>
      <c r="C54" s="159" t="s">
        <v>1475</v>
      </c>
      <c r="D54" s="162">
        <v>0.36499999999999999</v>
      </c>
      <c r="E54" s="209">
        <f t="shared" si="6"/>
        <v>0.14599999999999999</v>
      </c>
      <c r="F54" s="209">
        <f t="shared" si="7"/>
        <v>7.2999999999999995E-2</v>
      </c>
      <c r="G54" s="147">
        <f t="shared" si="8"/>
        <v>0.1095</v>
      </c>
      <c r="H54" s="341"/>
      <c r="I54" s="207">
        <v>0.4</v>
      </c>
      <c r="J54" s="101">
        <v>0.2</v>
      </c>
      <c r="K54" s="101">
        <v>0.3</v>
      </c>
    </row>
    <row r="55" spans="1:11">
      <c r="A55" s="167">
        <v>52</v>
      </c>
      <c r="B55" s="336"/>
      <c r="C55" s="159" t="s">
        <v>1476</v>
      </c>
      <c r="D55" s="162">
        <v>0.33349000000000001</v>
      </c>
      <c r="E55" s="209">
        <f t="shared" si="6"/>
        <v>0.13339600000000001</v>
      </c>
      <c r="F55" s="209">
        <f t="shared" si="7"/>
        <v>6.6698000000000007E-2</v>
      </c>
      <c r="G55" s="147">
        <f t="shared" si="8"/>
        <v>0.100047</v>
      </c>
      <c r="H55" s="341"/>
      <c r="I55" s="207">
        <v>0.4</v>
      </c>
      <c r="J55" s="101">
        <v>0.2</v>
      </c>
      <c r="K55" s="101">
        <v>0.3</v>
      </c>
    </row>
    <row r="56" spans="1:11">
      <c r="A56" s="167">
        <v>53</v>
      </c>
      <c r="B56" s="336"/>
      <c r="C56" s="159" t="s">
        <v>1477</v>
      </c>
      <c r="D56" s="162">
        <v>0.33173999999999998</v>
      </c>
      <c r="E56" s="209">
        <f t="shared" si="6"/>
        <v>0.13269600000000001</v>
      </c>
      <c r="F56" s="209">
        <f t="shared" si="7"/>
        <v>6.6348000000000004E-2</v>
      </c>
      <c r="G56" s="147">
        <f t="shared" si="8"/>
        <v>9.9521999999999985E-2</v>
      </c>
      <c r="H56" s="341"/>
      <c r="I56" s="207">
        <v>0.4</v>
      </c>
      <c r="J56" s="101">
        <v>0.2</v>
      </c>
      <c r="K56" s="101">
        <v>0.3</v>
      </c>
    </row>
    <row r="57" spans="1:11">
      <c r="A57" s="167">
        <v>54</v>
      </c>
      <c r="B57" s="336"/>
      <c r="C57" s="159" t="s">
        <v>1478</v>
      </c>
      <c r="D57" s="162">
        <v>0.32290999999999997</v>
      </c>
      <c r="E57" s="209">
        <f t="shared" si="6"/>
        <v>0.129164</v>
      </c>
      <c r="F57" s="209">
        <f t="shared" si="7"/>
        <v>6.4582000000000001E-2</v>
      </c>
      <c r="G57" s="147">
        <f t="shared" si="8"/>
        <v>9.6872999999999987E-2</v>
      </c>
      <c r="H57" s="341"/>
      <c r="I57" s="207">
        <v>0.4</v>
      </c>
      <c r="J57" s="101">
        <v>0.2</v>
      </c>
      <c r="K57" s="101">
        <v>0.3</v>
      </c>
    </row>
    <row r="58" spans="1:11">
      <c r="A58" s="167">
        <v>55</v>
      </c>
      <c r="B58" s="336"/>
      <c r="C58" s="159" t="s">
        <v>1479</v>
      </c>
      <c r="D58" s="162">
        <v>0.31981999999999999</v>
      </c>
      <c r="E58" s="209">
        <f t="shared" si="6"/>
        <v>0.12792800000000001</v>
      </c>
      <c r="F58" s="209">
        <f t="shared" si="7"/>
        <v>6.3964000000000007E-2</v>
      </c>
      <c r="G58" s="147">
        <f t="shared" si="8"/>
        <v>9.594599999999999E-2</v>
      </c>
      <c r="H58" s="341"/>
      <c r="I58" s="207">
        <v>0.4</v>
      </c>
      <c r="J58" s="101">
        <v>0.2</v>
      </c>
      <c r="K58" s="101">
        <v>0.3</v>
      </c>
    </row>
    <row r="59" spans="1:11">
      <c r="A59" s="167">
        <v>56</v>
      </c>
      <c r="B59" s="336"/>
      <c r="C59" s="159" t="s">
        <v>1480</v>
      </c>
      <c r="D59" s="162">
        <v>0.31397000000000003</v>
      </c>
      <c r="E59" s="209">
        <f t="shared" si="6"/>
        <v>0.12558800000000001</v>
      </c>
      <c r="F59" s="209">
        <f t="shared" si="7"/>
        <v>6.2794000000000003E-2</v>
      </c>
      <c r="G59" s="147">
        <f t="shared" si="8"/>
        <v>9.4191000000000011E-2</v>
      </c>
      <c r="H59" s="341"/>
      <c r="I59" s="207">
        <v>0.4</v>
      </c>
      <c r="J59" s="101">
        <v>0.2</v>
      </c>
      <c r="K59" s="101">
        <v>0.3</v>
      </c>
    </row>
    <row r="60" spans="1:11">
      <c r="A60" s="167">
        <v>57</v>
      </c>
      <c r="B60" s="336"/>
      <c r="C60" s="159" t="s">
        <v>1481</v>
      </c>
      <c r="D60" s="162">
        <v>0.3</v>
      </c>
      <c r="E60" s="209">
        <f t="shared" si="6"/>
        <v>0.12</v>
      </c>
      <c r="F60" s="209">
        <f t="shared" si="7"/>
        <v>0.06</v>
      </c>
      <c r="G60" s="147">
        <f t="shared" si="8"/>
        <v>0.09</v>
      </c>
      <c r="H60" s="341"/>
      <c r="I60" s="207">
        <v>0.4</v>
      </c>
      <c r="J60" s="101">
        <v>0.2</v>
      </c>
      <c r="K60" s="101">
        <v>0.3</v>
      </c>
    </row>
    <row r="61" spans="1:11">
      <c r="A61" s="167">
        <v>58</v>
      </c>
      <c r="B61" s="336"/>
      <c r="C61" s="159" t="s">
        <v>1482</v>
      </c>
      <c r="D61" s="162">
        <v>0.28515000000000001</v>
      </c>
      <c r="E61" s="209">
        <f t="shared" si="6"/>
        <v>0.11406000000000001</v>
      </c>
      <c r="F61" s="209">
        <f t="shared" si="7"/>
        <v>5.7030000000000004E-2</v>
      </c>
      <c r="G61" s="147">
        <f t="shared" si="8"/>
        <v>8.5544999999999996E-2</v>
      </c>
      <c r="H61" s="341"/>
      <c r="I61" s="207">
        <v>0.4</v>
      </c>
      <c r="J61" s="101">
        <v>0.2</v>
      </c>
      <c r="K61" s="101">
        <v>0.3</v>
      </c>
    </row>
    <row r="62" spans="1:11">
      <c r="A62" s="167">
        <v>59</v>
      </c>
      <c r="B62" s="336"/>
      <c r="C62" s="159" t="s">
        <v>1483</v>
      </c>
      <c r="D62" s="162">
        <v>0.26856999999999998</v>
      </c>
      <c r="E62" s="209">
        <f t="shared" si="6"/>
        <v>0.107428</v>
      </c>
      <c r="F62" s="209">
        <f t="shared" si="7"/>
        <v>5.3713999999999998E-2</v>
      </c>
      <c r="G62" s="147">
        <f t="shared" si="8"/>
        <v>8.057099999999999E-2</v>
      </c>
      <c r="H62" s="341"/>
      <c r="I62" s="207">
        <v>0.4</v>
      </c>
      <c r="J62" s="101">
        <v>0.2</v>
      </c>
      <c r="K62" s="101">
        <v>0.3</v>
      </c>
    </row>
    <row r="63" spans="1:11">
      <c r="A63" s="167">
        <v>60</v>
      </c>
      <c r="B63" s="336"/>
      <c r="C63" s="159" t="s">
        <v>1484</v>
      </c>
      <c r="D63" s="162">
        <v>0.255</v>
      </c>
      <c r="E63" s="209">
        <f t="shared" si="6"/>
        <v>0.10200000000000001</v>
      </c>
      <c r="F63" s="209">
        <f t="shared" si="7"/>
        <v>5.1000000000000004E-2</v>
      </c>
      <c r="G63" s="147">
        <f t="shared" si="8"/>
        <v>7.6499999999999999E-2</v>
      </c>
      <c r="H63" s="341"/>
      <c r="I63" s="207">
        <v>0.4</v>
      </c>
      <c r="J63" s="101">
        <v>0.2</v>
      </c>
      <c r="K63" s="101">
        <v>0.3</v>
      </c>
    </row>
    <row r="64" spans="1:11">
      <c r="A64" s="167">
        <v>61</v>
      </c>
      <c r="B64" s="336"/>
      <c r="C64" s="173" t="s">
        <v>1485</v>
      </c>
      <c r="D64" s="162">
        <v>0.25</v>
      </c>
      <c r="E64" s="209">
        <f t="shared" si="6"/>
        <v>0.1</v>
      </c>
      <c r="F64" s="209">
        <f t="shared" si="7"/>
        <v>0.05</v>
      </c>
      <c r="G64" s="147">
        <f t="shared" si="8"/>
        <v>7.4999999999999997E-2</v>
      </c>
      <c r="H64" s="341"/>
      <c r="I64" s="207">
        <v>0.4</v>
      </c>
      <c r="J64" s="101">
        <v>0.2</v>
      </c>
      <c r="K64" s="101">
        <v>0.3</v>
      </c>
    </row>
    <row r="65" spans="1:11">
      <c r="A65" s="167">
        <v>62</v>
      </c>
      <c r="B65" s="336"/>
      <c r="C65" s="159" t="s">
        <v>1486</v>
      </c>
      <c r="D65" s="162">
        <v>0.20634</v>
      </c>
      <c r="E65" s="209">
        <f t="shared" si="6"/>
        <v>8.2535999999999998E-2</v>
      </c>
      <c r="F65" s="209">
        <f t="shared" si="7"/>
        <v>4.1267999999999999E-2</v>
      </c>
      <c r="G65" s="147">
        <f t="shared" si="8"/>
        <v>6.1901999999999999E-2</v>
      </c>
      <c r="H65" s="341"/>
      <c r="I65" s="207">
        <v>0.4</v>
      </c>
      <c r="J65" s="101">
        <v>0.2</v>
      </c>
      <c r="K65" s="101">
        <v>0.3</v>
      </c>
    </row>
    <row r="66" spans="1:11">
      <c r="A66" s="167">
        <v>63</v>
      </c>
      <c r="B66" s="336"/>
      <c r="C66" s="159" t="s">
        <v>1487</v>
      </c>
      <c r="D66" s="162">
        <v>0.2</v>
      </c>
      <c r="E66" s="209">
        <f t="shared" si="6"/>
        <v>8.0000000000000016E-2</v>
      </c>
      <c r="F66" s="209">
        <f t="shared" si="7"/>
        <v>4.0000000000000008E-2</v>
      </c>
      <c r="G66" s="147">
        <f t="shared" si="8"/>
        <v>0.06</v>
      </c>
      <c r="H66" s="341"/>
      <c r="I66" s="207">
        <v>0.4</v>
      </c>
      <c r="J66" s="101">
        <v>0.2</v>
      </c>
      <c r="K66" s="101">
        <v>0.3</v>
      </c>
    </row>
    <row r="67" spans="1:11">
      <c r="A67" s="167">
        <v>64</v>
      </c>
      <c r="B67" s="336"/>
      <c r="C67" s="159" t="s">
        <v>1488</v>
      </c>
      <c r="D67" s="162">
        <v>0.17665</v>
      </c>
      <c r="E67" s="209">
        <f t="shared" si="6"/>
        <v>7.0660000000000001E-2</v>
      </c>
      <c r="F67" s="209">
        <f t="shared" si="7"/>
        <v>3.533E-2</v>
      </c>
      <c r="G67" s="147">
        <f t="shared" si="8"/>
        <v>5.2995E-2</v>
      </c>
      <c r="H67" s="341"/>
      <c r="I67" s="207">
        <v>0.4</v>
      </c>
      <c r="J67" s="101">
        <v>0.2</v>
      </c>
      <c r="K67" s="101">
        <v>0.3</v>
      </c>
    </row>
    <row r="68" spans="1:11">
      <c r="A68" s="167">
        <v>65</v>
      </c>
      <c r="B68" s="336"/>
      <c r="C68" s="159" t="s">
        <v>1489</v>
      </c>
      <c r="D68" s="162">
        <v>0.1653</v>
      </c>
      <c r="E68" s="209">
        <f t="shared" si="6"/>
        <v>6.6119999999999998E-2</v>
      </c>
      <c r="F68" s="209">
        <f t="shared" si="7"/>
        <v>3.3059999999999999E-2</v>
      </c>
      <c r="G68" s="147">
        <f t="shared" si="8"/>
        <v>4.9590000000000002E-2</v>
      </c>
      <c r="H68" s="341"/>
      <c r="I68" s="207">
        <v>0.4</v>
      </c>
      <c r="J68" s="101">
        <v>0.2</v>
      </c>
      <c r="K68" s="101">
        <v>0.3</v>
      </c>
    </row>
    <row r="69" spans="1:11">
      <c r="A69" s="167">
        <v>66</v>
      </c>
      <c r="B69" s="336"/>
      <c r="C69" s="159" t="s">
        <v>1490</v>
      </c>
      <c r="D69" s="162">
        <v>0.15095</v>
      </c>
      <c r="E69" s="209">
        <f t="shared" si="6"/>
        <v>6.0380000000000003E-2</v>
      </c>
      <c r="F69" s="209">
        <f t="shared" si="7"/>
        <v>3.0190000000000002E-2</v>
      </c>
      <c r="G69" s="147">
        <f t="shared" si="8"/>
        <v>4.5284999999999999E-2</v>
      </c>
      <c r="H69" s="341"/>
      <c r="I69" s="207">
        <v>0.4</v>
      </c>
      <c r="J69" s="101">
        <v>0.2</v>
      </c>
      <c r="K69" s="101">
        <v>0.3</v>
      </c>
    </row>
    <row r="70" spans="1:11">
      <c r="A70" s="167">
        <v>67</v>
      </c>
      <c r="B70" s="336"/>
      <c r="C70" s="159" t="s">
        <v>1491</v>
      </c>
      <c r="D70" s="162">
        <v>0.15</v>
      </c>
      <c r="E70" s="209">
        <f t="shared" si="6"/>
        <v>0.06</v>
      </c>
      <c r="F70" s="209">
        <f t="shared" si="7"/>
        <v>0.03</v>
      </c>
      <c r="G70" s="147">
        <f t="shared" si="8"/>
        <v>4.4999999999999998E-2</v>
      </c>
      <c r="H70" s="341"/>
      <c r="I70" s="207">
        <v>0.4</v>
      </c>
      <c r="J70" s="101">
        <v>0.2</v>
      </c>
      <c r="K70" s="101">
        <v>0.3</v>
      </c>
    </row>
    <row r="71" spans="1:11">
      <c r="A71" s="167">
        <v>68</v>
      </c>
      <c r="B71" s="336"/>
      <c r="C71" s="159" t="s">
        <v>1492</v>
      </c>
      <c r="D71" s="162">
        <v>0.14149999999999999</v>
      </c>
      <c r="E71" s="209">
        <f t="shared" si="6"/>
        <v>5.6599999999999998E-2</v>
      </c>
      <c r="F71" s="209">
        <f t="shared" si="7"/>
        <v>2.8299999999999999E-2</v>
      </c>
      <c r="G71" s="147">
        <f t="shared" si="8"/>
        <v>4.2449999999999995E-2</v>
      </c>
      <c r="H71" s="341"/>
      <c r="I71" s="207">
        <v>0.4</v>
      </c>
      <c r="J71" s="101">
        <v>0.2</v>
      </c>
      <c r="K71" s="101">
        <v>0.3</v>
      </c>
    </row>
    <row r="72" spans="1:11">
      <c r="A72" s="167">
        <v>69</v>
      </c>
      <c r="B72" s="336"/>
      <c r="C72" s="159" t="s">
        <v>1493</v>
      </c>
      <c r="D72" s="162">
        <v>9.6540000000000001E-2</v>
      </c>
      <c r="E72" s="209">
        <f t="shared" si="6"/>
        <v>3.8616000000000004E-2</v>
      </c>
      <c r="F72" s="209">
        <f t="shared" si="7"/>
        <v>1.9308000000000002E-2</v>
      </c>
      <c r="G72" s="147">
        <f t="shared" si="8"/>
        <v>2.8961999999999998E-2</v>
      </c>
      <c r="H72" s="341"/>
      <c r="I72" s="207">
        <v>0.4</v>
      </c>
      <c r="J72" s="101">
        <v>0.2</v>
      </c>
      <c r="K72" s="101">
        <v>0.3</v>
      </c>
    </row>
    <row r="73" spans="1:11">
      <c r="A73" s="167">
        <v>70</v>
      </c>
      <c r="B73" s="336"/>
      <c r="C73" s="159" t="s">
        <v>1494</v>
      </c>
      <c r="D73" s="162">
        <v>9.4159999999999994E-2</v>
      </c>
      <c r="E73" s="209">
        <f t="shared" si="6"/>
        <v>3.7664000000000003E-2</v>
      </c>
      <c r="F73" s="209">
        <f t="shared" si="7"/>
        <v>1.8832000000000002E-2</v>
      </c>
      <c r="G73" s="147">
        <f t="shared" si="8"/>
        <v>2.8247999999999995E-2</v>
      </c>
      <c r="H73" s="341"/>
      <c r="I73" s="207">
        <v>0.4</v>
      </c>
      <c r="J73" s="101">
        <v>0.2</v>
      </c>
      <c r="K73" s="101">
        <v>0.3</v>
      </c>
    </row>
    <row r="74" spans="1:11">
      <c r="A74" s="167">
        <v>71</v>
      </c>
      <c r="B74" s="336"/>
      <c r="C74" s="159" t="s">
        <v>1495</v>
      </c>
      <c r="D74" s="162">
        <v>8.7538799999999986E-2</v>
      </c>
      <c r="E74" s="209">
        <f t="shared" si="6"/>
        <v>3.5015519999999994E-2</v>
      </c>
      <c r="F74" s="209">
        <f t="shared" si="7"/>
        <v>1.7507759999999997E-2</v>
      </c>
      <c r="G74" s="147">
        <f t="shared" si="8"/>
        <v>2.6261639999999996E-2</v>
      </c>
      <c r="H74" s="341"/>
      <c r="I74" s="207">
        <v>0.4</v>
      </c>
      <c r="J74" s="101">
        <v>0.2</v>
      </c>
      <c r="K74" s="101">
        <v>0.3</v>
      </c>
    </row>
    <row r="75" spans="1:11">
      <c r="A75" s="167">
        <v>72</v>
      </c>
      <c r="B75" s="336"/>
      <c r="C75" s="159" t="s">
        <v>1496</v>
      </c>
      <c r="D75" s="162">
        <v>7.7499999999999999E-2</v>
      </c>
      <c r="E75" s="209">
        <f t="shared" si="6"/>
        <v>3.1E-2</v>
      </c>
      <c r="F75" s="209">
        <f t="shared" si="7"/>
        <v>1.55E-2</v>
      </c>
      <c r="G75" s="147">
        <f t="shared" si="8"/>
        <v>2.325E-2</v>
      </c>
      <c r="H75" s="341"/>
      <c r="I75" s="207">
        <v>0.4</v>
      </c>
      <c r="J75" s="101">
        <v>0.2</v>
      </c>
      <c r="K75" s="101">
        <v>0.3</v>
      </c>
    </row>
    <row r="76" spans="1:11">
      <c r="A76" s="167">
        <v>73</v>
      </c>
      <c r="B76" s="336"/>
      <c r="C76" s="159" t="s">
        <v>1497</v>
      </c>
      <c r="D76" s="162">
        <v>7.4999999999999997E-2</v>
      </c>
      <c r="E76" s="209">
        <f t="shared" si="6"/>
        <v>0.03</v>
      </c>
      <c r="F76" s="209">
        <f t="shared" si="7"/>
        <v>1.4999999999999999E-2</v>
      </c>
      <c r="G76" s="147">
        <f t="shared" si="8"/>
        <v>2.2499999999999999E-2</v>
      </c>
      <c r="H76" s="341"/>
      <c r="I76" s="207">
        <v>0.4</v>
      </c>
      <c r="J76" s="101">
        <v>0.2</v>
      </c>
      <c r="K76" s="101">
        <v>0.3</v>
      </c>
    </row>
    <row r="77" spans="1:11">
      <c r="A77" s="167">
        <v>74</v>
      </c>
      <c r="B77" s="336"/>
      <c r="C77" s="159" t="s">
        <v>1498</v>
      </c>
      <c r="D77" s="162">
        <v>7.2569999999999996E-2</v>
      </c>
      <c r="E77" s="209">
        <f t="shared" si="6"/>
        <v>2.9027999999999998E-2</v>
      </c>
      <c r="F77" s="209">
        <f t="shared" si="7"/>
        <v>1.4513999999999999E-2</v>
      </c>
      <c r="G77" s="147">
        <f t="shared" si="8"/>
        <v>2.1770999999999999E-2</v>
      </c>
      <c r="H77" s="341"/>
      <c r="I77" s="207">
        <v>0.4</v>
      </c>
      <c r="J77" s="101">
        <v>0.2</v>
      </c>
      <c r="K77" s="101">
        <v>0.3</v>
      </c>
    </row>
    <row r="78" spans="1:11">
      <c r="A78" s="167">
        <v>75</v>
      </c>
      <c r="B78" s="336"/>
      <c r="C78" s="159" t="s">
        <v>1499</v>
      </c>
      <c r="D78" s="162">
        <v>6.1699999999999998E-2</v>
      </c>
      <c r="E78" s="209">
        <f t="shared" si="6"/>
        <v>2.4680000000000001E-2</v>
      </c>
      <c r="F78" s="209">
        <f t="shared" si="7"/>
        <v>1.234E-2</v>
      </c>
      <c r="G78" s="147">
        <f t="shared" si="8"/>
        <v>1.8509999999999999E-2</v>
      </c>
      <c r="H78" s="341"/>
      <c r="I78" s="207">
        <v>0.4</v>
      </c>
      <c r="J78" s="101">
        <v>0.2</v>
      </c>
      <c r="K78" s="101">
        <v>0.3</v>
      </c>
    </row>
    <row r="79" spans="1:11">
      <c r="A79" s="167">
        <v>76</v>
      </c>
      <c r="B79" s="336"/>
      <c r="C79" s="159" t="s">
        <v>1500</v>
      </c>
      <c r="D79" s="162">
        <v>5.5E-2</v>
      </c>
      <c r="E79" s="209">
        <f t="shared" si="6"/>
        <v>2.2000000000000002E-2</v>
      </c>
      <c r="F79" s="209">
        <f t="shared" si="7"/>
        <v>1.1000000000000001E-2</v>
      </c>
      <c r="G79" s="147">
        <f t="shared" si="8"/>
        <v>1.6500000000000001E-2</v>
      </c>
      <c r="H79" s="341"/>
      <c r="I79" s="207">
        <v>0.4</v>
      </c>
      <c r="J79" s="101">
        <v>0.2</v>
      </c>
      <c r="K79" s="101">
        <v>0.3</v>
      </c>
    </row>
    <row r="80" spans="1:11">
      <c r="A80" s="167">
        <v>77</v>
      </c>
      <c r="B80" s="336"/>
      <c r="C80" s="159" t="s">
        <v>1501</v>
      </c>
      <c r="D80" s="162">
        <v>4.87E-2</v>
      </c>
      <c r="E80" s="209">
        <f t="shared" si="6"/>
        <v>1.9480000000000001E-2</v>
      </c>
      <c r="F80" s="209">
        <f t="shared" si="7"/>
        <v>9.7400000000000004E-3</v>
      </c>
      <c r="G80" s="147">
        <f t="shared" si="8"/>
        <v>1.461E-2</v>
      </c>
      <c r="H80" s="341"/>
      <c r="I80" s="207">
        <v>0.4</v>
      </c>
      <c r="J80" s="101">
        <v>0.2</v>
      </c>
      <c r="K80" s="101">
        <v>0.3</v>
      </c>
    </row>
    <row r="81" spans="1:11">
      <c r="A81" s="167">
        <v>78</v>
      </c>
      <c r="B81" s="336"/>
      <c r="C81" s="159" t="s">
        <v>1502</v>
      </c>
      <c r="D81" s="162">
        <v>4.8000000000000001E-2</v>
      </c>
      <c r="E81" s="209">
        <f t="shared" si="6"/>
        <v>1.9200000000000002E-2</v>
      </c>
      <c r="F81" s="209">
        <f t="shared" si="7"/>
        <v>9.6000000000000009E-3</v>
      </c>
      <c r="G81" s="147">
        <f t="shared" si="8"/>
        <v>1.44E-2</v>
      </c>
      <c r="H81" s="341"/>
      <c r="I81" s="207">
        <v>0.4</v>
      </c>
      <c r="J81" s="101">
        <v>0.2</v>
      </c>
      <c r="K81" s="101">
        <v>0.3</v>
      </c>
    </row>
    <row r="82" spans="1:11">
      <c r="A82" s="167">
        <v>79</v>
      </c>
      <c r="B82" s="336"/>
      <c r="C82" s="159" t="s">
        <v>1503</v>
      </c>
      <c r="D82" s="162">
        <v>4.5999999999999999E-2</v>
      </c>
      <c r="E82" s="209">
        <f t="shared" si="6"/>
        <v>1.84E-2</v>
      </c>
      <c r="F82" s="209">
        <f t="shared" si="7"/>
        <v>9.1999999999999998E-3</v>
      </c>
      <c r="G82" s="147">
        <f t="shared" si="8"/>
        <v>1.38E-2</v>
      </c>
      <c r="H82" s="341"/>
      <c r="I82" s="207">
        <v>0.4</v>
      </c>
      <c r="J82" s="101">
        <v>0.2</v>
      </c>
      <c r="K82" s="101">
        <v>0.3</v>
      </c>
    </row>
    <row r="83" spans="1:11">
      <c r="A83" s="167">
        <v>80</v>
      </c>
      <c r="B83" s="336"/>
      <c r="C83" s="159" t="s">
        <v>1504</v>
      </c>
      <c r="D83" s="162">
        <v>4.4839999999999998E-2</v>
      </c>
      <c r="E83" s="209">
        <f t="shared" si="6"/>
        <v>1.7936000000000001E-2</v>
      </c>
      <c r="F83" s="209">
        <f t="shared" si="7"/>
        <v>8.9680000000000003E-3</v>
      </c>
      <c r="G83" s="147">
        <f t="shared" si="8"/>
        <v>1.3451999999999999E-2</v>
      </c>
      <c r="H83" s="341"/>
      <c r="I83" s="207">
        <v>0.4</v>
      </c>
      <c r="J83" s="101">
        <v>0.2</v>
      </c>
      <c r="K83" s="101">
        <v>0.3</v>
      </c>
    </row>
    <row r="84" spans="1:11">
      <c r="A84" s="167">
        <v>81</v>
      </c>
      <c r="B84" s="336"/>
      <c r="C84" s="159" t="s">
        <v>1505</v>
      </c>
      <c r="D84" s="162">
        <v>4.3799999999999999E-2</v>
      </c>
      <c r="E84" s="209">
        <f t="shared" si="6"/>
        <v>1.7520000000000001E-2</v>
      </c>
      <c r="F84" s="209">
        <f t="shared" si="7"/>
        <v>8.7600000000000004E-3</v>
      </c>
      <c r="G84" s="147">
        <f t="shared" si="8"/>
        <v>1.3139999999999999E-2</v>
      </c>
      <c r="H84" s="341"/>
      <c r="I84" s="207">
        <v>0.4</v>
      </c>
      <c r="J84" s="101">
        <v>0.2</v>
      </c>
      <c r="K84" s="101">
        <v>0.3</v>
      </c>
    </row>
    <row r="85" spans="1:11">
      <c r="A85" s="167">
        <v>82</v>
      </c>
      <c r="B85" s="336"/>
      <c r="C85" s="159" t="s">
        <v>1506</v>
      </c>
      <c r="D85" s="162">
        <v>0.04</v>
      </c>
      <c r="E85" s="209">
        <f t="shared" si="6"/>
        <v>1.6E-2</v>
      </c>
      <c r="F85" s="209">
        <f t="shared" si="7"/>
        <v>8.0000000000000002E-3</v>
      </c>
      <c r="G85" s="147">
        <f t="shared" si="8"/>
        <v>1.2E-2</v>
      </c>
      <c r="H85" s="341"/>
      <c r="I85" s="207">
        <v>0.4</v>
      </c>
      <c r="J85" s="101">
        <v>0.2</v>
      </c>
      <c r="K85" s="101">
        <v>0.3</v>
      </c>
    </row>
    <row r="86" spans="1:11">
      <c r="A86" s="167">
        <v>83</v>
      </c>
      <c r="B86" s="336"/>
      <c r="C86" s="159" t="s">
        <v>1507</v>
      </c>
      <c r="D86" s="162">
        <v>0.04</v>
      </c>
      <c r="E86" s="209">
        <f t="shared" si="6"/>
        <v>1.6E-2</v>
      </c>
      <c r="F86" s="209">
        <f t="shared" si="7"/>
        <v>8.0000000000000002E-3</v>
      </c>
      <c r="G86" s="147">
        <f t="shared" si="8"/>
        <v>1.2E-2</v>
      </c>
      <c r="H86" s="341"/>
      <c r="I86" s="207">
        <v>0.4</v>
      </c>
      <c r="J86" s="101">
        <v>0.2</v>
      </c>
      <c r="K86" s="101">
        <v>0.3</v>
      </c>
    </row>
    <row r="87" spans="1:11">
      <c r="A87" s="167">
        <v>84</v>
      </c>
      <c r="B87" s="336"/>
      <c r="C87" s="159" t="s">
        <v>1508</v>
      </c>
      <c r="D87" s="162">
        <v>3.5639999999999998E-2</v>
      </c>
      <c r="E87" s="209">
        <f t="shared" si="6"/>
        <v>1.4256E-2</v>
      </c>
      <c r="F87" s="209">
        <f t="shared" si="7"/>
        <v>7.1279999999999998E-3</v>
      </c>
      <c r="G87" s="147">
        <f t="shared" si="8"/>
        <v>1.0691999999999998E-2</v>
      </c>
      <c r="H87" s="341"/>
      <c r="I87" s="207">
        <v>0.4</v>
      </c>
      <c r="J87" s="101">
        <v>0.2</v>
      </c>
      <c r="K87" s="101">
        <v>0.3</v>
      </c>
    </row>
    <row r="88" spans="1:11">
      <c r="A88" s="167">
        <v>85</v>
      </c>
      <c r="B88" s="336"/>
      <c r="C88" s="159" t="s">
        <v>1509</v>
      </c>
      <c r="D88" s="162">
        <v>3.5000000000000003E-2</v>
      </c>
      <c r="E88" s="209">
        <f t="shared" si="6"/>
        <v>1.4000000000000002E-2</v>
      </c>
      <c r="F88" s="209">
        <f t="shared" si="7"/>
        <v>7.000000000000001E-3</v>
      </c>
      <c r="G88" s="147">
        <f t="shared" si="8"/>
        <v>1.0500000000000001E-2</v>
      </c>
      <c r="H88" s="341"/>
      <c r="I88" s="207">
        <v>0.4</v>
      </c>
      <c r="J88" s="101">
        <v>0.2</v>
      </c>
      <c r="K88" s="101">
        <v>0.3</v>
      </c>
    </row>
    <row r="89" spans="1:11">
      <c r="A89" s="167">
        <v>86</v>
      </c>
      <c r="B89" s="336"/>
      <c r="C89" s="159" t="s">
        <v>1510</v>
      </c>
      <c r="D89" s="162">
        <v>2.5409999999999999E-2</v>
      </c>
      <c r="E89" s="209">
        <f t="shared" si="6"/>
        <v>1.0163999999999999E-2</v>
      </c>
      <c r="F89" s="209">
        <f t="shared" si="7"/>
        <v>5.0819999999999997E-3</v>
      </c>
      <c r="G89" s="147">
        <f t="shared" si="8"/>
        <v>7.6229999999999996E-3</v>
      </c>
      <c r="H89" s="341"/>
      <c r="I89" s="207">
        <v>0.4</v>
      </c>
      <c r="J89" s="101">
        <v>0.2</v>
      </c>
      <c r="K89" s="101">
        <v>0.3</v>
      </c>
    </row>
    <row r="90" spans="1:11">
      <c r="A90" s="167">
        <v>87</v>
      </c>
      <c r="B90" s="336"/>
      <c r="C90" s="159" t="s">
        <v>1511</v>
      </c>
      <c r="D90" s="162">
        <v>2.4674999999999999E-2</v>
      </c>
      <c r="E90" s="209">
        <f t="shared" si="6"/>
        <v>9.8700000000000003E-3</v>
      </c>
      <c r="F90" s="209">
        <f t="shared" si="7"/>
        <v>4.9350000000000002E-3</v>
      </c>
      <c r="G90" s="147">
        <f t="shared" si="8"/>
        <v>7.4024999999999994E-3</v>
      </c>
      <c r="H90" s="341"/>
      <c r="I90" s="207">
        <v>0.4</v>
      </c>
      <c r="J90" s="101">
        <v>0.2</v>
      </c>
      <c r="K90" s="101">
        <v>0.3</v>
      </c>
    </row>
    <row r="91" spans="1:11">
      <c r="A91" s="167">
        <v>88</v>
      </c>
      <c r="B91" s="336"/>
      <c r="C91" s="159" t="s">
        <v>1512</v>
      </c>
      <c r="D91" s="162">
        <v>2.1080000000000002E-2</v>
      </c>
      <c r="E91" s="209">
        <f t="shared" si="6"/>
        <v>8.4320000000000003E-3</v>
      </c>
      <c r="F91" s="209">
        <f t="shared" si="7"/>
        <v>4.2160000000000001E-3</v>
      </c>
      <c r="G91" s="147">
        <f t="shared" si="8"/>
        <v>6.3240000000000006E-3</v>
      </c>
      <c r="H91" s="341"/>
      <c r="I91" s="207">
        <v>0.4</v>
      </c>
      <c r="J91" s="101">
        <v>0.2</v>
      </c>
      <c r="K91" s="101">
        <v>0.3</v>
      </c>
    </row>
    <row r="92" spans="1:11">
      <c r="A92" s="167">
        <v>89</v>
      </c>
      <c r="B92" s="336"/>
      <c r="C92" s="159" t="s">
        <v>1513</v>
      </c>
      <c r="D92" s="162">
        <v>1.401E-2</v>
      </c>
      <c r="E92" s="209">
        <f t="shared" si="6"/>
        <v>5.6040000000000005E-3</v>
      </c>
      <c r="F92" s="209">
        <f t="shared" si="7"/>
        <v>2.8020000000000002E-3</v>
      </c>
      <c r="G92" s="147">
        <f t="shared" si="8"/>
        <v>4.2030000000000001E-3</v>
      </c>
      <c r="H92" s="341"/>
      <c r="I92" s="207">
        <v>0.4</v>
      </c>
      <c r="J92" s="101">
        <v>0.2</v>
      </c>
      <c r="K92" s="101">
        <v>0.3</v>
      </c>
    </row>
    <row r="93" spans="1:11">
      <c r="A93" s="167">
        <v>90</v>
      </c>
      <c r="B93" s="336"/>
      <c r="C93" s="159" t="s">
        <v>1514</v>
      </c>
      <c r="D93" s="162">
        <v>1.2840000000000001E-2</v>
      </c>
      <c r="E93" s="209">
        <f t="shared" si="6"/>
        <v>5.1360000000000008E-3</v>
      </c>
      <c r="F93" s="209">
        <f t="shared" si="7"/>
        <v>2.5680000000000004E-3</v>
      </c>
      <c r="G93" s="147">
        <f t="shared" si="8"/>
        <v>3.852E-3</v>
      </c>
      <c r="H93" s="341"/>
      <c r="I93" s="207">
        <v>0.4</v>
      </c>
      <c r="J93" s="101">
        <v>0.2</v>
      </c>
      <c r="K93" s="101">
        <v>0.3</v>
      </c>
    </row>
    <row r="94" spans="1:11">
      <c r="A94" s="167">
        <v>91</v>
      </c>
      <c r="B94" s="336"/>
      <c r="C94" s="159" t="s">
        <v>1515</v>
      </c>
      <c r="D94" s="162">
        <v>1.2279999999999999E-2</v>
      </c>
      <c r="E94" s="209">
        <f t="shared" ref="E94:E98" si="9">D94*I94</f>
        <v>4.9119999999999997E-3</v>
      </c>
      <c r="F94" s="209">
        <f t="shared" ref="F94:F98" si="10">D94*J94</f>
        <v>2.4559999999999998E-3</v>
      </c>
      <c r="G94" s="147">
        <f t="shared" ref="G94:G98" si="11">D94*K94</f>
        <v>3.6839999999999998E-3</v>
      </c>
      <c r="H94" s="341"/>
      <c r="I94" s="207">
        <v>0.4</v>
      </c>
      <c r="J94" s="101">
        <v>0.2</v>
      </c>
      <c r="K94" s="101">
        <v>0.3</v>
      </c>
    </row>
    <row r="95" spans="1:11">
      <c r="A95" s="167">
        <v>92</v>
      </c>
      <c r="B95" s="336"/>
      <c r="C95" s="159" t="s">
        <v>1516</v>
      </c>
      <c r="D95" s="162">
        <v>7.3400000000000002E-3</v>
      </c>
      <c r="E95" s="209">
        <f t="shared" si="9"/>
        <v>2.9360000000000002E-3</v>
      </c>
      <c r="F95" s="209">
        <f t="shared" si="10"/>
        <v>1.4680000000000001E-3</v>
      </c>
      <c r="G95" s="147">
        <f t="shared" si="11"/>
        <v>2.202E-3</v>
      </c>
      <c r="H95" s="341"/>
      <c r="I95" s="207">
        <v>0.4</v>
      </c>
      <c r="J95" s="101">
        <v>0.2</v>
      </c>
      <c r="K95" s="101">
        <v>0.3</v>
      </c>
    </row>
    <row r="96" spans="1:11">
      <c r="A96" s="167">
        <v>93</v>
      </c>
      <c r="B96" s="336"/>
      <c r="C96" s="159" t="s">
        <v>1517</v>
      </c>
      <c r="D96" s="162">
        <v>6.0000000000000001E-3</v>
      </c>
      <c r="E96" s="209">
        <f t="shared" si="9"/>
        <v>2.4000000000000002E-3</v>
      </c>
      <c r="F96" s="209">
        <f t="shared" si="10"/>
        <v>1.2000000000000001E-3</v>
      </c>
      <c r="G96" s="147">
        <f t="shared" si="11"/>
        <v>1.8E-3</v>
      </c>
      <c r="H96" s="341"/>
      <c r="I96" s="207">
        <v>0.4</v>
      </c>
      <c r="J96" s="101">
        <v>0.2</v>
      </c>
      <c r="K96" s="101">
        <v>0.3</v>
      </c>
    </row>
    <row r="97" spans="1:11">
      <c r="A97" s="167">
        <v>94</v>
      </c>
      <c r="B97" s="336"/>
      <c r="C97" s="159" t="s">
        <v>1518</v>
      </c>
      <c r="D97" s="162">
        <v>3.7799999999999999E-3</v>
      </c>
      <c r="E97" s="209">
        <f t="shared" si="9"/>
        <v>1.5120000000000001E-3</v>
      </c>
      <c r="F97" s="209">
        <f t="shared" si="10"/>
        <v>7.5600000000000005E-4</v>
      </c>
      <c r="G97" s="147">
        <f t="shared" si="11"/>
        <v>1.134E-3</v>
      </c>
      <c r="H97" s="341"/>
      <c r="I97" s="207">
        <v>0.4</v>
      </c>
      <c r="J97" s="101">
        <v>0.2</v>
      </c>
      <c r="K97" s="101">
        <v>0.3</v>
      </c>
    </row>
    <row r="98" spans="1:11">
      <c r="A98" s="167">
        <v>95</v>
      </c>
      <c r="B98" s="336"/>
      <c r="C98" s="159" t="s">
        <v>1519</v>
      </c>
      <c r="D98" s="162">
        <v>1.3372E-3</v>
      </c>
      <c r="E98" s="209">
        <f t="shared" si="9"/>
        <v>5.3488000000000006E-4</v>
      </c>
      <c r="F98" s="209">
        <f t="shared" si="10"/>
        <v>2.6744000000000003E-4</v>
      </c>
      <c r="G98" s="147">
        <f t="shared" si="11"/>
        <v>4.0115999999999996E-4</v>
      </c>
      <c r="H98" s="342"/>
      <c r="I98" s="207">
        <v>0.4</v>
      </c>
      <c r="J98" s="101">
        <v>0.2</v>
      </c>
      <c r="K98" s="101">
        <v>0.3</v>
      </c>
    </row>
    <row r="99" spans="1:11" ht="12.75" thickBot="1">
      <c r="A99" s="163"/>
      <c r="B99" s="171" t="s">
        <v>24</v>
      </c>
      <c r="C99" s="164"/>
      <c r="D99" s="165">
        <f>SUM(D4:D98)</f>
        <v>2944.7031389999997</v>
      </c>
      <c r="E99" s="165">
        <f>SUM(E9:E98)</f>
        <v>1540.3307727799991</v>
      </c>
      <c r="F99" s="165">
        <f>SUM(F9:F98)</f>
        <v>990.37854097999946</v>
      </c>
      <c r="G99" s="165">
        <f>SUM(G9:G98)</f>
        <v>1265.3546568799991</v>
      </c>
      <c r="H99" s="172"/>
      <c r="I99" s="74"/>
      <c r="J99" s="74"/>
      <c r="K99" s="74"/>
    </row>
    <row r="100" spans="1:11">
      <c r="D100" s="86"/>
    </row>
    <row r="101" spans="1:11">
      <c r="A101" s="297" t="s">
        <v>730</v>
      </c>
      <c r="B101" s="298"/>
      <c r="C101" s="298"/>
      <c r="D101" s="298"/>
      <c r="E101" s="298"/>
      <c r="F101" s="298"/>
      <c r="G101" s="298"/>
      <c r="H101" s="299"/>
    </row>
    <row r="102" spans="1:11" ht="11.45" customHeight="1">
      <c r="A102" s="247" t="s">
        <v>754</v>
      </c>
      <c r="B102" s="247"/>
      <c r="C102" s="247"/>
      <c r="D102" s="247"/>
      <c r="E102" s="247"/>
      <c r="F102" s="247"/>
      <c r="G102" s="247"/>
      <c r="H102" s="247"/>
    </row>
    <row r="103" spans="1:11">
      <c r="A103" s="247"/>
      <c r="B103" s="247"/>
      <c r="C103" s="247"/>
      <c r="D103" s="247"/>
      <c r="E103" s="247"/>
      <c r="F103" s="247"/>
      <c r="G103" s="247"/>
      <c r="H103" s="247"/>
    </row>
    <row r="104" spans="1:11">
      <c r="A104" s="247"/>
      <c r="B104" s="247"/>
      <c r="C104" s="247"/>
      <c r="D104" s="247"/>
      <c r="E104" s="247"/>
      <c r="F104" s="247"/>
      <c r="G104" s="247"/>
      <c r="H104" s="247"/>
    </row>
    <row r="105" spans="1:11">
      <c r="A105" s="247"/>
      <c r="B105" s="247"/>
      <c r="C105" s="247"/>
      <c r="D105" s="247"/>
      <c r="E105" s="247"/>
      <c r="F105" s="247"/>
      <c r="G105" s="247"/>
      <c r="H105" s="247"/>
      <c r="I105" s="74"/>
      <c r="J105" s="74"/>
      <c r="K105" s="74"/>
    </row>
    <row r="106" spans="1:11">
      <c r="A106" s="247"/>
      <c r="B106" s="247"/>
      <c r="C106" s="247"/>
      <c r="D106" s="247"/>
      <c r="E106" s="247"/>
      <c r="F106" s="247"/>
      <c r="G106" s="247"/>
      <c r="H106" s="247"/>
      <c r="I106" s="74"/>
      <c r="J106" s="74"/>
      <c r="K106" s="74"/>
    </row>
    <row r="107" spans="1:11">
      <c r="A107" s="247"/>
      <c r="B107" s="247"/>
      <c r="C107" s="247"/>
      <c r="D107" s="247"/>
      <c r="E107" s="247"/>
      <c r="F107" s="247"/>
      <c r="G107" s="247"/>
      <c r="H107" s="247"/>
      <c r="I107" s="74"/>
      <c r="J107" s="74"/>
      <c r="K107" s="74"/>
    </row>
    <row r="108" spans="1:11">
      <c r="A108" s="247"/>
      <c r="B108" s="247"/>
      <c r="C108" s="247"/>
      <c r="D108" s="247"/>
      <c r="E108" s="247"/>
      <c r="F108" s="247"/>
      <c r="G108" s="247"/>
      <c r="H108" s="247"/>
      <c r="I108" s="74"/>
      <c r="J108" s="74"/>
      <c r="K108" s="74"/>
    </row>
    <row r="109" spans="1:11">
      <c r="A109" s="247"/>
      <c r="B109" s="247"/>
      <c r="C109" s="247"/>
      <c r="D109" s="247"/>
      <c r="E109" s="247"/>
      <c r="F109" s="247"/>
      <c r="G109" s="247"/>
      <c r="H109" s="247"/>
      <c r="I109" s="74"/>
      <c r="J109" s="74"/>
      <c r="K109" s="74"/>
    </row>
    <row r="110" spans="1:11">
      <c r="A110" s="247"/>
      <c r="B110" s="247"/>
      <c r="C110" s="247"/>
      <c r="D110" s="247"/>
      <c r="E110" s="247"/>
      <c r="F110" s="247"/>
      <c r="G110" s="247"/>
      <c r="H110" s="247"/>
      <c r="I110" s="74"/>
      <c r="J110" s="74"/>
      <c r="K110" s="74"/>
    </row>
    <row r="111" spans="1:11">
      <c r="A111" s="73"/>
      <c r="B111" s="73"/>
      <c r="C111" s="73"/>
      <c r="D111" s="73"/>
      <c r="E111" s="73"/>
      <c r="F111" s="73"/>
      <c r="G111" s="73"/>
      <c r="H111" s="73"/>
      <c r="I111" s="74"/>
      <c r="J111" s="74"/>
      <c r="K111" s="74"/>
    </row>
    <row r="112" spans="1:11">
      <c r="A112" s="73"/>
      <c r="B112" s="73"/>
      <c r="C112" s="73"/>
      <c r="D112" s="73"/>
      <c r="E112" s="73"/>
      <c r="F112" s="73"/>
      <c r="G112" s="73"/>
      <c r="H112" s="73"/>
      <c r="I112" s="74"/>
      <c r="J112" s="74"/>
      <c r="K112" s="74"/>
    </row>
    <row r="113" spans="1:11">
      <c r="A113" s="73"/>
      <c r="B113" s="73"/>
      <c r="C113" s="73"/>
      <c r="D113" s="73"/>
      <c r="E113" s="73"/>
      <c r="F113" s="73"/>
      <c r="G113" s="73"/>
      <c r="H113" s="73"/>
      <c r="I113" s="74"/>
      <c r="J113" s="74"/>
      <c r="K113" s="74"/>
    </row>
    <row r="114" spans="1:11">
      <c r="A114" s="73"/>
      <c r="B114" s="73"/>
      <c r="C114" s="73"/>
      <c r="D114" s="73"/>
      <c r="E114" s="73"/>
      <c r="F114" s="73"/>
      <c r="G114" s="73"/>
      <c r="H114" s="73"/>
      <c r="I114" s="74"/>
      <c r="J114" s="74"/>
      <c r="K114" s="74"/>
    </row>
    <row r="115" spans="1:11">
      <c r="A115" s="73"/>
      <c r="B115" s="73"/>
      <c r="C115" s="73"/>
      <c r="D115" s="73"/>
      <c r="E115" s="73"/>
      <c r="F115" s="73"/>
      <c r="G115" s="73"/>
      <c r="H115" s="73"/>
      <c r="I115" s="74"/>
      <c r="J115" s="74"/>
      <c r="K115" s="74"/>
    </row>
    <row r="116" spans="1:11">
      <c r="A116" s="74"/>
      <c r="B116" s="74"/>
      <c r="C116" s="74"/>
      <c r="D116" s="74"/>
      <c r="E116" s="74"/>
      <c r="F116" s="74"/>
      <c r="G116" s="74"/>
      <c r="H116" s="74"/>
      <c r="I116" s="74"/>
      <c r="J116" s="74"/>
      <c r="K116" s="74"/>
    </row>
    <row r="117" spans="1:11">
      <c r="A117" s="74"/>
      <c r="B117" s="74"/>
      <c r="C117" s="74"/>
      <c r="D117" s="74"/>
      <c r="E117" s="74"/>
      <c r="F117" s="74"/>
      <c r="G117" s="74"/>
      <c r="H117" s="74"/>
      <c r="I117" s="74"/>
      <c r="J117" s="74"/>
      <c r="K117" s="74"/>
    </row>
    <row r="118" spans="1:11">
      <c r="A118" s="74"/>
      <c r="B118" s="74"/>
      <c r="C118" s="74"/>
      <c r="D118" s="74"/>
      <c r="E118" s="74"/>
      <c r="F118" s="74"/>
      <c r="G118" s="74"/>
      <c r="H118" s="74"/>
      <c r="I118" s="74"/>
      <c r="J118" s="74"/>
      <c r="K118" s="74"/>
    </row>
    <row r="119" spans="1:11">
      <c r="A119" s="74"/>
      <c r="B119" s="74"/>
      <c r="C119" s="74"/>
      <c r="D119" s="74"/>
      <c r="E119" s="74"/>
      <c r="F119" s="74"/>
      <c r="G119" s="74"/>
      <c r="H119" s="74"/>
      <c r="I119" s="74"/>
      <c r="J119" s="74"/>
      <c r="K119" s="74"/>
    </row>
    <row r="120" spans="1:11">
      <c r="A120" s="74"/>
      <c r="B120" s="74"/>
      <c r="C120" s="74"/>
      <c r="D120" s="74"/>
      <c r="E120" s="74"/>
      <c r="F120" s="74"/>
      <c r="G120" s="74"/>
      <c r="H120" s="74"/>
      <c r="I120" s="74"/>
      <c r="J120" s="74"/>
      <c r="K120" s="74"/>
    </row>
    <row r="121" spans="1:11">
      <c r="A121" s="74"/>
      <c r="B121" s="74"/>
      <c r="C121" s="74"/>
      <c r="D121" s="74"/>
      <c r="E121" s="74"/>
      <c r="F121" s="74"/>
      <c r="G121" s="74"/>
      <c r="H121" s="74"/>
      <c r="I121" s="74"/>
      <c r="J121" s="74"/>
      <c r="K121" s="74"/>
    </row>
    <row r="122" spans="1:11">
      <c r="A122" s="74"/>
      <c r="B122" s="74"/>
      <c r="C122" s="74"/>
      <c r="D122" s="74"/>
      <c r="E122" s="74"/>
      <c r="F122" s="74"/>
      <c r="G122" s="74"/>
      <c r="H122" s="74"/>
      <c r="I122" s="74"/>
      <c r="J122" s="74"/>
      <c r="K122" s="74"/>
    </row>
    <row r="123" spans="1:11">
      <c r="A123" s="74"/>
      <c r="B123" s="74"/>
      <c r="C123" s="74"/>
      <c r="D123" s="74"/>
      <c r="E123" s="74"/>
      <c r="F123" s="74"/>
      <c r="G123" s="74"/>
      <c r="H123" s="74"/>
      <c r="I123" s="74"/>
      <c r="J123" s="74"/>
      <c r="K123" s="74"/>
    </row>
    <row r="124" spans="1:11">
      <c r="A124" s="74"/>
      <c r="B124" s="74"/>
      <c r="C124" s="74"/>
      <c r="D124" s="74"/>
      <c r="E124" s="74"/>
      <c r="F124" s="74"/>
      <c r="G124" s="74"/>
      <c r="H124" s="74"/>
      <c r="I124" s="74"/>
      <c r="J124" s="74"/>
      <c r="K124" s="74"/>
    </row>
    <row r="125" spans="1:11">
      <c r="A125" s="74"/>
      <c r="B125" s="74"/>
      <c r="C125" s="74"/>
      <c r="D125" s="74"/>
      <c r="E125" s="74"/>
      <c r="F125" s="74"/>
      <c r="G125" s="74"/>
      <c r="H125" s="74"/>
      <c r="I125" s="74"/>
      <c r="J125" s="74"/>
      <c r="K125" s="74"/>
    </row>
    <row r="126" spans="1:11">
      <c r="A126" s="74"/>
      <c r="B126" s="74"/>
      <c r="C126" s="74"/>
      <c r="D126" s="74"/>
      <c r="E126" s="74"/>
      <c r="F126" s="74"/>
      <c r="G126" s="74"/>
      <c r="H126" s="74"/>
      <c r="I126" s="74"/>
      <c r="J126" s="74"/>
      <c r="K126" s="74"/>
    </row>
    <row r="127" spans="1:11">
      <c r="A127" s="74"/>
      <c r="B127" s="74"/>
      <c r="C127" s="74"/>
      <c r="D127" s="74"/>
      <c r="E127" s="74"/>
      <c r="F127" s="74"/>
      <c r="G127" s="74"/>
      <c r="H127" s="74"/>
      <c r="I127" s="74"/>
      <c r="J127" s="74"/>
      <c r="K127" s="74"/>
    </row>
    <row r="128" spans="1:11">
      <c r="A128" s="74"/>
      <c r="B128" s="74"/>
      <c r="C128" s="74"/>
      <c r="D128" s="74"/>
      <c r="E128" s="74"/>
      <c r="F128" s="74"/>
      <c r="G128" s="74"/>
      <c r="H128" s="74"/>
      <c r="I128" s="74"/>
      <c r="J128" s="74"/>
      <c r="K128" s="74"/>
    </row>
    <row r="129" spans="1:11">
      <c r="A129" s="74"/>
      <c r="B129" s="74"/>
      <c r="C129" s="74"/>
      <c r="D129" s="74"/>
      <c r="E129" s="74"/>
      <c r="F129" s="74"/>
      <c r="G129" s="74"/>
      <c r="H129" s="74"/>
      <c r="I129" s="74"/>
      <c r="J129" s="74"/>
      <c r="K129" s="74"/>
    </row>
    <row r="130" spans="1:11">
      <c r="A130" s="74"/>
      <c r="B130" s="74"/>
      <c r="C130" s="74"/>
      <c r="D130" s="74"/>
      <c r="E130" s="74"/>
      <c r="F130" s="74"/>
      <c r="G130" s="74"/>
      <c r="H130" s="74"/>
      <c r="I130" s="74"/>
      <c r="J130" s="74"/>
      <c r="K130" s="74"/>
    </row>
    <row r="131" spans="1:11">
      <c r="A131" s="74"/>
      <c r="B131" s="74"/>
      <c r="C131" s="74"/>
      <c r="D131" s="74"/>
      <c r="E131" s="74"/>
      <c r="F131" s="74"/>
      <c r="G131" s="74"/>
      <c r="H131" s="74"/>
      <c r="I131" s="74"/>
      <c r="J131" s="74"/>
      <c r="K131" s="74"/>
    </row>
    <row r="132" spans="1:11">
      <c r="A132" s="74"/>
      <c r="B132" s="74"/>
      <c r="C132" s="74"/>
      <c r="D132" s="74"/>
      <c r="E132" s="74"/>
      <c r="F132" s="74"/>
      <c r="G132" s="74"/>
      <c r="H132" s="74"/>
      <c r="I132" s="74"/>
      <c r="J132" s="74"/>
      <c r="K132" s="74"/>
    </row>
    <row r="133" spans="1:11">
      <c r="A133" s="74"/>
      <c r="B133" s="74"/>
      <c r="C133" s="74"/>
      <c r="D133" s="74"/>
      <c r="E133" s="74"/>
      <c r="F133" s="74"/>
      <c r="G133" s="74"/>
      <c r="H133" s="74"/>
      <c r="I133" s="74"/>
      <c r="J133" s="74"/>
      <c r="K133" s="74"/>
    </row>
    <row r="134" spans="1:11">
      <c r="A134" s="74"/>
      <c r="B134" s="74"/>
      <c r="C134" s="74"/>
      <c r="D134" s="74"/>
      <c r="E134" s="74"/>
      <c r="F134" s="74"/>
      <c r="G134" s="74"/>
      <c r="H134" s="74"/>
      <c r="I134" s="74"/>
      <c r="J134" s="74"/>
      <c r="K134" s="74"/>
    </row>
    <row r="135" spans="1:11">
      <c r="A135" s="74"/>
      <c r="B135" s="74"/>
      <c r="C135" s="74"/>
      <c r="D135" s="74"/>
      <c r="E135" s="74"/>
      <c r="F135" s="74"/>
      <c r="G135" s="74"/>
      <c r="H135" s="74"/>
      <c r="I135" s="74"/>
      <c r="J135" s="74"/>
      <c r="K135" s="74"/>
    </row>
    <row r="136" spans="1:11">
      <c r="A136" s="74"/>
      <c r="B136" s="74"/>
      <c r="C136" s="74"/>
      <c r="D136" s="74"/>
      <c r="E136" s="74"/>
      <c r="F136" s="74"/>
      <c r="G136" s="74"/>
      <c r="H136" s="74"/>
      <c r="I136" s="74"/>
      <c r="J136" s="74"/>
      <c r="K136" s="74"/>
    </row>
  </sheetData>
  <mergeCells count="11">
    <mergeCell ref="A101:H101"/>
    <mergeCell ref="A102:H110"/>
    <mergeCell ref="B8:B21"/>
    <mergeCell ref="B22:B98"/>
    <mergeCell ref="A1:H1"/>
    <mergeCell ref="A2:H2"/>
    <mergeCell ref="H5:H7"/>
    <mergeCell ref="H24:H25"/>
    <mergeCell ref="H30:H98"/>
    <mergeCell ref="H27:H28"/>
    <mergeCell ref="H8:H20"/>
  </mergeCells>
  <dataValidations count="3">
    <dataValidation type="list" allowBlank="1" showInputMessage="1" showErrorMessage="1" sqref="B101:C101 D116:D183 D100">
      <formula1>"Loan. Advance"</formula1>
    </dataValidation>
    <dataValidation type="list" allowBlank="1" showInputMessage="1" showErrorMessage="1" sqref="J100:K183">
      <formula1>"Good, Defunct, Goods against advance already delivered"</formula1>
    </dataValidation>
    <dataValidation type="list" allowBlank="1" showInputMessage="1" showErrorMessage="1" sqref="I100:I183">
      <formula1>"On follow up party says it will be realised soon, Dispute in offered services, Dispute in Invoicing, Pending without reason, Unfairly held up by the party "</formula1>
    </dataValidation>
  </dataValidations>
  <pageMargins left="0.34" right="0.27" top="0.75" bottom="0.75" header="0.3" footer="0.3"/>
  <pageSetup paperSize="9" scale="8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0"/>
  <sheetViews>
    <sheetView workbookViewId="0">
      <pane ySplit="3" topLeftCell="A622" activePane="bottomLeft" state="frozen"/>
      <selection pane="bottomLeft" activeCell="J634" sqref="J634"/>
    </sheetView>
  </sheetViews>
  <sheetFormatPr defaultColWidth="8.85546875" defaultRowHeight="15"/>
  <cols>
    <col min="1" max="1" width="5.42578125" style="46" customWidth="1"/>
    <col min="2" max="2" width="39.140625" style="47" customWidth="1"/>
    <col min="3" max="3" width="17.5703125" style="46" bestFit="1" customWidth="1"/>
    <col min="4" max="4" width="14.7109375" style="48" customWidth="1"/>
    <col min="5" max="5" width="12.42578125" style="48" customWidth="1"/>
    <col min="6" max="6" width="12" style="48" customWidth="1"/>
    <col min="7" max="7" width="20.5703125" style="48" customWidth="1"/>
    <col min="8" max="8" width="17.28515625" style="48" customWidth="1"/>
    <col min="9" max="9" width="8.5703125" style="38" bestFit="1" customWidth="1"/>
    <col min="10" max="16384" width="8.85546875" style="38"/>
  </cols>
  <sheetData>
    <row r="1" spans="1:9">
      <c r="A1" s="343" t="s">
        <v>47</v>
      </c>
      <c r="B1" s="344"/>
      <c r="C1" s="344"/>
      <c r="D1" s="344"/>
      <c r="E1" s="344"/>
      <c r="F1" s="344"/>
      <c r="G1" s="344"/>
      <c r="H1" s="344"/>
      <c r="I1" s="345"/>
    </row>
    <row r="2" spans="1:9" hidden="1">
      <c r="A2" s="346"/>
      <c r="B2" s="346"/>
      <c r="C2" s="346"/>
      <c r="D2" s="346"/>
      <c r="E2" s="346"/>
      <c r="F2" s="346"/>
      <c r="G2" s="346"/>
      <c r="H2" s="346"/>
      <c r="I2" s="346"/>
    </row>
    <row r="3" spans="1:9" ht="69.75" customHeight="1">
      <c r="A3" s="16" t="s">
        <v>1</v>
      </c>
      <c r="B3" s="16" t="s">
        <v>0</v>
      </c>
      <c r="C3" s="5" t="s">
        <v>26</v>
      </c>
      <c r="D3" s="5" t="s">
        <v>9</v>
      </c>
      <c r="E3" s="5" t="s">
        <v>33</v>
      </c>
      <c r="F3" s="5" t="s">
        <v>3</v>
      </c>
      <c r="G3" s="5" t="s">
        <v>4</v>
      </c>
      <c r="H3" s="5" t="s">
        <v>40</v>
      </c>
      <c r="I3" s="5" t="s">
        <v>8</v>
      </c>
    </row>
    <row r="4" spans="1:9" s="39" customFormat="1">
      <c r="A4" s="28"/>
      <c r="B4" s="28"/>
      <c r="C4" s="29">
        <v>43921</v>
      </c>
      <c r="D4" s="29"/>
      <c r="E4" s="27"/>
      <c r="F4" s="27"/>
      <c r="G4" s="27"/>
      <c r="H4" s="27"/>
      <c r="I4" s="27"/>
    </row>
    <row r="5" spans="1:9" s="39" customFormat="1">
      <c r="A5" s="40">
        <v>1</v>
      </c>
      <c r="B5" s="41" t="s">
        <v>467</v>
      </c>
      <c r="C5" s="33">
        <v>372600</v>
      </c>
      <c r="D5" s="25"/>
      <c r="E5" s="42"/>
      <c r="F5" s="43"/>
      <c r="G5" s="43"/>
      <c r="H5" s="43"/>
      <c r="I5" s="44"/>
    </row>
    <row r="6" spans="1:9">
      <c r="A6" s="40">
        <f t="shared" ref="A6:A69" si="0">A5+1</f>
        <v>2</v>
      </c>
      <c r="B6" s="41" t="s">
        <v>298</v>
      </c>
      <c r="C6" s="33">
        <v>2009079.01</v>
      </c>
      <c r="D6" s="25"/>
      <c r="E6" s="42"/>
      <c r="F6" s="43"/>
      <c r="G6" s="43"/>
      <c r="H6" s="43"/>
      <c r="I6" s="44"/>
    </row>
    <row r="7" spans="1:9">
      <c r="A7" s="40">
        <f t="shared" si="0"/>
        <v>3</v>
      </c>
      <c r="B7" s="41" t="s">
        <v>215</v>
      </c>
      <c r="C7" s="33">
        <v>440000</v>
      </c>
      <c r="D7" s="25"/>
      <c r="E7" s="42"/>
      <c r="F7" s="43"/>
      <c r="G7" s="43"/>
      <c r="H7" s="43"/>
      <c r="I7" s="44"/>
    </row>
    <row r="8" spans="1:9">
      <c r="A8" s="40">
        <f t="shared" si="0"/>
        <v>4</v>
      </c>
      <c r="B8" s="41" t="s">
        <v>64</v>
      </c>
      <c r="C8" s="33">
        <v>1975211.35</v>
      </c>
      <c r="D8" s="25"/>
      <c r="E8" s="42"/>
      <c r="F8" s="43"/>
      <c r="G8" s="43"/>
      <c r="H8" s="43"/>
      <c r="I8" s="44"/>
    </row>
    <row r="9" spans="1:9">
      <c r="A9" s="40">
        <f t="shared" si="0"/>
        <v>5</v>
      </c>
      <c r="B9" s="40" t="s">
        <v>393</v>
      </c>
      <c r="C9" s="34">
        <v>22664</v>
      </c>
      <c r="D9" s="25"/>
      <c r="E9" s="42"/>
      <c r="F9" s="44"/>
      <c r="G9" s="45"/>
      <c r="H9" s="44"/>
      <c r="I9" s="44"/>
    </row>
    <row r="10" spans="1:9">
      <c r="A10" s="40">
        <f t="shared" si="0"/>
        <v>6</v>
      </c>
      <c r="B10" s="41" t="s">
        <v>488</v>
      </c>
      <c r="C10" s="33">
        <v>8366.14</v>
      </c>
      <c r="D10" s="25"/>
      <c r="E10" s="42"/>
      <c r="F10" s="43"/>
      <c r="G10" s="43"/>
      <c r="H10" s="43"/>
      <c r="I10" s="44"/>
    </row>
    <row r="11" spans="1:9">
      <c r="A11" s="40">
        <f t="shared" si="0"/>
        <v>7</v>
      </c>
      <c r="B11" s="41" t="s">
        <v>161</v>
      </c>
      <c r="C11" s="33">
        <v>55967</v>
      </c>
      <c r="D11" s="25"/>
      <c r="E11" s="42"/>
      <c r="F11" s="43"/>
      <c r="G11" s="43"/>
      <c r="H11" s="43"/>
      <c r="I11" s="44"/>
    </row>
    <row r="12" spans="1:9">
      <c r="A12" s="40">
        <f t="shared" si="0"/>
        <v>8</v>
      </c>
      <c r="B12" s="41" t="s">
        <v>214</v>
      </c>
      <c r="C12" s="33">
        <v>2285536.31</v>
      </c>
      <c r="D12" s="25"/>
      <c r="E12" s="42"/>
      <c r="F12" s="43"/>
      <c r="G12" s="43"/>
      <c r="H12" s="43"/>
      <c r="I12" s="44"/>
    </row>
    <row r="13" spans="1:9">
      <c r="A13" s="40">
        <f t="shared" si="0"/>
        <v>9</v>
      </c>
      <c r="B13" s="41" t="s">
        <v>73</v>
      </c>
      <c r="C13" s="33">
        <v>330526</v>
      </c>
      <c r="D13" s="25"/>
      <c r="E13" s="42"/>
      <c r="F13" s="43"/>
      <c r="G13" s="43"/>
      <c r="H13" s="43"/>
      <c r="I13" s="44"/>
    </row>
    <row r="14" spans="1:9">
      <c r="A14" s="40">
        <f t="shared" si="0"/>
        <v>10</v>
      </c>
      <c r="B14" s="40" t="s">
        <v>435</v>
      </c>
      <c r="C14" s="34">
        <v>32806</v>
      </c>
      <c r="D14" s="25"/>
      <c r="E14" s="42"/>
      <c r="F14" s="44"/>
      <c r="G14" s="45"/>
      <c r="H14" s="44"/>
      <c r="I14" s="44"/>
    </row>
    <row r="15" spans="1:9">
      <c r="A15" s="40">
        <f t="shared" si="0"/>
        <v>11</v>
      </c>
      <c r="B15" s="40" t="s">
        <v>383</v>
      </c>
      <c r="C15" s="33">
        <v>4480465.3</v>
      </c>
      <c r="D15" s="25"/>
      <c r="E15" s="42"/>
      <c r="F15" s="43"/>
      <c r="G15" s="43"/>
      <c r="H15" s="43"/>
      <c r="I15" s="44"/>
    </row>
    <row r="16" spans="1:9">
      <c r="A16" s="40">
        <f t="shared" si="0"/>
        <v>12</v>
      </c>
      <c r="B16" s="41" t="s">
        <v>107</v>
      </c>
      <c r="C16" s="33">
        <v>6470368.3899999997</v>
      </c>
      <c r="D16" s="25"/>
      <c r="E16" s="42"/>
      <c r="F16" s="43"/>
      <c r="G16" s="43"/>
      <c r="H16" s="43"/>
      <c r="I16" s="44"/>
    </row>
    <row r="17" spans="1:9">
      <c r="A17" s="40">
        <f t="shared" si="0"/>
        <v>13</v>
      </c>
      <c r="B17" s="41" t="s">
        <v>420</v>
      </c>
      <c r="C17" s="33">
        <v>8968</v>
      </c>
      <c r="D17" s="25"/>
      <c r="E17" s="42"/>
      <c r="F17" s="43"/>
      <c r="G17" s="43"/>
      <c r="H17" s="43"/>
      <c r="I17" s="44"/>
    </row>
    <row r="18" spans="1:9">
      <c r="A18" s="40">
        <f t="shared" si="0"/>
        <v>14</v>
      </c>
      <c r="B18" s="41" t="s">
        <v>356</v>
      </c>
      <c r="C18" s="33">
        <v>1299020.96</v>
      </c>
      <c r="D18" s="25"/>
      <c r="E18" s="42"/>
      <c r="F18" s="43"/>
      <c r="G18" s="43"/>
      <c r="H18" s="43"/>
      <c r="I18" s="44"/>
    </row>
    <row r="19" spans="1:9">
      <c r="A19" s="40">
        <f t="shared" si="0"/>
        <v>15</v>
      </c>
      <c r="B19" s="41" t="s">
        <v>148</v>
      </c>
      <c r="C19" s="33">
        <v>207081</v>
      </c>
      <c r="D19" s="25"/>
      <c r="E19" s="42"/>
      <c r="F19" s="43"/>
      <c r="G19" s="43"/>
      <c r="H19" s="43"/>
      <c r="I19" s="44"/>
    </row>
    <row r="20" spans="1:9">
      <c r="A20" s="40">
        <f t="shared" si="0"/>
        <v>16</v>
      </c>
      <c r="B20" s="41" t="s">
        <v>45</v>
      </c>
      <c r="C20" s="33">
        <v>135003.01999999999</v>
      </c>
      <c r="D20" s="25"/>
      <c r="E20" s="42"/>
      <c r="F20" s="43"/>
      <c r="G20" s="43"/>
      <c r="H20" s="43"/>
      <c r="I20" s="44"/>
    </row>
    <row r="21" spans="1:9">
      <c r="A21" s="40">
        <f t="shared" si="0"/>
        <v>17</v>
      </c>
      <c r="B21" s="41" t="s">
        <v>232</v>
      </c>
      <c r="C21" s="33">
        <v>2943366.92</v>
      </c>
      <c r="D21" s="25"/>
      <c r="E21" s="42"/>
      <c r="F21" s="43"/>
      <c r="G21" s="43"/>
      <c r="H21" s="43"/>
      <c r="I21" s="44"/>
    </row>
    <row r="22" spans="1:9">
      <c r="A22" s="40">
        <f t="shared" si="0"/>
        <v>18</v>
      </c>
      <c r="B22" s="41" t="s">
        <v>454</v>
      </c>
      <c r="C22" s="33">
        <v>1601169.13</v>
      </c>
      <c r="D22" s="25"/>
      <c r="E22" s="42"/>
      <c r="F22" s="43"/>
      <c r="G22" s="43"/>
      <c r="H22" s="43"/>
      <c r="I22" s="44"/>
    </row>
    <row r="23" spans="1:9">
      <c r="A23" s="40">
        <f t="shared" si="0"/>
        <v>19</v>
      </c>
      <c r="B23" s="41" t="s">
        <v>446</v>
      </c>
      <c r="C23" s="33">
        <v>560627.06999999995</v>
      </c>
      <c r="D23" s="25"/>
      <c r="E23" s="42"/>
      <c r="F23" s="43"/>
      <c r="G23" s="43"/>
      <c r="H23" s="43"/>
      <c r="I23" s="44"/>
    </row>
    <row r="24" spans="1:9">
      <c r="A24" s="40">
        <f t="shared" si="0"/>
        <v>20</v>
      </c>
      <c r="B24" s="41" t="s">
        <v>487</v>
      </c>
      <c r="C24" s="33">
        <v>397062.3</v>
      </c>
      <c r="D24" s="25"/>
      <c r="E24" s="42"/>
      <c r="F24" s="43"/>
      <c r="G24" s="43"/>
      <c r="H24" s="43"/>
      <c r="I24" s="44"/>
    </row>
    <row r="25" spans="1:9">
      <c r="A25" s="40">
        <f t="shared" si="0"/>
        <v>21</v>
      </c>
      <c r="B25" s="41" t="s">
        <v>63</v>
      </c>
      <c r="C25" s="33">
        <v>367500</v>
      </c>
      <c r="D25" s="25"/>
      <c r="E25" s="42"/>
      <c r="F25" s="43"/>
      <c r="G25" s="43"/>
      <c r="H25" s="43"/>
      <c r="I25" s="44"/>
    </row>
    <row r="26" spans="1:9">
      <c r="A26" s="40">
        <f t="shared" si="0"/>
        <v>22</v>
      </c>
      <c r="B26" s="41" t="s">
        <v>405</v>
      </c>
      <c r="C26" s="33">
        <v>157530</v>
      </c>
      <c r="D26" s="25"/>
      <c r="E26" s="42"/>
      <c r="F26" s="43"/>
      <c r="G26" s="43"/>
      <c r="H26" s="43"/>
      <c r="I26" s="44"/>
    </row>
    <row r="27" spans="1:9">
      <c r="A27" s="40">
        <f t="shared" si="0"/>
        <v>23</v>
      </c>
      <c r="B27" s="41" t="s">
        <v>162</v>
      </c>
      <c r="C27" s="33">
        <v>192499</v>
      </c>
      <c r="D27" s="25"/>
      <c r="E27" s="42"/>
      <c r="F27" s="43"/>
      <c r="G27" s="43"/>
      <c r="H27" s="43"/>
      <c r="I27" s="44"/>
    </row>
    <row r="28" spans="1:9">
      <c r="A28" s="40">
        <f t="shared" si="0"/>
        <v>24</v>
      </c>
      <c r="B28" s="40" t="s">
        <v>361</v>
      </c>
      <c r="C28" s="34">
        <v>1355671</v>
      </c>
      <c r="D28" s="25"/>
      <c r="E28" s="42"/>
      <c r="F28" s="44"/>
      <c r="G28" s="45"/>
      <c r="H28" s="44"/>
      <c r="I28" s="44"/>
    </row>
    <row r="29" spans="1:9">
      <c r="A29" s="40">
        <f t="shared" si="0"/>
        <v>25</v>
      </c>
      <c r="B29" s="41" t="s">
        <v>230</v>
      </c>
      <c r="C29" s="33">
        <v>578414.67000000004</v>
      </c>
      <c r="D29" s="25"/>
      <c r="E29" s="42"/>
      <c r="F29" s="43"/>
      <c r="G29" s="43"/>
      <c r="H29" s="43"/>
      <c r="I29" s="44"/>
    </row>
    <row r="30" spans="1:9">
      <c r="A30" s="40">
        <f t="shared" si="0"/>
        <v>26</v>
      </c>
      <c r="B30" s="41" t="s">
        <v>363</v>
      </c>
      <c r="C30" s="33">
        <v>5568</v>
      </c>
      <c r="D30" s="25"/>
      <c r="E30" s="42"/>
      <c r="F30" s="43"/>
      <c r="G30" s="43"/>
      <c r="H30" s="43"/>
      <c r="I30" s="44"/>
    </row>
    <row r="31" spans="1:9">
      <c r="A31" s="40">
        <f t="shared" si="0"/>
        <v>27</v>
      </c>
      <c r="B31" s="41" t="s">
        <v>133</v>
      </c>
      <c r="C31" s="33">
        <v>9522</v>
      </c>
      <c r="D31" s="25"/>
      <c r="E31" s="42"/>
      <c r="F31" s="43"/>
      <c r="G31" s="43"/>
      <c r="H31" s="43"/>
      <c r="I31" s="44"/>
    </row>
    <row r="32" spans="1:9">
      <c r="A32" s="40">
        <f t="shared" si="0"/>
        <v>28</v>
      </c>
      <c r="B32" s="41" t="s">
        <v>386</v>
      </c>
      <c r="C32" s="33">
        <v>1209399.72</v>
      </c>
      <c r="D32" s="25"/>
      <c r="E32" s="42"/>
      <c r="F32" s="43"/>
      <c r="G32" s="43"/>
      <c r="H32" s="43"/>
      <c r="I32" s="44"/>
    </row>
    <row r="33" spans="1:9">
      <c r="A33" s="40">
        <f t="shared" si="0"/>
        <v>29</v>
      </c>
      <c r="B33" s="41" t="s">
        <v>238</v>
      </c>
      <c r="C33" s="33">
        <v>533046.09</v>
      </c>
      <c r="D33" s="25"/>
      <c r="E33" s="42"/>
      <c r="F33" s="43"/>
      <c r="G33" s="43"/>
      <c r="H33" s="43"/>
      <c r="I33" s="44"/>
    </row>
    <row r="34" spans="1:9">
      <c r="A34" s="40">
        <f t="shared" si="0"/>
        <v>30</v>
      </c>
      <c r="B34" s="41" t="s">
        <v>418</v>
      </c>
      <c r="C34" s="33">
        <v>17270</v>
      </c>
      <c r="D34" s="25"/>
      <c r="E34" s="42"/>
      <c r="F34" s="43"/>
      <c r="G34" s="43"/>
      <c r="H34" s="43"/>
      <c r="I34" s="44"/>
    </row>
    <row r="35" spans="1:9">
      <c r="A35" s="40">
        <f t="shared" si="0"/>
        <v>31</v>
      </c>
      <c r="B35" s="41" t="s">
        <v>122</v>
      </c>
      <c r="C35" s="33">
        <v>1180</v>
      </c>
      <c r="D35" s="25"/>
      <c r="E35" s="42"/>
      <c r="F35" s="43"/>
      <c r="G35" s="43"/>
      <c r="H35" s="43"/>
      <c r="I35" s="44"/>
    </row>
    <row r="36" spans="1:9">
      <c r="A36" s="40">
        <f t="shared" si="0"/>
        <v>32</v>
      </c>
      <c r="B36" s="41" t="s">
        <v>105</v>
      </c>
      <c r="C36" s="33">
        <v>45445.69</v>
      </c>
      <c r="D36" s="25"/>
      <c r="E36" s="42"/>
      <c r="F36" s="43"/>
      <c r="G36" s="43"/>
      <c r="H36" s="43"/>
      <c r="I36" s="44"/>
    </row>
    <row r="37" spans="1:9">
      <c r="A37" s="40">
        <f t="shared" si="0"/>
        <v>33</v>
      </c>
      <c r="B37" s="41" t="s">
        <v>98</v>
      </c>
      <c r="C37" s="33">
        <v>9087972.8000000007</v>
      </c>
      <c r="D37" s="25"/>
      <c r="E37" s="42"/>
      <c r="F37" s="43"/>
      <c r="G37" s="43"/>
      <c r="H37" s="43"/>
      <c r="I37" s="44"/>
    </row>
    <row r="38" spans="1:9">
      <c r="A38" s="40">
        <f t="shared" si="0"/>
        <v>34</v>
      </c>
      <c r="B38" s="41" t="s">
        <v>486</v>
      </c>
      <c r="C38" s="33">
        <v>7286.29</v>
      </c>
      <c r="D38" s="25"/>
      <c r="E38" s="42"/>
      <c r="F38" s="43"/>
      <c r="G38" s="43"/>
      <c r="H38" s="43"/>
      <c r="I38" s="44"/>
    </row>
    <row r="39" spans="1:9">
      <c r="A39" s="40">
        <f t="shared" si="0"/>
        <v>35</v>
      </c>
      <c r="B39" s="41" t="s">
        <v>76</v>
      </c>
      <c r="C39" s="33">
        <v>907294</v>
      </c>
      <c r="D39" s="25"/>
      <c r="E39" s="42"/>
      <c r="F39" s="43"/>
      <c r="G39" s="43"/>
      <c r="H39" s="43"/>
      <c r="I39" s="44"/>
    </row>
    <row r="40" spans="1:9">
      <c r="A40" s="40">
        <f t="shared" si="0"/>
        <v>36</v>
      </c>
      <c r="B40" s="41" t="s">
        <v>398</v>
      </c>
      <c r="C40" s="33">
        <v>1168318.05</v>
      </c>
      <c r="D40" s="25"/>
      <c r="E40" s="42"/>
      <c r="F40" s="43"/>
      <c r="G40" s="43"/>
      <c r="H40" s="43"/>
      <c r="I40" s="44"/>
    </row>
    <row r="41" spans="1:9">
      <c r="A41" s="40">
        <f t="shared" si="0"/>
        <v>37</v>
      </c>
      <c r="B41" s="41" t="s">
        <v>456</v>
      </c>
      <c r="C41" s="33">
        <v>336174</v>
      </c>
      <c r="D41" s="25"/>
      <c r="E41" s="42"/>
      <c r="F41" s="43"/>
      <c r="G41" s="43"/>
      <c r="H41" s="43"/>
      <c r="I41" s="44"/>
    </row>
    <row r="42" spans="1:9">
      <c r="A42" s="40">
        <f t="shared" si="0"/>
        <v>38</v>
      </c>
      <c r="B42" s="41" t="s">
        <v>330</v>
      </c>
      <c r="C42" s="33">
        <v>23627.599999999999</v>
      </c>
      <c r="D42" s="25"/>
      <c r="E42" s="42"/>
      <c r="F42" s="43"/>
      <c r="G42" s="43"/>
      <c r="H42" s="43"/>
      <c r="I42" s="44"/>
    </row>
    <row r="43" spans="1:9">
      <c r="A43" s="40">
        <f t="shared" si="0"/>
        <v>39</v>
      </c>
      <c r="B43" s="41" t="s">
        <v>239</v>
      </c>
      <c r="C43" s="33">
        <v>4120678.78</v>
      </c>
      <c r="D43" s="25"/>
      <c r="E43" s="42"/>
      <c r="F43" s="43"/>
      <c r="G43" s="43"/>
      <c r="H43" s="43"/>
      <c r="I43" s="44"/>
    </row>
    <row r="44" spans="1:9">
      <c r="A44" s="40">
        <f t="shared" si="0"/>
        <v>40</v>
      </c>
      <c r="B44" s="41" t="s">
        <v>192</v>
      </c>
      <c r="C44" s="33">
        <v>22710.34</v>
      </c>
      <c r="D44" s="25"/>
      <c r="E44" s="42"/>
      <c r="F44" s="43"/>
      <c r="G44" s="43"/>
      <c r="H44" s="43"/>
      <c r="I44" s="44"/>
    </row>
    <row r="45" spans="1:9">
      <c r="A45" s="40">
        <f t="shared" si="0"/>
        <v>41</v>
      </c>
      <c r="B45" s="41" t="s">
        <v>119</v>
      </c>
      <c r="C45" s="33">
        <v>123342.17</v>
      </c>
      <c r="D45" s="25"/>
      <c r="E45" s="42"/>
      <c r="F45" s="43"/>
      <c r="G45" s="43"/>
      <c r="H45" s="43"/>
      <c r="I45" s="44"/>
    </row>
    <row r="46" spans="1:9">
      <c r="A46" s="40">
        <f t="shared" si="0"/>
        <v>42</v>
      </c>
      <c r="B46" s="41" t="s">
        <v>322</v>
      </c>
      <c r="C46" s="33">
        <v>500</v>
      </c>
      <c r="D46" s="25"/>
      <c r="E46" s="42"/>
      <c r="F46" s="43"/>
      <c r="G46" s="43"/>
      <c r="H46" s="43"/>
      <c r="I46" s="44"/>
    </row>
    <row r="47" spans="1:9">
      <c r="A47" s="40">
        <f t="shared" si="0"/>
        <v>43</v>
      </c>
      <c r="B47" s="41" t="s">
        <v>156</v>
      </c>
      <c r="C47" s="33">
        <v>126852</v>
      </c>
      <c r="D47" s="25"/>
      <c r="E47" s="42"/>
      <c r="F47" s="43"/>
      <c r="G47" s="43"/>
      <c r="H47" s="43"/>
      <c r="I47" s="44"/>
    </row>
    <row r="48" spans="1:9">
      <c r="A48" s="40">
        <f t="shared" si="0"/>
        <v>44</v>
      </c>
      <c r="B48" s="41" t="s">
        <v>246</v>
      </c>
      <c r="C48" s="33">
        <v>652758.96</v>
      </c>
      <c r="D48" s="25"/>
      <c r="E48" s="42"/>
      <c r="F48" s="43"/>
      <c r="G48" s="43"/>
      <c r="H48" s="43"/>
      <c r="I48" s="44"/>
    </row>
    <row r="49" spans="1:9">
      <c r="A49" s="40">
        <f t="shared" si="0"/>
        <v>45</v>
      </c>
      <c r="B49" s="41" t="s">
        <v>448</v>
      </c>
      <c r="C49" s="33">
        <v>672152</v>
      </c>
      <c r="D49" s="25"/>
      <c r="E49" s="42"/>
      <c r="F49" s="43"/>
      <c r="G49" s="43"/>
      <c r="H49" s="43"/>
      <c r="I49" s="44"/>
    </row>
    <row r="50" spans="1:9">
      <c r="A50" s="40">
        <f t="shared" si="0"/>
        <v>46</v>
      </c>
      <c r="B50" s="41" t="s">
        <v>261</v>
      </c>
      <c r="C50" s="33">
        <v>69405</v>
      </c>
      <c r="D50" s="25"/>
      <c r="E50" s="42"/>
      <c r="F50" s="43"/>
      <c r="G50" s="43"/>
      <c r="H50" s="43"/>
      <c r="I50" s="44"/>
    </row>
    <row r="51" spans="1:9">
      <c r="A51" s="40">
        <f t="shared" si="0"/>
        <v>47</v>
      </c>
      <c r="B51" s="41" t="s">
        <v>430</v>
      </c>
      <c r="C51" s="33">
        <v>9254</v>
      </c>
      <c r="D51" s="25"/>
      <c r="E51" s="42"/>
      <c r="F51" s="43"/>
      <c r="G51" s="43"/>
      <c r="H51" s="43"/>
      <c r="I51" s="44"/>
    </row>
    <row r="52" spans="1:9">
      <c r="A52" s="40">
        <f t="shared" si="0"/>
        <v>48</v>
      </c>
      <c r="B52" s="41" t="s">
        <v>187</v>
      </c>
      <c r="C52" s="33">
        <v>425475</v>
      </c>
      <c r="D52" s="25"/>
      <c r="E52" s="42"/>
      <c r="F52" s="43"/>
      <c r="G52" s="43"/>
      <c r="H52" s="43"/>
      <c r="I52" s="44"/>
    </row>
    <row r="53" spans="1:9">
      <c r="A53" s="40">
        <f t="shared" si="0"/>
        <v>49</v>
      </c>
      <c r="B53" s="41" t="s">
        <v>236</v>
      </c>
      <c r="C53" s="33">
        <v>818815.44</v>
      </c>
      <c r="D53" s="25"/>
      <c r="E53" s="42"/>
      <c r="F53" s="43"/>
      <c r="G53" s="43"/>
      <c r="H53" s="43"/>
      <c r="I53" s="44"/>
    </row>
    <row r="54" spans="1:9">
      <c r="A54" s="40">
        <f t="shared" si="0"/>
        <v>50</v>
      </c>
      <c r="B54" s="41" t="s">
        <v>424</v>
      </c>
      <c r="C54" s="33">
        <v>43813</v>
      </c>
      <c r="D54" s="25"/>
      <c r="E54" s="42"/>
      <c r="F54" s="43"/>
      <c r="G54" s="43"/>
      <c r="H54" s="43"/>
      <c r="I54" s="44"/>
    </row>
    <row r="55" spans="1:9">
      <c r="A55" s="40">
        <f t="shared" si="0"/>
        <v>51</v>
      </c>
      <c r="B55" s="41" t="s">
        <v>348</v>
      </c>
      <c r="C55" s="33">
        <v>924479.6</v>
      </c>
      <c r="D55" s="25"/>
      <c r="E55" s="42"/>
      <c r="F55" s="43"/>
      <c r="G55" s="43"/>
      <c r="H55" s="43"/>
      <c r="I55" s="44"/>
    </row>
    <row r="56" spans="1:9">
      <c r="A56" s="40">
        <f t="shared" si="0"/>
        <v>52</v>
      </c>
      <c r="B56" s="41" t="s">
        <v>481</v>
      </c>
      <c r="C56" s="33">
        <v>46589</v>
      </c>
      <c r="D56" s="25"/>
      <c r="E56" s="42"/>
      <c r="F56" s="43"/>
      <c r="G56" s="43"/>
      <c r="H56" s="43"/>
      <c r="I56" s="44"/>
    </row>
    <row r="57" spans="1:9">
      <c r="A57" s="40">
        <f t="shared" si="0"/>
        <v>53</v>
      </c>
      <c r="B57" s="41" t="s">
        <v>332</v>
      </c>
      <c r="C57" s="33">
        <v>50421</v>
      </c>
      <c r="D57" s="25"/>
      <c r="E57" s="42"/>
      <c r="F57" s="43"/>
      <c r="G57" s="43"/>
      <c r="H57" s="43"/>
      <c r="I57" s="44"/>
    </row>
    <row r="58" spans="1:9">
      <c r="A58" s="40">
        <f t="shared" si="0"/>
        <v>54</v>
      </c>
      <c r="B58" s="41" t="s">
        <v>342</v>
      </c>
      <c r="C58" s="33">
        <v>1099548.5</v>
      </c>
      <c r="D58" s="25"/>
      <c r="E58" s="42"/>
      <c r="F58" s="43"/>
      <c r="G58" s="43"/>
      <c r="H58" s="43"/>
      <c r="I58" s="44"/>
    </row>
    <row r="59" spans="1:9">
      <c r="A59" s="40">
        <f t="shared" si="0"/>
        <v>55</v>
      </c>
      <c r="B59" s="41" t="s">
        <v>54</v>
      </c>
      <c r="C59" s="33">
        <v>984411.13</v>
      </c>
      <c r="D59" s="25"/>
      <c r="E59" s="42"/>
      <c r="F59" s="43"/>
      <c r="G59" s="43"/>
      <c r="H59" s="43"/>
      <c r="I59" s="44"/>
    </row>
    <row r="60" spans="1:9">
      <c r="A60" s="40">
        <f t="shared" si="0"/>
        <v>56</v>
      </c>
      <c r="B60" s="41" t="s">
        <v>248</v>
      </c>
      <c r="C60" s="33">
        <v>2536</v>
      </c>
      <c r="D60" s="25"/>
      <c r="E60" s="42"/>
      <c r="F60" s="43"/>
      <c r="G60" s="43"/>
      <c r="H60" s="43"/>
      <c r="I60" s="44"/>
    </row>
    <row r="61" spans="1:9">
      <c r="A61" s="40">
        <f t="shared" si="0"/>
        <v>57</v>
      </c>
      <c r="B61" s="41" t="s">
        <v>391</v>
      </c>
      <c r="C61" s="33">
        <v>28069</v>
      </c>
      <c r="D61" s="25"/>
      <c r="E61" s="42"/>
      <c r="F61" s="43"/>
      <c r="G61" s="43"/>
      <c r="H61" s="43"/>
      <c r="I61" s="44"/>
    </row>
    <row r="62" spans="1:9">
      <c r="A62" s="40">
        <f t="shared" si="0"/>
        <v>58</v>
      </c>
      <c r="B62" s="41" t="s">
        <v>110</v>
      </c>
      <c r="C62" s="33">
        <v>31306.5</v>
      </c>
      <c r="D62" s="25"/>
      <c r="E62" s="42"/>
      <c r="F62" s="43"/>
      <c r="G62" s="43"/>
      <c r="H62" s="43"/>
      <c r="I62" s="44"/>
    </row>
    <row r="63" spans="1:9">
      <c r="A63" s="40">
        <f t="shared" si="0"/>
        <v>59</v>
      </c>
      <c r="B63" s="41" t="s">
        <v>445</v>
      </c>
      <c r="C63" s="33">
        <v>1141849</v>
      </c>
      <c r="D63" s="25"/>
      <c r="E63" s="42"/>
      <c r="F63" s="43"/>
      <c r="G63" s="43"/>
      <c r="H63" s="43"/>
      <c r="I63" s="44"/>
    </row>
    <row r="64" spans="1:9">
      <c r="A64" s="40">
        <f t="shared" si="0"/>
        <v>60</v>
      </c>
      <c r="B64" s="41" t="s">
        <v>439</v>
      </c>
      <c r="C64" s="33">
        <v>6804034.4499999993</v>
      </c>
      <c r="D64" s="25"/>
      <c r="E64" s="42"/>
      <c r="F64" s="43"/>
      <c r="G64" s="43"/>
      <c r="H64" s="43"/>
      <c r="I64" s="44"/>
    </row>
    <row r="65" spans="1:9">
      <c r="A65" s="40">
        <f t="shared" si="0"/>
        <v>61</v>
      </c>
      <c r="B65" s="41" t="s">
        <v>172</v>
      </c>
      <c r="C65" s="33">
        <v>70800</v>
      </c>
      <c r="D65" s="25"/>
      <c r="E65" s="42"/>
      <c r="F65" s="43"/>
      <c r="G65" s="43"/>
      <c r="H65" s="43"/>
      <c r="I65" s="44"/>
    </row>
    <row r="66" spans="1:9">
      <c r="A66" s="40">
        <f t="shared" si="0"/>
        <v>62</v>
      </c>
      <c r="B66" s="41" t="s">
        <v>207</v>
      </c>
      <c r="C66" s="33">
        <v>19908</v>
      </c>
      <c r="D66" s="25"/>
      <c r="E66" s="42"/>
      <c r="F66" s="43"/>
      <c r="G66" s="43"/>
      <c r="H66" s="43"/>
      <c r="I66" s="44"/>
    </row>
    <row r="67" spans="1:9">
      <c r="A67" s="40">
        <f t="shared" si="0"/>
        <v>63</v>
      </c>
      <c r="B67" s="41" t="s">
        <v>489</v>
      </c>
      <c r="C67" s="33">
        <v>3217414.91</v>
      </c>
      <c r="D67" s="25"/>
      <c r="E67" s="42"/>
      <c r="F67" s="43"/>
      <c r="G67" s="43"/>
      <c r="H67" s="43"/>
      <c r="I67" s="44"/>
    </row>
    <row r="68" spans="1:9">
      <c r="A68" s="40">
        <f t="shared" si="0"/>
        <v>64</v>
      </c>
      <c r="B68" s="41" t="s">
        <v>480</v>
      </c>
      <c r="C68" s="33">
        <v>3147857</v>
      </c>
      <c r="D68" s="25"/>
      <c r="E68" s="42"/>
      <c r="F68" s="43"/>
      <c r="G68" s="43"/>
      <c r="H68" s="43"/>
      <c r="I68" s="44"/>
    </row>
    <row r="69" spans="1:9">
      <c r="A69" s="40">
        <f t="shared" si="0"/>
        <v>65</v>
      </c>
      <c r="B69" s="41" t="s">
        <v>325</v>
      </c>
      <c r="C69" s="33">
        <v>1392391</v>
      </c>
      <c r="D69" s="25"/>
      <c r="E69" s="42"/>
      <c r="F69" s="43"/>
      <c r="G69" s="43"/>
      <c r="H69" s="43"/>
      <c r="I69" s="44"/>
    </row>
    <row r="70" spans="1:9">
      <c r="A70" s="40">
        <f t="shared" ref="A70:A133" si="1">A69+1</f>
        <v>66</v>
      </c>
      <c r="B70" s="40" t="s">
        <v>490</v>
      </c>
      <c r="C70" s="34">
        <v>18380.61</v>
      </c>
      <c r="D70" s="25"/>
      <c r="E70" s="42"/>
      <c r="F70" s="11"/>
      <c r="G70" s="43"/>
      <c r="H70" s="11"/>
      <c r="I70" s="44"/>
    </row>
    <row r="71" spans="1:9">
      <c r="A71" s="40">
        <f t="shared" si="1"/>
        <v>67</v>
      </c>
      <c r="B71" s="41" t="s">
        <v>419</v>
      </c>
      <c r="C71" s="33">
        <v>40120</v>
      </c>
      <c r="D71" s="25"/>
      <c r="E71" s="42"/>
      <c r="F71" s="43"/>
      <c r="G71" s="43"/>
      <c r="H71" s="43"/>
      <c r="I71" s="44"/>
    </row>
    <row r="72" spans="1:9">
      <c r="A72" s="40">
        <f t="shared" si="1"/>
        <v>68</v>
      </c>
      <c r="B72" s="41" t="s">
        <v>276</v>
      </c>
      <c r="C72" s="33">
        <v>281412</v>
      </c>
      <c r="D72" s="25"/>
      <c r="E72" s="42"/>
      <c r="F72" s="43"/>
      <c r="G72" s="43"/>
      <c r="H72" s="43"/>
      <c r="I72" s="44"/>
    </row>
    <row r="73" spans="1:9">
      <c r="A73" s="40">
        <f t="shared" si="1"/>
        <v>69</v>
      </c>
      <c r="B73" s="41" t="s">
        <v>337</v>
      </c>
      <c r="C73" s="33">
        <v>357353.12</v>
      </c>
      <c r="D73" s="25"/>
      <c r="E73" s="42"/>
      <c r="F73" s="43"/>
      <c r="G73" s="43"/>
      <c r="H73" s="43"/>
      <c r="I73" s="44"/>
    </row>
    <row r="74" spans="1:9">
      <c r="A74" s="40">
        <f t="shared" si="1"/>
        <v>70</v>
      </c>
      <c r="B74" s="41" t="s">
        <v>87</v>
      </c>
      <c r="C74" s="33">
        <v>610650</v>
      </c>
      <c r="D74" s="25"/>
      <c r="E74" s="42"/>
      <c r="F74" s="43"/>
      <c r="G74" s="43"/>
      <c r="H74" s="43"/>
      <c r="I74" s="44"/>
    </row>
    <row r="75" spans="1:9">
      <c r="A75" s="40">
        <f t="shared" si="1"/>
        <v>71</v>
      </c>
      <c r="B75" s="41" t="s">
        <v>347</v>
      </c>
      <c r="C75" s="33">
        <v>4224600</v>
      </c>
      <c r="D75" s="25"/>
      <c r="E75" s="42"/>
      <c r="F75" s="43"/>
      <c r="G75" s="43"/>
      <c r="H75" s="43"/>
      <c r="I75" s="44"/>
    </row>
    <row r="76" spans="1:9">
      <c r="A76" s="40">
        <f t="shared" si="1"/>
        <v>72</v>
      </c>
      <c r="B76" s="41" t="s">
        <v>287</v>
      </c>
      <c r="C76" s="33">
        <v>9860</v>
      </c>
      <c r="D76" s="25"/>
      <c r="E76" s="42"/>
      <c r="F76" s="43"/>
      <c r="G76" s="43"/>
      <c r="H76" s="43"/>
      <c r="I76" s="44"/>
    </row>
    <row r="77" spans="1:9">
      <c r="A77" s="40">
        <f t="shared" si="1"/>
        <v>73</v>
      </c>
      <c r="B77" s="41" t="s">
        <v>491</v>
      </c>
      <c r="C77" s="33">
        <v>2652.64</v>
      </c>
      <c r="D77" s="25"/>
      <c r="E77" s="42"/>
      <c r="F77" s="43"/>
      <c r="G77" s="43"/>
      <c r="H77" s="43"/>
      <c r="I77" s="44"/>
    </row>
    <row r="78" spans="1:9">
      <c r="A78" s="40">
        <f t="shared" si="1"/>
        <v>74</v>
      </c>
      <c r="B78" s="41" t="s">
        <v>426</v>
      </c>
      <c r="C78" s="33">
        <v>7168</v>
      </c>
      <c r="D78" s="25"/>
      <c r="E78" s="42"/>
      <c r="F78" s="43"/>
      <c r="G78" s="43"/>
      <c r="H78" s="43"/>
      <c r="I78" s="44"/>
    </row>
    <row r="79" spans="1:9">
      <c r="A79" s="40">
        <f t="shared" si="1"/>
        <v>75</v>
      </c>
      <c r="B79" s="41" t="s">
        <v>299</v>
      </c>
      <c r="C79" s="33">
        <v>2470047</v>
      </c>
      <c r="D79" s="25"/>
      <c r="E79" s="42"/>
      <c r="F79" s="43"/>
      <c r="G79" s="43"/>
      <c r="H79" s="43"/>
      <c r="I79" s="44"/>
    </row>
    <row r="80" spans="1:9">
      <c r="A80" s="40">
        <f t="shared" si="1"/>
        <v>76</v>
      </c>
      <c r="B80" s="41" t="s">
        <v>176</v>
      </c>
      <c r="C80" s="33">
        <v>69561</v>
      </c>
      <c r="D80" s="25"/>
      <c r="E80" s="42"/>
      <c r="F80" s="43"/>
      <c r="G80" s="43"/>
      <c r="H80" s="43"/>
      <c r="I80" s="44"/>
    </row>
    <row r="81" spans="1:9">
      <c r="A81" s="40">
        <f t="shared" si="1"/>
        <v>77</v>
      </c>
      <c r="B81" s="41" t="s">
        <v>365</v>
      </c>
      <c r="C81" s="33">
        <v>278638.63</v>
      </c>
      <c r="D81" s="25"/>
      <c r="E81" s="42"/>
      <c r="F81" s="43"/>
      <c r="G81" s="43"/>
      <c r="H81" s="43"/>
      <c r="I81" s="44"/>
    </row>
    <row r="82" spans="1:9">
      <c r="A82" s="40">
        <f t="shared" si="1"/>
        <v>78</v>
      </c>
      <c r="B82" s="41" t="s">
        <v>323</v>
      </c>
      <c r="C82" s="33">
        <v>27000</v>
      </c>
      <c r="D82" s="25"/>
      <c r="E82" s="42"/>
      <c r="F82" s="43"/>
      <c r="G82" s="43"/>
      <c r="H82" s="43"/>
      <c r="I82" s="44"/>
    </row>
    <row r="83" spans="1:9">
      <c r="A83" s="40">
        <f t="shared" si="1"/>
        <v>79</v>
      </c>
      <c r="B83" s="41" t="s">
        <v>139</v>
      </c>
      <c r="C83" s="33">
        <v>1708035.58</v>
      </c>
      <c r="D83" s="25"/>
      <c r="E83" s="42"/>
      <c r="F83" s="43"/>
      <c r="G83" s="43"/>
      <c r="H83" s="43"/>
      <c r="I83" s="44"/>
    </row>
    <row r="84" spans="1:9">
      <c r="A84" s="40">
        <f t="shared" si="1"/>
        <v>80</v>
      </c>
      <c r="B84" s="41" t="s">
        <v>339</v>
      </c>
      <c r="C84" s="33">
        <v>20351241.489999998</v>
      </c>
      <c r="D84" s="25"/>
      <c r="E84" s="42"/>
      <c r="F84" s="43"/>
      <c r="G84" s="43"/>
      <c r="H84" s="43"/>
      <c r="I84" s="44"/>
    </row>
    <row r="85" spans="1:9">
      <c r="A85" s="40">
        <f t="shared" si="1"/>
        <v>81</v>
      </c>
      <c r="B85" s="41" t="s">
        <v>272</v>
      </c>
      <c r="C85" s="33">
        <v>1477829</v>
      </c>
      <c r="D85" s="25"/>
      <c r="E85" s="42"/>
      <c r="F85" s="43"/>
      <c r="G85" s="43"/>
      <c r="H85" s="43"/>
      <c r="I85" s="44"/>
    </row>
    <row r="86" spans="1:9">
      <c r="A86" s="40">
        <f t="shared" si="1"/>
        <v>82</v>
      </c>
      <c r="B86" s="41" t="s">
        <v>216</v>
      </c>
      <c r="C86" s="33">
        <v>3232729.42</v>
      </c>
      <c r="D86" s="25"/>
      <c r="E86" s="42"/>
      <c r="F86" s="43"/>
      <c r="G86" s="43"/>
      <c r="H86" s="43"/>
      <c r="I86" s="44"/>
    </row>
    <row r="87" spans="1:9">
      <c r="A87" s="40">
        <f t="shared" si="1"/>
        <v>83</v>
      </c>
      <c r="B87" s="41" t="s">
        <v>474</v>
      </c>
      <c r="C87" s="33">
        <v>28197781.920000002</v>
      </c>
      <c r="D87" s="25"/>
      <c r="E87" s="42"/>
      <c r="F87" s="43"/>
      <c r="G87" s="43"/>
      <c r="H87" s="43"/>
      <c r="I87" s="44"/>
    </row>
    <row r="88" spans="1:9">
      <c r="A88" s="40">
        <f t="shared" si="1"/>
        <v>84</v>
      </c>
      <c r="B88" s="41" t="s">
        <v>341</v>
      </c>
      <c r="C88" s="33">
        <v>15970140.35</v>
      </c>
      <c r="D88" s="25"/>
      <c r="E88" s="42"/>
      <c r="F88" s="43"/>
      <c r="G88" s="43"/>
      <c r="H88" s="43"/>
      <c r="I88" s="44"/>
    </row>
    <row r="89" spans="1:9">
      <c r="A89" s="40">
        <f t="shared" si="1"/>
        <v>85</v>
      </c>
      <c r="B89" s="41" t="s">
        <v>209</v>
      </c>
      <c r="C89" s="33">
        <v>108000</v>
      </c>
      <c r="D89" s="25"/>
      <c r="E89" s="42"/>
      <c r="F89" s="43"/>
      <c r="G89" s="43"/>
      <c r="H89" s="43"/>
      <c r="I89" s="44"/>
    </row>
    <row r="90" spans="1:9">
      <c r="A90" s="40">
        <f t="shared" si="1"/>
        <v>86</v>
      </c>
      <c r="B90" s="41" t="s">
        <v>451</v>
      </c>
      <c r="C90" s="33">
        <v>38367</v>
      </c>
      <c r="D90" s="25"/>
      <c r="E90" s="42"/>
      <c r="F90" s="43"/>
      <c r="G90" s="43"/>
      <c r="H90" s="43"/>
      <c r="I90" s="44"/>
    </row>
    <row r="91" spans="1:9">
      <c r="A91" s="40">
        <f t="shared" si="1"/>
        <v>87</v>
      </c>
      <c r="B91" s="41" t="s">
        <v>473</v>
      </c>
      <c r="C91" s="33">
        <v>298</v>
      </c>
      <c r="D91" s="25"/>
      <c r="E91" s="42"/>
      <c r="F91" s="43"/>
      <c r="G91" s="43"/>
      <c r="H91" s="43"/>
      <c r="I91" s="44"/>
    </row>
    <row r="92" spans="1:9">
      <c r="A92" s="40">
        <f t="shared" si="1"/>
        <v>88</v>
      </c>
      <c r="B92" s="41" t="s">
        <v>431</v>
      </c>
      <c r="C92" s="33">
        <v>344231</v>
      </c>
      <c r="D92" s="25"/>
      <c r="E92" s="42"/>
      <c r="F92" s="43"/>
      <c r="G92" s="43"/>
      <c r="H92" s="43"/>
      <c r="I92" s="44"/>
    </row>
    <row r="93" spans="1:9">
      <c r="A93" s="40">
        <f t="shared" si="1"/>
        <v>89</v>
      </c>
      <c r="B93" s="41" t="s">
        <v>121</v>
      </c>
      <c r="C93" s="33">
        <v>194756</v>
      </c>
      <c r="D93" s="25"/>
      <c r="E93" s="42"/>
      <c r="F93" s="43"/>
      <c r="G93" s="43"/>
      <c r="H93" s="43"/>
      <c r="I93" s="44"/>
    </row>
    <row r="94" spans="1:9">
      <c r="A94" s="40">
        <f t="shared" si="1"/>
        <v>90</v>
      </c>
      <c r="B94" s="41" t="s">
        <v>304</v>
      </c>
      <c r="C94" s="33">
        <v>194400</v>
      </c>
      <c r="D94" s="25"/>
      <c r="E94" s="42"/>
      <c r="F94" s="43"/>
      <c r="G94" s="43"/>
      <c r="H94" s="43"/>
      <c r="I94" s="44"/>
    </row>
    <row r="95" spans="1:9">
      <c r="A95" s="40">
        <f t="shared" si="1"/>
        <v>91</v>
      </c>
      <c r="B95" s="41" t="s">
        <v>301</v>
      </c>
      <c r="C95" s="33">
        <v>14840</v>
      </c>
      <c r="D95" s="25"/>
      <c r="E95" s="42"/>
      <c r="F95" s="43"/>
      <c r="G95" s="43"/>
      <c r="H95" s="43"/>
      <c r="I95" s="44"/>
    </row>
    <row r="96" spans="1:9">
      <c r="A96" s="40">
        <f t="shared" si="1"/>
        <v>92</v>
      </c>
      <c r="B96" s="41" t="s">
        <v>382</v>
      </c>
      <c r="C96" s="33">
        <v>60804</v>
      </c>
      <c r="D96" s="25"/>
      <c r="E96" s="42"/>
      <c r="F96" s="43"/>
      <c r="G96" s="43"/>
      <c r="H96" s="43"/>
      <c r="I96" s="44"/>
    </row>
    <row r="97" spans="1:9">
      <c r="A97" s="40">
        <f t="shared" si="1"/>
        <v>93</v>
      </c>
      <c r="B97" s="41" t="s">
        <v>416</v>
      </c>
      <c r="C97" s="33">
        <v>905914</v>
      </c>
      <c r="D97" s="25"/>
      <c r="E97" s="42"/>
      <c r="F97" s="43"/>
      <c r="G97" s="43"/>
      <c r="H97" s="43"/>
      <c r="I97" s="44"/>
    </row>
    <row r="98" spans="1:9">
      <c r="A98" s="40">
        <f t="shared" si="1"/>
        <v>94</v>
      </c>
      <c r="B98" s="41" t="s">
        <v>195</v>
      </c>
      <c r="C98" s="33">
        <v>16114.799999999988</v>
      </c>
      <c r="D98" s="25"/>
      <c r="E98" s="42"/>
      <c r="F98" s="43"/>
      <c r="G98" s="43"/>
      <c r="H98" s="43"/>
      <c r="I98" s="44"/>
    </row>
    <row r="99" spans="1:9">
      <c r="A99" s="40">
        <f t="shared" si="1"/>
        <v>95</v>
      </c>
      <c r="B99" s="41" t="s">
        <v>484</v>
      </c>
      <c r="C99" s="33">
        <v>190780440.72</v>
      </c>
      <c r="D99" s="25"/>
      <c r="E99" s="42"/>
      <c r="F99" s="43"/>
      <c r="G99" s="43"/>
      <c r="H99" s="43"/>
      <c r="I99" s="44"/>
    </row>
    <row r="100" spans="1:9">
      <c r="A100" s="40">
        <f t="shared" si="1"/>
        <v>96</v>
      </c>
      <c r="B100" s="41" t="s">
        <v>422</v>
      </c>
      <c r="C100" s="33">
        <v>29901</v>
      </c>
      <c r="D100" s="25"/>
      <c r="E100" s="42"/>
      <c r="F100" s="43"/>
      <c r="G100" s="43"/>
      <c r="H100" s="43"/>
      <c r="I100" s="44"/>
    </row>
    <row r="101" spans="1:9">
      <c r="A101" s="40">
        <f t="shared" si="1"/>
        <v>97</v>
      </c>
      <c r="B101" s="41" t="s">
        <v>401</v>
      </c>
      <c r="C101" s="33">
        <v>1739</v>
      </c>
      <c r="D101" s="25"/>
      <c r="E101" s="42"/>
      <c r="F101" s="43"/>
      <c r="G101" s="43"/>
      <c r="H101" s="43"/>
      <c r="I101" s="44"/>
    </row>
    <row r="102" spans="1:9">
      <c r="A102" s="40">
        <f t="shared" si="1"/>
        <v>98</v>
      </c>
      <c r="B102" s="41" t="s">
        <v>349</v>
      </c>
      <c r="C102" s="33">
        <v>47070622.600000001</v>
      </c>
      <c r="D102" s="25"/>
      <c r="E102" s="42"/>
      <c r="F102" s="43"/>
      <c r="G102" s="43"/>
      <c r="H102" s="43"/>
      <c r="I102" s="44"/>
    </row>
    <row r="103" spans="1:9">
      <c r="A103" s="40">
        <f t="shared" si="1"/>
        <v>99</v>
      </c>
      <c r="B103" s="41" t="s">
        <v>53</v>
      </c>
      <c r="C103" s="33">
        <v>5942530</v>
      </c>
      <c r="D103" s="25"/>
      <c r="E103" s="42"/>
      <c r="F103" s="43"/>
      <c r="G103" s="43"/>
      <c r="H103" s="43"/>
      <c r="I103" s="44"/>
    </row>
    <row r="104" spans="1:9">
      <c r="A104" s="40">
        <f t="shared" si="1"/>
        <v>100</v>
      </c>
      <c r="B104" s="41" t="s">
        <v>329</v>
      </c>
      <c r="C104" s="33">
        <v>2300944.9900000002</v>
      </c>
      <c r="D104" s="25"/>
      <c r="E104" s="42"/>
      <c r="F104" s="43"/>
      <c r="G104" s="43"/>
      <c r="H104" s="43"/>
      <c r="I104" s="44"/>
    </row>
    <row r="105" spans="1:9">
      <c r="A105" s="40">
        <f t="shared" si="1"/>
        <v>101</v>
      </c>
      <c r="B105" s="41" t="s">
        <v>136</v>
      </c>
      <c r="C105" s="33">
        <v>47577.599999999999</v>
      </c>
      <c r="D105" s="25"/>
      <c r="E105" s="42"/>
      <c r="F105" s="43"/>
      <c r="G105" s="43"/>
      <c r="H105" s="43"/>
      <c r="I105" s="44"/>
    </row>
    <row r="106" spans="1:9">
      <c r="A106" s="40">
        <f t="shared" si="1"/>
        <v>102</v>
      </c>
      <c r="B106" s="41" t="s">
        <v>208</v>
      </c>
      <c r="C106" s="33">
        <v>39310</v>
      </c>
      <c r="D106" s="25"/>
      <c r="E106" s="42"/>
      <c r="F106" s="43"/>
      <c r="G106" s="43"/>
      <c r="H106" s="43"/>
      <c r="I106" s="44"/>
    </row>
    <row r="107" spans="1:9">
      <c r="A107" s="40">
        <f t="shared" si="1"/>
        <v>103</v>
      </c>
      <c r="B107" s="41" t="s">
        <v>308</v>
      </c>
      <c r="C107" s="33">
        <v>39960</v>
      </c>
      <c r="D107" s="25"/>
      <c r="E107" s="42"/>
      <c r="F107" s="43"/>
      <c r="G107" s="43"/>
      <c r="H107" s="43"/>
      <c r="I107" s="44"/>
    </row>
    <row r="108" spans="1:9">
      <c r="A108" s="40">
        <f t="shared" si="1"/>
        <v>104</v>
      </c>
      <c r="B108" s="41" t="s">
        <v>384</v>
      </c>
      <c r="C108" s="33">
        <v>7560</v>
      </c>
      <c r="D108" s="25"/>
      <c r="E108" s="42"/>
      <c r="F108" s="43"/>
      <c r="G108" s="43"/>
      <c r="H108" s="43"/>
      <c r="I108" s="44"/>
    </row>
    <row r="109" spans="1:9">
      <c r="A109" s="40">
        <f t="shared" si="1"/>
        <v>105</v>
      </c>
      <c r="B109" s="41" t="s">
        <v>206</v>
      </c>
      <c r="C109" s="33">
        <v>588428.67000000004</v>
      </c>
      <c r="D109" s="25"/>
      <c r="E109" s="42"/>
      <c r="F109" s="43"/>
      <c r="G109" s="43"/>
      <c r="H109" s="43"/>
      <c r="I109" s="44"/>
    </row>
    <row r="110" spans="1:9">
      <c r="A110" s="40">
        <f t="shared" si="1"/>
        <v>106</v>
      </c>
      <c r="B110" s="41" t="s">
        <v>151</v>
      </c>
      <c r="C110" s="33">
        <v>19725</v>
      </c>
      <c r="D110" s="25"/>
      <c r="E110" s="42"/>
      <c r="F110" s="43"/>
      <c r="G110" s="43"/>
      <c r="H110" s="43"/>
      <c r="I110" s="44"/>
    </row>
    <row r="111" spans="1:9">
      <c r="A111" s="40">
        <f t="shared" si="1"/>
        <v>107</v>
      </c>
      <c r="B111" s="41" t="s">
        <v>432</v>
      </c>
      <c r="C111" s="33">
        <v>33040</v>
      </c>
      <c r="D111" s="25"/>
      <c r="E111" s="42"/>
      <c r="F111" s="43"/>
      <c r="G111" s="43"/>
      <c r="H111" s="43"/>
      <c r="I111" s="44"/>
    </row>
    <row r="112" spans="1:9">
      <c r="A112" s="40">
        <f t="shared" si="1"/>
        <v>108</v>
      </c>
      <c r="B112" s="41" t="s">
        <v>362</v>
      </c>
      <c r="C112" s="33">
        <v>36309.78</v>
      </c>
      <c r="D112" s="25"/>
      <c r="E112" s="42"/>
      <c r="F112" s="43"/>
      <c r="G112" s="43"/>
      <c r="H112" s="43"/>
      <c r="I112" s="44"/>
    </row>
    <row r="113" spans="1:9">
      <c r="A113" s="40">
        <f t="shared" si="1"/>
        <v>109</v>
      </c>
      <c r="B113" s="41" t="s">
        <v>244</v>
      </c>
      <c r="C113" s="33">
        <v>4266453</v>
      </c>
      <c r="D113" s="25"/>
      <c r="E113" s="42"/>
      <c r="F113" s="43"/>
      <c r="G113" s="43"/>
      <c r="H113" s="43"/>
      <c r="I113" s="44"/>
    </row>
    <row r="114" spans="1:9">
      <c r="A114" s="40">
        <f t="shared" si="1"/>
        <v>110</v>
      </c>
      <c r="B114" s="41" t="s">
        <v>317</v>
      </c>
      <c r="C114" s="33">
        <v>77941</v>
      </c>
      <c r="D114" s="25"/>
      <c r="E114" s="42"/>
      <c r="F114" s="43"/>
      <c r="G114" s="43"/>
      <c r="H114" s="43"/>
      <c r="I114" s="44"/>
    </row>
    <row r="115" spans="1:9">
      <c r="A115" s="40">
        <f t="shared" si="1"/>
        <v>111</v>
      </c>
      <c r="B115" s="41" t="s">
        <v>237</v>
      </c>
      <c r="C115" s="33">
        <v>57313113</v>
      </c>
      <c r="D115" s="25"/>
      <c r="E115" s="42"/>
      <c r="F115" s="43"/>
      <c r="G115" s="43"/>
      <c r="H115" s="43"/>
      <c r="I115" s="44"/>
    </row>
    <row r="116" spans="1:9">
      <c r="A116" s="40">
        <f t="shared" si="1"/>
        <v>112</v>
      </c>
      <c r="B116" s="41" t="s">
        <v>482</v>
      </c>
      <c r="C116" s="33">
        <v>22404103.440000001</v>
      </c>
      <c r="D116" s="25"/>
      <c r="E116" s="42"/>
      <c r="F116" s="43"/>
      <c r="G116" s="43"/>
      <c r="H116" s="43"/>
      <c r="I116" s="44"/>
    </row>
    <row r="117" spans="1:9">
      <c r="A117" s="40">
        <f t="shared" si="1"/>
        <v>113</v>
      </c>
      <c r="B117" s="41" t="s">
        <v>171</v>
      </c>
      <c r="C117" s="33">
        <v>203580</v>
      </c>
      <c r="D117" s="25"/>
      <c r="E117" s="42"/>
      <c r="F117" s="43"/>
      <c r="G117" s="43"/>
      <c r="H117" s="43"/>
      <c r="I117" s="44"/>
    </row>
    <row r="118" spans="1:9">
      <c r="A118" s="40">
        <f t="shared" si="1"/>
        <v>114</v>
      </c>
      <c r="B118" s="41" t="s">
        <v>189</v>
      </c>
      <c r="C118" s="33">
        <v>36948</v>
      </c>
      <c r="D118" s="25"/>
      <c r="E118" s="42"/>
      <c r="F118" s="43"/>
      <c r="G118" s="43"/>
      <c r="H118" s="43"/>
      <c r="I118" s="44"/>
    </row>
    <row r="119" spans="1:9">
      <c r="A119" s="40">
        <f t="shared" si="1"/>
        <v>115</v>
      </c>
      <c r="B119" s="41" t="s">
        <v>247</v>
      </c>
      <c r="C119" s="33">
        <v>798772.5</v>
      </c>
      <c r="D119" s="25"/>
      <c r="E119" s="42"/>
      <c r="F119" s="43"/>
      <c r="G119" s="43"/>
      <c r="H119" s="43"/>
      <c r="I119" s="44"/>
    </row>
    <row r="120" spans="1:9">
      <c r="A120" s="40">
        <f t="shared" si="1"/>
        <v>116</v>
      </c>
      <c r="B120" s="41" t="s">
        <v>441</v>
      </c>
      <c r="C120" s="33">
        <v>2413066.98</v>
      </c>
      <c r="D120" s="25"/>
      <c r="E120" s="42"/>
      <c r="F120" s="43"/>
      <c r="G120" s="43"/>
      <c r="H120" s="43"/>
      <c r="I120" s="44"/>
    </row>
    <row r="121" spans="1:9">
      <c r="A121" s="40">
        <f t="shared" si="1"/>
        <v>117</v>
      </c>
      <c r="B121" s="41" t="s">
        <v>318</v>
      </c>
      <c r="C121" s="33">
        <v>181908.5</v>
      </c>
      <c r="D121" s="25"/>
      <c r="E121" s="42"/>
      <c r="F121" s="43"/>
      <c r="G121" s="43"/>
      <c r="H121" s="43"/>
      <c r="I121" s="44"/>
    </row>
    <row r="122" spans="1:9">
      <c r="A122" s="40">
        <f t="shared" si="1"/>
        <v>118</v>
      </c>
      <c r="B122" s="41" t="s">
        <v>338</v>
      </c>
      <c r="C122" s="33">
        <v>266228</v>
      </c>
      <c r="D122" s="25"/>
      <c r="E122" s="42"/>
      <c r="F122" s="43"/>
      <c r="G122" s="43"/>
      <c r="H122" s="43"/>
      <c r="I122" s="44"/>
    </row>
    <row r="123" spans="1:9">
      <c r="A123" s="40">
        <f t="shared" si="1"/>
        <v>119</v>
      </c>
      <c r="B123" s="41" t="s">
        <v>193</v>
      </c>
      <c r="C123" s="33">
        <v>679321</v>
      </c>
      <c r="D123" s="25"/>
      <c r="E123" s="42"/>
      <c r="F123" s="43"/>
      <c r="G123" s="43"/>
      <c r="H123" s="43"/>
      <c r="I123" s="44"/>
    </row>
    <row r="124" spans="1:9">
      <c r="A124" s="40">
        <f t="shared" si="1"/>
        <v>120</v>
      </c>
      <c r="B124" s="41" t="s">
        <v>514</v>
      </c>
      <c r="C124" s="33">
        <v>40312235.32</v>
      </c>
      <c r="D124" s="25"/>
      <c r="E124" s="42"/>
      <c r="F124" s="43"/>
      <c r="G124" s="43"/>
      <c r="H124" s="43"/>
      <c r="I124" s="44"/>
    </row>
    <row r="125" spans="1:9">
      <c r="A125" s="40">
        <f t="shared" si="1"/>
        <v>121</v>
      </c>
      <c r="B125" s="41" t="s">
        <v>167</v>
      </c>
      <c r="C125" s="33">
        <v>48960</v>
      </c>
      <c r="D125" s="25"/>
      <c r="E125" s="42"/>
      <c r="F125" s="43"/>
      <c r="G125" s="43"/>
      <c r="H125" s="43"/>
      <c r="I125" s="44"/>
    </row>
    <row r="126" spans="1:9">
      <c r="A126" s="40">
        <f t="shared" si="1"/>
        <v>122</v>
      </c>
      <c r="B126" s="41" t="s">
        <v>142</v>
      </c>
      <c r="C126" s="33">
        <v>298000</v>
      </c>
      <c r="D126" s="25"/>
      <c r="E126" s="42"/>
      <c r="F126" s="43"/>
      <c r="G126" s="43"/>
      <c r="H126" s="43"/>
      <c r="I126" s="44"/>
    </row>
    <row r="127" spans="1:9">
      <c r="A127" s="40">
        <f t="shared" si="1"/>
        <v>123</v>
      </c>
      <c r="B127" s="41" t="s">
        <v>154</v>
      </c>
      <c r="C127" s="33">
        <v>37829</v>
      </c>
      <c r="D127" s="25"/>
      <c r="E127" s="42"/>
      <c r="F127" s="43"/>
      <c r="G127" s="43"/>
      <c r="H127" s="43"/>
      <c r="I127" s="44"/>
    </row>
    <row r="128" spans="1:9">
      <c r="A128" s="40">
        <f t="shared" si="1"/>
        <v>124</v>
      </c>
      <c r="B128" s="41" t="s">
        <v>191</v>
      </c>
      <c r="C128" s="33">
        <v>107929.68</v>
      </c>
      <c r="D128" s="25"/>
      <c r="E128" s="42"/>
      <c r="F128" s="43"/>
      <c r="G128" s="43"/>
      <c r="H128" s="43"/>
      <c r="I128" s="44"/>
    </row>
    <row r="129" spans="1:9">
      <c r="A129" s="40">
        <f t="shared" si="1"/>
        <v>125</v>
      </c>
      <c r="B129" s="41" t="s">
        <v>305</v>
      </c>
      <c r="C129" s="33">
        <v>6753886</v>
      </c>
      <c r="D129" s="25"/>
      <c r="E129" s="42"/>
      <c r="F129" s="43"/>
      <c r="G129" s="43"/>
      <c r="H129" s="43"/>
      <c r="I129" s="44"/>
    </row>
    <row r="130" spans="1:9">
      <c r="A130" s="40">
        <f t="shared" si="1"/>
        <v>126</v>
      </c>
      <c r="B130" s="41" t="s">
        <v>104</v>
      </c>
      <c r="C130" s="33">
        <v>34800</v>
      </c>
      <c r="D130" s="25"/>
      <c r="E130" s="42"/>
      <c r="F130" s="43"/>
      <c r="G130" s="43"/>
      <c r="H130" s="43"/>
      <c r="I130" s="44"/>
    </row>
    <row r="131" spans="1:9">
      <c r="A131" s="40">
        <f t="shared" si="1"/>
        <v>127</v>
      </c>
      <c r="B131" s="41" t="s">
        <v>179</v>
      </c>
      <c r="C131" s="33">
        <v>1138</v>
      </c>
      <c r="D131" s="25"/>
      <c r="E131" s="42"/>
      <c r="F131" s="43"/>
      <c r="G131" s="43"/>
      <c r="H131" s="43"/>
      <c r="I131" s="44"/>
    </row>
    <row r="132" spans="1:9">
      <c r="A132" s="40">
        <f t="shared" si="1"/>
        <v>128</v>
      </c>
      <c r="B132" s="41" t="s">
        <v>360</v>
      </c>
      <c r="C132" s="33">
        <v>16413.78</v>
      </c>
      <c r="D132" s="25"/>
      <c r="E132" s="42"/>
      <c r="F132" s="43"/>
      <c r="G132" s="43"/>
      <c r="H132" s="43"/>
      <c r="I132" s="44"/>
    </row>
    <row r="133" spans="1:9">
      <c r="A133" s="40">
        <f t="shared" si="1"/>
        <v>129</v>
      </c>
      <c r="B133" s="41" t="s">
        <v>185</v>
      </c>
      <c r="C133" s="33">
        <v>93108</v>
      </c>
      <c r="D133" s="25"/>
      <c r="E133" s="42"/>
      <c r="F133" s="43"/>
      <c r="G133" s="43"/>
      <c r="H133" s="43"/>
      <c r="I133" s="44"/>
    </row>
    <row r="134" spans="1:9">
      <c r="A134" s="40">
        <f t="shared" ref="A134:A197" si="2">A133+1</f>
        <v>130</v>
      </c>
      <c r="B134" s="41" t="s">
        <v>492</v>
      </c>
      <c r="C134" s="33">
        <v>681264.76</v>
      </c>
      <c r="D134" s="25"/>
      <c r="E134" s="42"/>
      <c r="F134" s="43"/>
      <c r="G134" s="43"/>
      <c r="H134" s="43"/>
      <c r="I134" s="44"/>
    </row>
    <row r="135" spans="1:9">
      <c r="A135" s="40">
        <f t="shared" si="2"/>
        <v>131</v>
      </c>
      <c r="B135" s="41" t="s">
        <v>153</v>
      </c>
      <c r="C135" s="33">
        <v>19650</v>
      </c>
      <c r="D135" s="25"/>
      <c r="E135" s="42"/>
      <c r="F135" s="43"/>
      <c r="G135" s="43"/>
      <c r="H135" s="43"/>
      <c r="I135" s="44"/>
    </row>
    <row r="136" spans="1:9">
      <c r="A136" s="40">
        <f t="shared" si="2"/>
        <v>132</v>
      </c>
      <c r="B136" s="41" t="s">
        <v>202</v>
      </c>
      <c r="C136" s="33">
        <v>21029</v>
      </c>
      <c r="D136" s="25"/>
      <c r="E136" s="42"/>
      <c r="F136" s="43"/>
      <c r="G136" s="43"/>
      <c r="H136" s="43"/>
      <c r="I136" s="44"/>
    </row>
    <row r="137" spans="1:9">
      <c r="A137" s="40">
        <f t="shared" si="2"/>
        <v>133</v>
      </c>
      <c r="B137" s="41" t="s">
        <v>81</v>
      </c>
      <c r="C137" s="33">
        <v>832946</v>
      </c>
      <c r="D137" s="25"/>
      <c r="E137" s="42"/>
      <c r="F137" s="43"/>
      <c r="G137" s="43"/>
      <c r="H137" s="43"/>
      <c r="I137" s="44"/>
    </row>
    <row r="138" spans="1:9">
      <c r="A138" s="40">
        <f t="shared" si="2"/>
        <v>134</v>
      </c>
      <c r="B138" s="41" t="s">
        <v>124</v>
      </c>
      <c r="C138" s="33">
        <v>14266</v>
      </c>
      <c r="D138" s="25"/>
      <c r="E138" s="42"/>
      <c r="F138" s="43"/>
      <c r="G138" s="43"/>
      <c r="H138" s="43"/>
      <c r="I138" s="44"/>
    </row>
    <row r="139" spans="1:9">
      <c r="A139" s="40">
        <f t="shared" si="2"/>
        <v>135</v>
      </c>
      <c r="B139" s="41" t="s">
        <v>366</v>
      </c>
      <c r="C139" s="33">
        <v>99962.58</v>
      </c>
      <c r="D139" s="25"/>
      <c r="E139" s="42"/>
      <c r="F139" s="43"/>
      <c r="G139" s="43"/>
      <c r="H139" s="43"/>
      <c r="I139" s="44"/>
    </row>
    <row r="140" spans="1:9">
      <c r="A140" s="40">
        <f t="shared" si="2"/>
        <v>136</v>
      </c>
      <c r="B140" s="41" t="s">
        <v>319</v>
      </c>
      <c r="C140" s="33">
        <v>29642.1</v>
      </c>
      <c r="D140" s="25"/>
      <c r="E140" s="42"/>
      <c r="F140" s="43"/>
      <c r="G140" s="43"/>
      <c r="H140" s="43"/>
      <c r="I140" s="44"/>
    </row>
    <row r="141" spans="1:9">
      <c r="A141" s="40">
        <f t="shared" si="2"/>
        <v>137</v>
      </c>
      <c r="B141" s="41" t="s">
        <v>160</v>
      </c>
      <c r="C141" s="33">
        <v>13685849.01</v>
      </c>
      <c r="D141" s="25"/>
      <c r="E141" s="42"/>
      <c r="F141" s="43"/>
      <c r="G141" s="43"/>
      <c r="H141" s="43"/>
      <c r="I141" s="44"/>
    </row>
    <row r="142" spans="1:9">
      <c r="A142" s="40">
        <f t="shared" si="2"/>
        <v>138</v>
      </c>
      <c r="B142" s="41" t="s">
        <v>408</v>
      </c>
      <c r="C142" s="33">
        <v>5824</v>
      </c>
      <c r="D142" s="25"/>
      <c r="E142" s="42"/>
      <c r="F142" s="43"/>
      <c r="G142" s="43"/>
      <c r="H142" s="43"/>
      <c r="I142" s="44"/>
    </row>
    <row r="143" spans="1:9">
      <c r="A143" s="40">
        <f t="shared" si="2"/>
        <v>139</v>
      </c>
      <c r="B143" s="41" t="s">
        <v>183</v>
      </c>
      <c r="C143" s="33">
        <v>401913</v>
      </c>
      <c r="D143" s="25"/>
      <c r="E143" s="42"/>
      <c r="F143" s="43"/>
      <c r="G143" s="43"/>
      <c r="H143" s="43"/>
      <c r="I143" s="44"/>
    </row>
    <row r="144" spans="1:9">
      <c r="A144" s="40">
        <f t="shared" si="2"/>
        <v>140</v>
      </c>
      <c r="B144" s="41" t="s">
        <v>201</v>
      </c>
      <c r="C144" s="33">
        <v>127709</v>
      </c>
      <c r="D144" s="25"/>
      <c r="E144" s="42"/>
      <c r="F144" s="43"/>
      <c r="G144" s="43"/>
      <c r="H144" s="43"/>
      <c r="I144" s="44"/>
    </row>
    <row r="145" spans="1:9">
      <c r="A145" s="40">
        <f t="shared" si="2"/>
        <v>141</v>
      </c>
      <c r="B145" s="41" t="s">
        <v>429</v>
      </c>
      <c r="C145" s="33">
        <v>146320</v>
      </c>
      <c r="D145" s="25"/>
      <c r="E145" s="42"/>
      <c r="F145" s="43"/>
      <c r="G145" s="43"/>
      <c r="H145" s="43"/>
      <c r="I145" s="44"/>
    </row>
    <row r="146" spans="1:9">
      <c r="A146" s="40">
        <f t="shared" si="2"/>
        <v>142</v>
      </c>
      <c r="B146" s="41" t="s">
        <v>324</v>
      </c>
      <c r="C146" s="33">
        <v>688271</v>
      </c>
      <c r="D146" s="25"/>
      <c r="E146" s="42"/>
      <c r="F146" s="43"/>
      <c r="G146" s="43"/>
      <c r="H146" s="43"/>
      <c r="I146" s="44"/>
    </row>
    <row r="147" spans="1:9">
      <c r="A147" s="40">
        <f t="shared" si="2"/>
        <v>143</v>
      </c>
      <c r="B147" s="41" t="s">
        <v>453</v>
      </c>
      <c r="C147" s="33">
        <v>469765</v>
      </c>
      <c r="D147" s="25"/>
      <c r="E147" s="42"/>
      <c r="F147" s="43"/>
      <c r="G147" s="43"/>
      <c r="H147" s="43"/>
      <c r="I147" s="44"/>
    </row>
    <row r="148" spans="1:9">
      <c r="A148" s="40">
        <f t="shared" si="2"/>
        <v>144</v>
      </c>
      <c r="B148" s="41" t="s">
        <v>413</v>
      </c>
      <c r="C148" s="33">
        <v>125740</v>
      </c>
      <c r="D148" s="25"/>
      <c r="E148" s="42"/>
      <c r="F148" s="43"/>
      <c r="G148" s="43"/>
      <c r="H148" s="43"/>
      <c r="I148" s="44"/>
    </row>
    <row r="149" spans="1:9">
      <c r="A149" s="40">
        <f t="shared" si="2"/>
        <v>145</v>
      </c>
      <c r="B149" s="41" t="s">
        <v>143</v>
      </c>
      <c r="C149" s="33">
        <v>54870</v>
      </c>
      <c r="D149" s="25"/>
      <c r="E149" s="42"/>
      <c r="F149" s="43"/>
      <c r="G149" s="43"/>
      <c r="H149" s="43"/>
      <c r="I149" s="44"/>
    </row>
    <row r="150" spans="1:9">
      <c r="A150" s="40">
        <f t="shared" si="2"/>
        <v>146</v>
      </c>
      <c r="B150" s="41" t="s">
        <v>196</v>
      </c>
      <c r="C150" s="33">
        <v>805040</v>
      </c>
      <c r="D150" s="25"/>
      <c r="E150" s="42"/>
      <c r="F150" s="43"/>
      <c r="G150" s="43"/>
      <c r="H150" s="43"/>
      <c r="I150" s="44"/>
    </row>
    <row r="151" spans="1:9">
      <c r="A151" s="40">
        <f t="shared" si="2"/>
        <v>147</v>
      </c>
      <c r="B151" s="41" t="s">
        <v>108</v>
      </c>
      <c r="C151" s="33">
        <v>1992340</v>
      </c>
      <c r="D151" s="25"/>
      <c r="E151" s="42"/>
      <c r="F151" s="43"/>
      <c r="G151" s="43"/>
      <c r="H151" s="43"/>
      <c r="I151" s="44"/>
    </row>
    <row r="152" spans="1:9">
      <c r="A152" s="40">
        <f t="shared" si="2"/>
        <v>148</v>
      </c>
      <c r="B152" s="41" t="s">
        <v>147</v>
      </c>
      <c r="C152" s="33">
        <v>716529</v>
      </c>
      <c r="D152" s="25"/>
      <c r="E152" s="42"/>
      <c r="F152" s="43"/>
      <c r="G152" s="43"/>
      <c r="H152" s="43"/>
      <c r="I152" s="44"/>
    </row>
    <row r="153" spans="1:9">
      <c r="A153" s="40">
        <f t="shared" si="2"/>
        <v>149</v>
      </c>
      <c r="B153" s="41" t="s">
        <v>163</v>
      </c>
      <c r="C153" s="33">
        <v>5151</v>
      </c>
      <c r="D153" s="25"/>
      <c r="E153" s="42"/>
      <c r="F153" s="43"/>
      <c r="G153" s="43"/>
      <c r="H153" s="43"/>
      <c r="I153" s="44"/>
    </row>
    <row r="154" spans="1:9">
      <c r="A154" s="40">
        <f t="shared" si="2"/>
        <v>150</v>
      </c>
      <c r="B154" s="41" t="s">
        <v>184</v>
      </c>
      <c r="C154" s="33">
        <v>419715.22</v>
      </c>
      <c r="D154" s="25"/>
      <c r="E154" s="42"/>
      <c r="F154" s="43"/>
      <c r="G154" s="43"/>
      <c r="H154" s="43"/>
      <c r="I154" s="44"/>
    </row>
    <row r="155" spans="1:9">
      <c r="A155" s="40">
        <f t="shared" si="2"/>
        <v>151</v>
      </c>
      <c r="B155" s="41" t="s">
        <v>130</v>
      </c>
      <c r="C155" s="33">
        <v>1848</v>
      </c>
      <c r="D155" s="25"/>
      <c r="E155" s="42"/>
      <c r="F155" s="43"/>
      <c r="G155" s="43"/>
      <c r="H155" s="43"/>
      <c r="I155" s="44"/>
    </row>
    <row r="156" spans="1:9">
      <c r="A156" s="40">
        <f t="shared" si="2"/>
        <v>152</v>
      </c>
      <c r="B156" s="41" t="s">
        <v>204</v>
      </c>
      <c r="C156" s="33">
        <v>5036</v>
      </c>
      <c r="D156" s="25"/>
      <c r="E156" s="42"/>
      <c r="F156" s="43"/>
      <c r="G156" s="43"/>
      <c r="H156" s="43"/>
      <c r="I156" s="44"/>
    </row>
    <row r="157" spans="1:9">
      <c r="A157" s="40">
        <f t="shared" si="2"/>
        <v>153</v>
      </c>
      <c r="B157" s="41" t="s">
        <v>84</v>
      </c>
      <c r="C157" s="33">
        <v>20004</v>
      </c>
      <c r="D157" s="25"/>
      <c r="E157" s="42"/>
      <c r="F157" s="43"/>
      <c r="G157" s="43"/>
      <c r="H157" s="43"/>
      <c r="I157" s="44"/>
    </row>
    <row r="158" spans="1:9">
      <c r="A158" s="40">
        <f t="shared" si="2"/>
        <v>154</v>
      </c>
      <c r="B158" s="41" t="s">
        <v>188</v>
      </c>
      <c r="C158" s="33">
        <v>24898</v>
      </c>
      <c r="D158" s="25"/>
      <c r="E158" s="42"/>
      <c r="F158" s="43"/>
      <c r="G158" s="43"/>
      <c r="H158" s="43"/>
      <c r="I158" s="44"/>
    </row>
    <row r="159" spans="1:9">
      <c r="A159" s="40">
        <f t="shared" si="2"/>
        <v>155</v>
      </c>
      <c r="B159" s="41" t="s">
        <v>241</v>
      </c>
      <c r="C159" s="33">
        <v>17438</v>
      </c>
      <c r="D159" s="25"/>
      <c r="E159" s="42"/>
      <c r="F159" s="43"/>
      <c r="G159" s="43"/>
      <c r="H159" s="43"/>
      <c r="I159" s="44"/>
    </row>
    <row r="160" spans="1:9">
      <c r="A160" s="40">
        <f t="shared" si="2"/>
        <v>156</v>
      </c>
      <c r="B160" s="41" t="s">
        <v>493</v>
      </c>
      <c r="C160" s="33">
        <v>38765.800000000003</v>
      </c>
      <c r="D160" s="25"/>
      <c r="E160" s="42"/>
      <c r="F160" s="43"/>
      <c r="G160" s="43"/>
      <c r="H160" s="43"/>
      <c r="I160" s="44"/>
    </row>
    <row r="161" spans="1:9">
      <c r="A161" s="40">
        <f t="shared" si="2"/>
        <v>157</v>
      </c>
      <c r="B161" s="41" t="s">
        <v>475</v>
      </c>
      <c r="C161" s="33">
        <v>10830528.859999999</v>
      </c>
      <c r="D161" s="25"/>
      <c r="E161" s="42"/>
      <c r="F161" s="43"/>
      <c r="G161" s="43"/>
      <c r="H161" s="43"/>
      <c r="I161" s="44"/>
    </row>
    <row r="162" spans="1:9">
      <c r="A162" s="40">
        <f t="shared" si="2"/>
        <v>158</v>
      </c>
      <c r="B162" s="41" t="s">
        <v>129</v>
      </c>
      <c r="C162" s="33">
        <v>99917</v>
      </c>
      <c r="D162" s="25"/>
      <c r="E162" s="42"/>
      <c r="F162" s="43"/>
      <c r="G162" s="43"/>
      <c r="H162" s="43"/>
      <c r="I162" s="44"/>
    </row>
    <row r="163" spans="1:9">
      <c r="A163" s="40">
        <f t="shared" si="2"/>
        <v>159</v>
      </c>
      <c r="B163" s="41" t="s">
        <v>225</v>
      </c>
      <c r="C163" s="33">
        <v>911958.36</v>
      </c>
      <c r="D163" s="25"/>
      <c r="E163" s="42"/>
      <c r="F163" s="43"/>
      <c r="G163" s="43"/>
      <c r="H163" s="43"/>
      <c r="I163" s="44"/>
    </row>
    <row r="164" spans="1:9">
      <c r="A164" s="40">
        <f t="shared" si="2"/>
        <v>160</v>
      </c>
      <c r="B164" s="41" t="s">
        <v>307</v>
      </c>
      <c r="C164" s="33">
        <v>260376</v>
      </c>
      <c r="D164" s="25"/>
      <c r="E164" s="42"/>
      <c r="F164" s="43"/>
      <c r="G164" s="43"/>
      <c r="H164" s="43"/>
      <c r="I164" s="44"/>
    </row>
    <row r="165" spans="1:9">
      <c r="A165" s="40">
        <f t="shared" si="2"/>
        <v>161</v>
      </c>
      <c r="B165" s="41" t="s">
        <v>205</v>
      </c>
      <c r="C165" s="33">
        <v>3321</v>
      </c>
      <c r="D165" s="25"/>
      <c r="E165" s="42"/>
      <c r="F165" s="43"/>
      <c r="G165" s="43"/>
      <c r="H165" s="43"/>
      <c r="I165" s="44"/>
    </row>
    <row r="166" spans="1:9">
      <c r="A166" s="40">
        <f t="shared" si="2"/>
        <v>162</v>
      </c>
      <c r="B166" s="41" t="s">
        <v>231</v>
      </c>
      <c r="C166" s="33">
        <v>3306</v>
      </c>
      <c r="D166" s="25"/>
      <c r="E166" s="42"/>
      <c r="F166" s="43"/>
      <c r="G166" s="43"/>
      <c r="H166" s="43"/>
      <c r="I166" s="44"/>
    </row>
    <row r="167" spans="1:9">
      <c r="A167" s="40">
        <f t="shared" si="2"/>
        <v>163</v>
      </c>
      <c r="B167" s="41" t="s">
        <v>83</v>
      </c>
      <c r="C167" s="33">
        <v>15578.04</v>
      </c>
      <c r="D167" s="25"/>
      <c r="E167" s="42"/>
      <c r="F167" s="43"/>
      <c r="G167" s="43"/>
      <c r="H167" s="43"/>
      <c r="I167" s="44"/>
    </row>
    <row r="168" spans="1:9">
      <c r="A168" s="40">
        <f t="shared" si="2"/>
        <v>164</v>
      </c>
      <c r="B168" s="41" t="s">
        <v>275</v>
      </c>
      <c r="C168" s="33">
        <v>10227604.15</v>
      </c>
      <c r="D168" s="25"/>
      <c r="E168" s="42"/>
      <c r="F168" s="43"/>
      <c r="G168" s="43"/>
      <c r="H168" s="43"/>
      <c r="I168" s="44"/>
    </row>
    <row r="169" spans="1:9">
      <c r="A169" s="40">
        <f t="shared" si="2"/>
        <v>165</v>
      </c>
      <c r="B169" s="41" t="s">
        <v>331</v>
      </c>
      <c r="C169" s="33">
        <v>6831014.3099999996</v>
      </c>
      <c r="D169" s="25"/>
      <c r="E169" s="42"/>
      <c r="F169" s="43"/>
      <c r="G169" s="43"/>
      <c r="H169" s="43"/>
      <c r="I169" s="44"/>
    </row>
    <row r="170" spans="1:9">
      <c r="A170" s="40">
        <f t="shared" si="2"/>
        <v>166</v>
      </c>
      <c r="B170" s="41" t="s">
        <v>255</v>
      </c>
      <c r="C170" s="33">
        <v>3379956</v>
      </c>
      <c r="D170" s="25"/>
      <c r="E170" s="42"/>
      <c r="F170" s="43"/>
      <c r="G170" s="43"/>
      <c r="H170" s="43"/>
      <c r="I170" s="44"/>
    </row>
    <row r="171" spans="1:9">
      <c r="A171" s="40">
        <f t="shared" si="2"/>
        <v>167</v>
      </c>
      <c r="B171" s="41" t="s">
        <v>485</v>
      </c>
      <c r="C171" s="33">
        <v>11269.71</v>
      </c>
      <c r="D171" s="25"/>
      <c r="E171" s="42"/>
      <c r="F171" s="43"/>
      <c r="G171" s="43"/>
      <c r="H171" s="43"/>
      <c r="I171" s="44"/>
    </row>
    <row r="172" spans="1:9">
      <c r="A172" s="40">
        <f t="shared" si="2"/>
        <v>168</v>
      </c>
      <c r="B172" s="41" t="s">
        <v>164</v>
      </c>
      <c r="C172" s="33">
        <v>11349.16</v>
      </c>
      <c r="D172" s="25"/>
      <c r="E172" s="42"/>
      <c r="F172" s="43"/>
      <c r="G172" s="43"/>
      <c r="H172" s="43"/>
      <c r="I172" s="44"/>
    </row>
    <row r="173" spans="1:9">
      <c r="A173" s="40">
        <f t="shared" si="2"/>
        <v>169</v>
      </c>
      <c r="B173" s="41" t="s">
        <v>402</v>
      </c>
      <c r="C173" s="33">
        <v>786055</v>
      </c>
      <c r="D173" s="25"/>
      <c r="E173" s="42"/>
      <c r="F173" s="43"/>
      <c r="G173" s="43"/>
      <c r="H173" s="43"/>
      <c r="I173" s="44"/>
    </row>
    <row r="174" spans="1:9">
      <c r="A174" s="40">
        <f t="shared" si="2"/>
        <v>170</v>
      </c>
      <c r="B174" s="41" t="s">
        <v>203</v>
      </c>
      <c r="C174" s="33">
        <v>605625</v>
      </c>
      <c r="D174" s="25"/>
      <c r="E174" s="42"/>
      <c r="F174" s="43"/>
      <c r="G174" s="43"/>
      <c r="H174" s="43"/>
      <c r="I174" s="44"/>
    </row>
    <row r="175" spans="1:9">
      <c r="A175" s="40">
        <f t="shared" si="2"/>
        <v>171</v>
      </c>
      <c r="B175" s="41" t="s">
        <v>146</v>
      </c>
      <c r="C175" s="33">
        <v>73080</v>
      </c>
      <c r="D175" s="25"/>
      <c r="E175" s="42"/>
      <c r="F175" s="43"/>
      <c r="G175" s="43"/>
      <c r="H175" s="43"/>
      <c r="I175" s="44"/>
    </row>
    <row r="176" spans="1:9">
      <c r="A176" s="40">
        <f t="shared" si="2"/>
        <v>172</v>
      </c>
      <c r="B176" s="41" t="s">
        <v>415</v>
      </c>
      <c r="C176" s="33">
        <v>7788</v>
      </c>
      <c r="D176" s="25"/>
      <c r="E176" s="42"/>
      <c r="F176" s="43"/>
      <c r="G176" s="43"/>
      <c r="H176" s="43"/>
      <c r="I176" s="44"/>
    </row>
    <row r="177" spans="1:9">
      <c r="A177" s="40">
        <f t="shared" si="2"/>
        <v>173</v>
      </c>
      <c r="B177" s="41" t="s">
        <v>494</v>
      </c>
      <c r="C177" s="33">
        <v>50565.23</v>
      </c>
      <c r="D177" s="25"/>
      <c r="E177" s="42"/>
      <c r="F177" s="43"/>
      <c r="G177" s="43"/>
      <c r="H177" s="43"/>
      <c r="I177" s="44"/>
    </row>
    <row r="178" spans="1:9">
      <c r="A178" s="40">
        <f t="shared" si="2"/>
        <v>174</v>
      </c>
      <c r="B178" s="41" t="s">
        <v>407</v>
      </c>
      <c r="C178" s="33">
        <v>29353</v>
      </c>
      <c r="D178" s="25"/>
      <c r="E178" s="42"/>
      <c r="F178" s="43"/>
      <c r="G178" s="43"/>
      <c r="H178" s="43"/>
      <c r="I178" s="44"/>
    </row>
    <row r="179" spans="1:9">
      <c r="A179" s="40">
        <f t="shared" si="2"/>
        <v>175</v>
      </c>
      <c r="B179" s="41" t="s">
        <v>364</v>
      </c>
      <c r="C179" s="33">
        <v>11188559.609999999</v>
      </c>
      <c r="D179" s="25"/>
      <c r="E179" s="42"/>
      <c r="F179" s="43"/>
      <c r="G179" s="43"/>
      <c r="H179" s="43"/>
      <c r="I179" s="44"/>
    </row>
    <row r="180" spans="1:9">
      <c r="A180" s="40">
        <f t="shared" si="2"/>
        <v>176</v>
      </c>
      <c r="B180" s="41" t="s">
        <v>190</v>
      </c>
      <c r="C180" s="33">
        <v>92162.7</v>
      </c>
      <c r="D180" s="25"/>
      <c r="E180" s="42"/>
      <c r="F180" s="43"/>
      <c r="G180" s="43"/>
      <c r="H180" s="43"/>
      <c r="I180" s="44"/>
    </row>
    <row r="181" spans="1:9">
      <c r="A181" s="40">
        <f t="shared" si="2"/>
        <v>177</v>
      </c>
      <c r="B181" s="41" t="s">
        <v>186</v>
      </c>
      <c r="C181" s="33">
        <v>252330</v>
      </c>
      <c r="D181" s="25"/>
      <c r="E181" s="42"/>
      <c r="F181" s="43"/>
      <c r="G181" s="43"/>
      <c r="H181" s="43"/>
      <c r="I181" s="44"/>
    </row>
    <row r="182" spans="1:9">
      <c r="A182" s="40">
        <f t="shared" si="2"/>
        <v>178</v>
      </c>
      <c r="B182" s="41" t="s">
        <v>182</v>
      </c>
      <c r="C182" s="33">
        <v>123637.2</v>
      </c>
      <c r="D182" s="25"/>
      <c r="E182" s="42"/>
      <c r="F182" s="43"/>
      <c r="G182" s="43"/>
      <c r="H182" s="43"/>
      <c r="I182" s="44"/>
    </row>
    <row r="183" spans="1:9">
      <c r="A183" s="40">
        <f t="shared" si="2"/>
        <v>179</v>
      </c>
      <c r="B183" s="41" t="s">
        <v>149</v>
      </c>
      <c r="C183" s="33">
        <v>61108</v>
      </c>
      <c r="D183" s="25"/>
      <c r="E183" s="42"/>
      <c r="F183" s="43"/>
      <c r="G183" s="43"/>
      <c r="H183" s="43"/>
      <c r="I183" s="44"/>
    </row>
    <row r="184" spans="1:9">
      <c r="A184" s="40">
        <f t="shared" si="2"/>
        <v>180</v>
      </c>
      <c r="B184" s="41" t="s">
        <v>477</v>
      </c>
      <c r="C184" s="33">
        <v>9900</v>
      </c>
      <c r="D184" s="25"/>
      <c r="E184" s="42"/>
      <c r="F184" s="43"/>
      <c r="G184" s="43"/>
      <c r="H184" s="43"/>
      <c r="I184" s="44"/>
    </row>
    <row r="185" spans="1:9">
      <c r="A185" s="40">
        <f t="shared" si="2"/>
        <v>181</v>
      </c>
      <c r="B185" s="41" t="s">
        <v>410</v>
      </c>
      <c r="C185" s="33">
        <v>5664</v>
      </c>
      <c r="D185" s="25"/>
      <c r="E185" s="42"/>
      <c r="F185" s="43"/>
      <c r="G185" s="43"/>
      <c r="H185" s="43"/>
      <c r="I185" s="44"/>
    </row>
    <row r="186" spans="1:9">
      <c r="A186" s="40">
        <f t="shared" si="2"/>
        <v>182</v>
      </c>
      <c r="B186" s="41" t="s">
        <v>49</v>
      </c>
      <c r="C186" s="33">
        <v>26637</v>
      </c>
      <c r="D186" s="25"/>
      <c r="E186" s="42"/>
      <c r="F186" s="43"/>
      <c r="G186" s="43"/>
      <c r="H186" s="43"/>
      <c r="I186" s="44"/>
    </row>
    <row r="187" spans="1:9">
      <c r="A187" s="40">
        <f t="shared" si="2"/>
        <v>183</v>
      </c>
      <c r="B187" s="41" t="s">
        <v>138</v>
      </c>
      <c r="C187" s="33">
        <v>260335.85</v>
      </c>
      <c r="D187" s="25"/>
      <c r="E187" s="42"/>
      <c r="F187" s="43"/>
      <c r="G187" s="43"/>
      <c r="H187" s="43"/>
      <c r="I187" s="44"/>
    </row>
    <row r="188" spans="1:9">
      <c r="A188" s="40">
        <f t="shared" si="2"/>
        <v>184</v>
      </c>
      <c r="B188" s="41" t="s">
        <v>280</v>
      </c>
      <c r="C188" s="33">
        <v>1057573</v>
      </c>
      <c r="D188" s="25"/>
      <c r="E188" s="42"/>
      <c r="F188" s="43"/>
      <c r="G188" s="43"/>
      <c r="H188" s="43"/>
      <c r="I188" s="44"/>
    </row>
    <row r="189" spans="1:9">
      <c r="A189" s="40">
        <f t="shared" si="2"/>
        <v>185</v>
      </c>
      <c r="B189" s="41" t="s">
        <v>174</v>
      </c>
      <c r="C189" s="33">
        <v>94950</v>
      </c>
      <c r="D189" s="25"/>
      <c r="E189" s="42"/>
      <c r="F189" s="43"/>
      <c r="G189" s="43"/>
      <c r="H189" s="43"/>
      <c r="I189" s="44"/>
    </row>
    <row r="190" spans="1:9">
      <c r="A190" s="40">
        <f t="shared" si="2"/>
        <v>186</v>
      </c>
      <c r="B190" s="41" t="s">
        <v>92</v>
      </c>
      <c r="C190" s="33">
        <v>13304.4</v>
      </c>
      <c r="D190" s="25"/>
      <c r="E190" s="42"/>
      <c r="F190" s="43"/>
      <c r="G190" s="43"/>
      <c r="H190" s="43"/>
      <c r="I190" s="44"/>
    </row>
    <row r="191" spans="1:9">
      <c r="A191" s="40">
        <f t="shared" si="2"/>
        <v>187</v>
      </c>
      <c r="B191" s="41" t="s">
        <v>229</v>
      </c>
      <c r="C191" s="33">
        <v>524875.46</v>
      </c>
      <c r="D191" s="25"/>
      <c r="E191" s="42"/>
      <c r="F191" s="43"/>
      <c r="G191" s="43"/>
      <c r="H191" s="43"/>
      <c r="I191" s="44"/>
    </row>
    <row r="192" spans="1:9">
      <c r="A192" s="40">
        <f t="shared" si="2"/>
        <v>188</v>
      </c>
      <c r="B192" s="41" t="s">
        <v>279</v>
      </c>
      <c r="C192" s="33">
        <v>117883</v>
      </c>
      <c r="D192" s="25"/>
      <c r="E192" s="42"/>
      <c r="F192" s="43"/>
      <c r="G192" s="43"/>
      <c r="H192" s="43"/>
      <c r="I192" s="44"/>
    </row>
    <row r="193" spans="1:9">
      <c r="A193" s="40">
        <f t="shared" si="2"/>
        <v>189</v>
      </c>
      <c r="B193" s="41" t="s">
        <v>224</v>
      </c>
      <c r="C193" s="33">
        <v>184289</v>
      </c>
      <c r="D193" s="25"/>
      <c r="E193" s="42"/>
      <c r="F193" s="43"/>
      <c r="G193" s="43"/>
      <c r="H193" s="43"/>
      <c r="I193" s="44"/>
    </row>
    <row r="194" spans="1:9">
      <c r="A194" s="40">
        <f t="shared" si="2"/>
        <v>190</v>
      </c>
      <c r="B194" s="41" t="s">
        <v>60</v>
      </c>
      <c r="C194" s="33">
        <v>3871.5</v>
      </c>
      <c r="D194" s="25"/>
      <c r="E194" s="42"/>
      <c r="F194" s="43"/>
      <c r="G194" s="43"/>
      <c r="H194" s="43"/>
      <c r="I194" s="44"/>
    </row>
    <row r="195" spans="1:9">
      <c r="A195" s="40">
        <f t="shared" si="2"/>
        <v>191</v>
      </c>
      <c r="B195" s="41" t="s">
        <v>476</v>
      </c>
      <c r="C195" s="33">
        <v>3230535</v>
      </c>
      <c r="D195" s="25"/>
      <c r="E195" s="42"/>
      <c r="F195" s="43"/>
      <c r="G195" s="43"/>
      <c r="H195" s="43"/>
      <c r="I195" s="44"/>
    </row>
    <row r="196" spans="1:9">
      <c r="A196" s="40">
        <f t="shared" si="2"/>
        <v>192</v>
      </c>
      <c r="B196" s="41" t="s">
        <v>281</v>
      </c>
      <c r="C196" s="33">
        <v>437621.4</v>
      </c>
      <c r="D196" s="25"/>
      <c r="E196" s="42"/>
      <c r="F196" s="43"/>
      <c r="G196" s="43"/>
      <c r="H196" s="43"/>
      <c r="I196" s="44"/>
    </row>
    <row r="197" spans="1:9">
      <c r="A197" s="40">
        <f t="shared" si="2"/>
        <v>193</v>
      </c>
      <c r="B197" s="41" t="s">
        <v>109</v>
      </c>
      <c r="C197" s="33">
        <v>140241.94</v>
      </c>
      <c r="D197" s="25"/>
      <c r="E197" s="42"/>
      <c r="F197" s="43"/>
      <c r="G197" s="43"/>
      <c r="H197" s="43"/>
      <c r="I197" s="44"/>
    </row>
    <row r="198" spans="1:9">
      <c r="A198" s="40">
        <f t="shared" ref="A198:A261" si="3">A197+1</f>
        <v>194</v>
      </c>
      <c r="B198" s="41" t="s">
        <v>495</v>
      </c>
      <c r="C198" s="33">
        <v>500000.42</v>
      </c>
      <c r="D198" s="25"/>
      <c r="E198" s="42"/>
      <c r="F198" s="43"/>
      <c r="G198" s="43"/>
      <c r="H198" s="43"/>
      <c r="I198" s="44"/>
    </row>
    <row r="199" spans="1:9">
      <c r="A199" s="40">
        <f t="shared" si="3"/>
        <v>195</v>
      </c>
      <c r="B199" s="41" t="s">
        <v>166</v>
      </c>
      <c r="C199" s="33">
        <v>68914.48000000001</v>
      </c>
      <c r="D199" s="25"/>
      <c r="E199" s="42"/>
      <c r="F199" s="43"/>
      <c r="G199" s="43"/>
      <c r="H199" s="43"/>
      <c r="I199" s="44"/>
    </row>
    <row r="200" spans="1:9">
      <c r="A200" s="40">
        <f t="shared" si="3"/>
        <v>196</v>
      </c>
      <c r="B200" s="41" t="s">
        <v>409</v>
      </c>
      <c r="C200" s="33">
        <v>69384</v>
      </c>
      <c r="D200" s="25"/>
      <c r="E200" s="42"/>
      <c r="F200" s="43"/>
      <c r="G200" s="43"/>
      <c r="H200" s="43"/>
      <c r="I200" s="44"/>
    </row>
    <row r="201" spans="1:9">
      <c r="A201" s="40">
        <f t="shared" si="3"/>
        <v>197</v>
      </c>
      <c r="B201" s="41" t="s">
        <v>217</v>
      </c>
      <c r="C201" s="33">
        <v>38938.710000000006</v>
      </c>
      <c r="D201" s="25"/>
      <c r="E201" s="42"/>
      <c r="F201" s="43"/>
      <c r="G201" s="43"/>
      <c r="H201" s="43"/>
      <c r="I201" s="44"/>
    </row>
    <row r="202" spans="1:9">
      <c r="A202" s="40">
        <f t="shared" si="3"/>
        <v>198</v>
      </c>
      <c r="B202" s="41" t="s">
        <v>80</v>
      </c>
      <c r="C202" s="33">
        <v>508368.71</v>
      </c>
      <c r="D202" s="25"/>
      <c r="E202" s="42"/>
      <c r="F202" s="43"/>
      <c r="G202" s="43"/>
      <c r="H202" s="43"/>
      <c r="I202" s="44"/>
    </row>
    <row r="203" spans="1:9">
      <c r="A203" s="40">
        <f t="shared" si="3"/>
        <v>199</v>
      </c>
      <c r="B203" s="41" t="s">
        <v>461</v>
      </c>
      <c r="C203" s="33">
        <v>661724</v>
      </c>
      <c r="D203" s="25"/>
      <c r="E203" s="42"/>
      <c r="F203" s="43"/>
      <c r="G203" s="43"/>
      <c r="H203" s="43"/>
      <c r="I203" s="44"/>
    </row>
    <row r="204" spans="1:9">
      <c r="A204" s="40">
        <f t="shared" si="3"/>
        <v>200</v>
      </c>
      <c r="B204" s="41" t="s">
        <v>380</v>
      </c>
      <c r="C204" s="33">
        <v>756303.56</v>
      </c>
      <c r="D204" s="25"/>
      <c r="E204" s="42"/>
      <c r="F204" s="43"/>
      <c r="G204" s="43"/>
      <c r="H204" s="43"/>
      <c r="I204" s="44"/>
    </row>
    <row r="205" spans="1:9">
      <c r="A205" s="40">
        <f t="shared" si="3"/>
        <v>201</v>
      </c>
      <c r="B205" s="41" t="s">
        <v>118</v>
      </c>
      <c r="C205" s="33">
        <v>69200</v>
      </c>
      <c r="D205" s="25"/>
      <c r="E205" s="42"/>
      <c r="F205" s="43"/>
      <c r="G205" s="43"/>
      <c r="H205" s="43"/>
      <c r="I205" s="44"/>
    </row>
    <row r="206" spans="1:9">
      <c r="A206" s="40">
        <f t="shared" si="3"/>
        <v>202</v>
      </c>
      <c r="B206" s="41" t="s">
        <v>250</v>
      </c>
      <c r="C206" s="33">
        <v>21640161.199999999</v>
      </c>
      <c r="D206" s="25"/>
      <c r="E206" s="42"/>
      <c r="F206" s="43"/>
      <c r="G206" s="43"/>
      <c r="H206" s="43"/>
      <c r="I206" s="44"/>
    </row>
    <row r="207" spans="1:9">
      <c r="A207" s="40">
        <f t="shared" si="3"/>
        <v>203</v>
      </c>
      <c r="B207" s="41" t="s">
        <v>157</v>
      </c>
      <c r="C207" s="33">
        <v>22420</v>
      </c>
      <c r="D207" s="25"/>
      <c r="E207" s="42"/>
      <c r="F207" s="43"/>
      <c r="G207" s="43"/>
      <c r="H207" s="43"/>
      <c r="I207" s="44"/>
    </row>
    <row r="208" spans="1:9">
      <c r="A208" s="40">
        <f t="shared" si="3"/>
        <v>204</v>
      </c>
      <c r="B208" s="41" t="s">
        <v>379</v>
      </c>
      <c r="C208" s="33">
        <v>2180842.3599999994</v>
      </c>
      <c r="D208" s="25"/>
      <c r="E208" s="42"/>
      <c r="F208" s="43"/>
      <c r="G208" s="43"/>
      <c r="H208" s="43"/>
      <c r="I208" s="44"/>
    </row>
    <row r="209" spans="1:9">
      <c r="A209" s="40">
        <f t="shared" si="3"/>
        <v>205</v>
      </c>
      <c r="B209" s="41" t="s">
        <v>465</v>
      </c>
      <c r="C209" s="33">
        <v>10719972</v>
      </c>
      <c r="D209" s="25"/>
      <c r="E209" s="42"/>
      <c r="F209" s="43"/>
      <c r="G209" s="43"/>
      <c r="H209" s="43"/>
      <c r="I209" s="44"/>
    </row>
    <row r="210" spans="1:9">
      <c r="A210" s="40">
        <f t="shared" si="3"/>
        <v>206</v>
      </c>
      <c r="B210" s="41" t="s">
        <v>327</v>
      </c>
      <c r="C210" s="33">
        <v>47040</v>
      </c>
      <c r="D210" s="25"/>
      <c r="E210" s="42"/>
      <c r="F210" s="43"/>
      <c r="G210" s="43"/>
      <c r="H210" s="43"/>
      <c r="I210" s="44"/>
    </row>
    <row r="211" spans="1:9">
      <c r="A211" s="40">
        <f t="shared" si="3"/>
        <v>207</v>
      </c>
      <c r="B211" s="41" t="s">
        <v>257</v>
      </c>
      <c r="C211" s="33">
        <v>6925.24</v>
      </c>
      <c r="D211" s="25"/>
      <c r="E211" s="42"/>
      <c r="F211" s="43"/>
      <c r="G211" s="43"/>
      <c r="H211" s="43"/>
      <c r="I211" s="44"/>
    </row>
    <row r="212" spans="1:9">
      <c r="A212" s="40">
        <f t="shared" si="3"/>
        <v>208</v>
      </c>
      <c r="B212" s="41" t="s">
        <v>67</v>
      </c>
      <c r="C212" s="33">
        <v>3040598.81</v>
      </c>
      <c r="D212" s="25"/>
      <c r="E212" s="42"/>
      <c r="F212" s="43"/>
      <c r="G212" s="43"/>
      <c r="H212" s="43"/>
      <c r="I212" s="44"/>
    </row>
    <row r="213" spans="1:9">
      <c r="A213" s="40">
        <f t="shared" si="3"/>
        <v>209</v>
      </c>
      <c r="B213" s="41" t="s">
        <v>65</v>
      </c>
      <c r="C213" s="33">
        <v>274200.42</v>
      </c>
      <c r="D213" s="25"/>
      <c r="E213" s="42"/>
      <c r="F213" s="43"/>
      <c r="G213" s="43"/>
      <c r="H213" s="43"/>
      <c r="I213" s="44"/>
    </row>
    <row r="214" spans="1:9">
      <c r="A214" s="40">
        <f t="shared" si="3"/>
        <v>210</v>
      </c>
      <c r="B214" s="41" t="s">
        <v>253</v>
      </c>
      <c r="C214" s="33">
        <v>237202.5</v>
      </c>
      <c r="D214" s="25"/>
      <c r="E214" s="42"/>
      <c r="F214" s="43"/>
      <c r="G214" s="43"/>
      <c r="H214" s="43"/>
      <c r="I214" s="44"/>
    </row>
    <row r="215" spans="1:9">
      <c r="A215" s="40">
        <f t="shared" si="3"/>
        <v>211</v>
      </c>
      <c r="B215" s="41" t="s">
        <v>223</v>
      </c>
      <c r="C215" s="33">
        <v>1329778.6300000008</v>
      </c>
      <c r="D215" s="25"/>
      <c r="E215" s="42"/>
      <c r="F215" s="43"/>
      <c r="G215" s="43"/>
      <c r="H215" s="43"/>
      <c r="I215" s="44"/>
    </row>
    <row r="216" spans="1:9">
      <c r="A216" s="40">
        <f t="shared" si="3"/>
        <v>212</v>
      </c>
      <c r="B216" s="41" t="s">
        <v>55</v>
      </c>
      <c r="C216" s="33">
        <v>1064103.75</v>
      </c>
      <c r="D216" s="25"/>
      <c r="E216" s="42"/>
      <c r="F216" s="43"/>
      <c r="G216" s="43"/>
      <c r="H216" s="43"/>
      <c r="I216" s="44"/>
    </row>
    <row r="217" spans="1:9">
      <c r="A217" s="40">
        <f t="shared" si="3"/>
        <v>213</v>
      </c>
      <c r="B217" s="40" t="s">
        <v>359</v>
      </c>
      <c r="C217" s="33">
        <v>133147.26999999999</v>
      </c>
      <c r="D217" s="25"/>
      <c r="E217" s="42"/>
      <c r="F217" s="43"/>
      <c r="G217" s="43"/>
      <c r="H217" s="43"/>
      <c r="I217" s="44"/>
    </row>
    <row r="218" spans="1:9">
      <c r="A218" s="40">
        <f t="shared" si="3"/>
        <v>214</v>
      </c>
      <c r="B218" s="40" t="s">
        <v>311</v>
      </c>
      <c r="C218" s="34">
        <v>67773</v>
      </c>
      <c r="D218" s="25"/>
      <c r="E218" s="42"/>
      <c r="F218" s="11"/>
      <c r="G218" s="43"/>
      <c r="H218" s="11"/>
      <c r="I218" s="44"/>
    </row>
    <row r="219" spans="1:9">
      <c r="A219" s="40">
        <f t="shared" si="3"/>
        <v>215</v>
      </c>
      <c r="B219" s="41" t="s">
        <v>267</v>
      </c>
      <c r="C219" s="33">
        <v>409489</v>
      </c>
      <c r="D219" s="25"/>
      <c r="E219" s="42"/>
      <c r="F219" s="43"/>
      <c r="G219" s="43"/>
      <c r="H219" s="43"/>
      <c r="I219" s="44"/>
    </row>
    <row r="220" spans="1:9">
      <c r="A220" s="40">
        <f t="shared" si="3"/>
        <v>216</v>
      </c>
      <c r="B220" s="41" t="s">
        <v>210</v>
      </c>
      <c r="C220" s="33">
        <v>179577.65999999997</v>
      </c>
      <c r="D220" s="25"/>
      <c r="E220" s="42"/>
      <c r="F220" s="43"/>
      <c r="G220" s="43"/>
      <c r="H220" s="43"/>
      <c r="I220" s="44"/>
    </row>
    <row r="221" spans="1:9">
      <c r="A221" s="40">
        <f t="shared" si="3"/>
        <v>217</v>
      </c>
      <c r="B221" s="41" t="s">
        <v>181</v>
      </c>
      <c r="C221" s="33">
        <v>776313.77</v>
      </c>
      <c r="D221" s="25"/>
      <c r="E221" s="42"/>
      <c r="F221" s="43"/>
      <c r="G221" s="43"/>
      <c r="H221" s="43"/>
      <c r="I221" s="44"/>
    </row>
    <row r="222" spans="1:9">
      <c r="A222" s="40">
        <f t="shared" si="3"/>
        <v>218</v>
      </c>
      <c r="B222" s="41" t="s">
        <v>82</v>
      </c>
      <c r="C222" s="33">
        <v>1055546.8900000001</v>
      </c>
      <c r="D222" s="25"/>
      <c r="E222" s="42"/>
      <c r="F222" s="43"/>
      <c r="G222" s="43"/>
      <c r="H222" s="43"/>
      <c r="I222" s="44"/>
    </row>
    <row r="223" spans="1:9">
      <c r="A223" s="40">
        <f t="shared" si="3"/>
        <v>219</v>
      </c>
      <c r="B223" s="41" t="s">
        <v>144</v>
      </c>
      <c r="C223" s="33">
        <v>200323</v>
      </c>
      <c r="D223" s="25"/>
      <c r="E223" s="42"/>
      <c r="F223" s="43"/>
      <c r="G223" s="43"/>
      <c r="H223" s="43"/>
      <c r="I223" s="44"/>
    </row>
    <row r="224" spans="1:9">
      <c r="A224" s="40">
        <f t="shared" si="3"/>
        <v>220</v>
      </c>
      <c r="B224" s="41" t="s">
        <v>58</v>
      </c>
      <c r="C224" s="33">
        <v>12294.02</v>
      </c>
      <c r="D224" s="25"/>
      <c r="E224" s="42"/>
      <c r="F224" s="43"/>
      <c r="G224" s="43"/>
      <c r="H224" s="43"/>
      <c r="I224" s="44"/>
    </row>
    <row r="225" spans="1:9">
      <c r="A225" s="40">
        <f t="shared" si="3"/>
        <v>221</v>
      </c>
      <c r="B225" s="41" t="s">
        <v>496</v>
      </c>
      <c r="C225" s="33">
        <v>5457.5</v>
      </c>
      <c r="D225" s="25"/>
      <c r="E225" s="42"/>
      <c r="F225" s="43"/>
      <c r="G225" s="43"/>
      <c r="H225" s="43"/>
      <c r="I225" s="44"/>
    </row>
    <row r="226" spans="1:9">
      <c r="A226" s="40">
        <f t="shared" si="3"/>
        <v>222</v>
      </c>
      <c r="B226" s="41" t="s">
        <v>300</v>
      </c>
      <c r="C226" s="34">
        <v>19800</v>
      </c>
      <c r="D226" s="25"/>
      <c r="E226" s="42"/>
      <c r="F226" s="44"/>
      <c r="G226" s="45"/>
      <c r="H226" s="44"/>
      <c r="I226" s="44"/>
    </row>
    <row r="227" spans="1:9">
      <c r="A227" s="40">
        <f t="shared" si="3"/>
        <v>223</v>
      </c>
      <c r="B227" s="41" t="s">
        <v>344</v>
      </c>
      <c r="C227" s="33">
        <v>6305202.5499999998</v>
      </c>
      <c r="D227" s="25"/>
      <c r="E227" s="42"/>
      <c r="F227" s="43"/>
      <c r="G227" s="43"/>
      <c r="H227" s="43"/>
      <c r="I227" s="44"/>
    </row>
    <row r="228" spans="1:9">
      <c r="A228" s="40">
        <f t="shared" si="3"/>
        <v>224</v>
      </c>
      <c r="B228" s="41" t="s">
        <v>271</v>
      </c>
      <c r="C228" s="33">
        <v>1668311</v>
      </c>
      <c r="D228" s="25"/>
      <c r="E228" s="42"/>
      <c r="F228" s="43"/>
      <c r="G228" s="43"/>
      <c r="H228" s="43"/>
      <c r="I228" s="44"/>
    </row>
    <row r="229" spans="1:9">
      <c r="A229" s="40">
        <f t="shared" si="3"/>
        <v>225</v>
      </c>
      <c r="B229" s="41" t="s">
        <v>458</v>
      </c>
      <c r="C229" s="33">
        <v>39312</v>
      </c>
      <c r="D229" s="25"/>
      <c r="E229" s="42"/>
      <c r="F229" s="43"/>
      <c r="G229" s="43"/>
      <c r="H229" s="43"/>
      <c r="I229" s="44"/>
    </row>
    <row r="230" spans="1:9">
      <c r="A230" s="40">
        <f t="shared" si="3"/>
        <v>226</v>
      </c>
      <c r="B230" s="41" t="s">
        <v>125</v>
      </c>
      <c r="C230" s="33">
        <v>52836</v>
      </c>
      <c r="D230" s="25"/>
      <c r="E230" s="42"/>
      <c r="F230" s="43"/>
      <c r="G230" s="43"/>
      <c r="H230" s="43"/>
      <c r="I230" s="44"/>
    </row>
    <row r="231" spans="1:9">
      <c r="A231" s="40">
        <f t="shared" si="3"/>
        <v>227</v>
      </c>
      <c r="B231" s="41" t="s">
        <v>69</v>
      </c>
      <c r="C231" s="33">
        <v>165182.57</v>
      </c>
      <c r="D231" s="25"/>
      <c r="E231" s="42"/>
      <c r="F231" s="43"/>
      <c r="G231" s="43"/>
      <c r="H231" s="43"/>
      <c r="I231" s="44"/>
    </row>
    <row r="232" spans="1:9">
      <c r="A232" s="40">
        <f t="shared" si="3"/>
        <v>228</v>
      </c>
      <c r="B232" s="41" t="s">
        <v>355</v>
      </c>
      <c r="C232" s="33">
        <v>90000</v>
      </c>
      <c r="D232" s="25"/>
      <c r="E232" s="42"/>
      <c r="F232" s="43"/>
      <c r="G232" s="43"/>
      <c r="H232" s="43"/>
      <c r="I232" s="44"/>
    </row>
    <row r="233" spans="1:9">
      <c r="A233" s="40">
        <f t="shared" si="3"/>
        <v>229</v>
      </c>
      <c r="B233" s="41" t="s">
        <v>251</v>
      </c>
      <c r="C233" s="33">
        <v>332357</v>
      </c>
      <c r="D233" s="25"/>
      <c r="E233" s="42"/>
      <c r="F233" s="43"/>
      <c r="G233" s="43"/>
      <c r="H233" s="43"/>
      <c r="I233" s="44"/>
    </row>
    <row r="234" spans="1:9">
      <c r="A234" s="40">
        <f t="shared" si="3"/>
        <v>230</v>
      </c>
      <c r="B234" s="41" t="s">
        <v>220</v>
      </c>
      <c r="C234" s="33">
        <v>4279609.25</v>
      </c>
      <c r="D234" s="25"/>
      <c r="E234" s="42"/>
      <c r="F234" s="43"/>
      <c r="G234" s="43"/>
      <c r="H234" s="43"/>
      <c r="I234" s="44"/>
    </row>
    <row r="235" spans="1:9">
      <c r="A235" s="40">
        <f t="shared" si="3"/>
        <v>231</v>
      </c>
      <c r="B235" s="41" t="s">
        <v>72</v>
      </c>
      <c r="C235" s="33">
        <v>51019</v>
      </c>
      <c r="D235" s="25"/>
      <c r="E235" s="42"/>
      <c r="F235" s="43"/>
      <c r="G235" s="43"/>
      <c r="H235" s="43"/>
      <c r="I235" s="44"/>
    </row>
    <row r="236" spans="1:9">
      <c r="A236" s="40">
        <f t="shared" si="3"/>
        <v>232</v>
      </c>
      <c r="B236" s="41" t="s">
        <v>285</v>
      </c>
      <c r="C236" s="33">
        <v>67744</v>
      </c>
      <c r="D236" s="25"/>
      <c r="E236" s="42"/>
      <c r="F236" s="43"/>
      <c r="G236" s="43"/>
      <c r="H236" s="43"/>
      <c r="I236" s="44"/>
    </row>
    <row r="237" spans="1:9">
      <c r="A237" s="40">
        <f t="shared" si="3"/>
        <v>233</v>
      </c>
      <c r="B237" s="41" t="s">
        <v>306</v>
      </c>
      <c r="C237" s="33">
        <v>134568</v>
      </c>
      <c r="D237" s="25"/>
      <c r="E237" s="42"/>
      <c r="F237" s="43"/>
      <c r="G237" s="43"/>
      <c r="H237" s="43"/>
      <c r="I237" s="44"/>
    </row>
    <row r="238" spans="1:9">
      <c r="A238" s="40">
        <f t="shared" si="3"/>
        <v>234</v>
      </c>
      <c r="B238" s="41" t="s">
        <v>243</v>
      </c>
      <c r="C238" s="33">
        <v>586081.43000000005</v>
      </c>
      <c r="D238" s="25"/>
      <c r="E238" s="42"/>
      <c r="F238" s="43"/>
      <c r="G238" s="43"/>
      <c r="H238" s="43"/>
      <c r="I238" s="44"/>
    </row>
    <row r="239" spans="1:9">
      <c r="A239" s="40">
        <f t="shared" si="3"/>
        <v>235</v>
      </c>
      <c r="B239" s="41" t="s">
        <v>343</v>
      </c>
      <c r="C239" s="33">
        <v>211371.11</v>
      </c>
      <c r="D239" s="25"/>
      <c r="E239" s="42"/>
      <c r="F239" s="43"/>
      <c r="G239" s="43"/>
      <c r="H239" s="43"/>
      <c r="I239" s="44"/>
    </row>
    <row r="240" spans="1:9">
      <c r="A240" s="40">
        <f t="shared" si="3"/>
        <v>236</v>
      </c>
      <c r="B240" s="41" t="s">
        <v>335</v>
      </c>
      <c r="C240" s="33">
        <v>14356571.890000001</v>
      </c>
      <c r="D240" s="25"/>
      <c r="E240" s="42"/>
      <c r="F240" s="43"/>
      <c r="G240" s="43"/>
      <c r="H240" s="43"/>
      <c r="I240" s="44"/>
    </row>
    <row r="241" spans="1:9">
      <c r="A241" s="40">
        <f t="shared" si="3"/>
        <v>237</v>
      </c>
      <c r="B241" s="41" t="s">
        <v>88</v>
      </c>
      <c r="C241" s="33">
        <v>232018</v>
      </c>
      <c r="D241" s="25"/>
      <c r="E241" s="42"/>
      <c r="F241" s="43"/>
      <c r="G241" s="43"/>
      <c r="H241" s="43"/>
      <c r="I241" s="44"/>
    </row>
    <row r="242" spans="1:9">
      <c r="A242" s="40">
        <f t="shared" si="3"/>
        <v>238</v>
      </c>
      <c r="B242" s="41" t="s">
        <v>460</v>
      </c>
      <c r="C242" s="33">
        <v>394317.76</v>
      </c>
      <c r="D242" s="25"/>
      <c r="E242" s="42"/>
      <c r="F242" s="43"/>
      <c r="G242" s="43"/>
      <c r="H242" s="43"/>
      <c r="I242" s="44"/>
    </row>
    <row r="243" spans="1:9">
      <c r="A243" s="40">
        <f t="shared" si="3"/>
        <v>239</v>
      </c>
      <c r="B243" s="41" t="s">
        <v>198</v>
      </c>
      <c r="C243" s="33">
        <v>286927</v>
      </c>
      <c r="D243" s="25"/>
      <c r="E243" s="42"/>
      <c r="F243" s="43"/>
      <c r="G243" s="43"/>
      <c r="H243" s="43"/>
      <c r="I243" s="44"/>
    </row>
    <row r="244" spans="1:9">
      <c r="A244" s="40">
        <f t="shared" si="3"/>
        <v>240</v>
      </c>
      <c r="B244" s="41" t="s">
        <v>155</v>
      </c>
      <c r="C244" s="33">
        <v>81707.009999999995</v>
      </c>
      <c r="D244" s="25"/>
      <c r="E244" s="42"/>
      <c r="F244" s="43"/>
      <c r="G244" s="43"/>
      <c r="H244" s="43"/>
      <c r="I244" s="44"/>
    </row>
    <row r="245" spans="1:9">
      <c r="A245" s="40">
        <f t="shared" si="3"/>
        <v>241</v>
      </c>
      <c r="B245" s="41" t="s">
        <v>85</v>
      </c>
      <c r="C245" s="33">
        <v>8870</v>
      </c>
      <c r="D245" s="25"/>
      <c r="E245" s="42"/>
      <c r="F245" s="43"/>
      <c r="G245" s="43"/>
      <c r="H245" s="43"/>
      <c r="I245" s="44"/>
    </row>
    <row r="246" spans="1:9">
      <c r="A246" s="40">
        <f t="shared" si="3"/>
        <v>242</v>
      </c>
      <c r="B246" s="41" t="s">
        <v>350</v>
      </c>
      <c r="C246" s="33">
        <v>28762618.399999999</v>
      </c>
      <c r="D246" s="25"/>
      <c r="E246" s="42"/>
      <c r="F246" s="43"/>
      <c r="G246" s="43"/>
      <c r="H246" s="43"/>
      <c r="I246" s="44"/>
    </row>
    <row r="247" spans="1:9">
      <c r="A247" s="40">
        <f t="shared" si="3"/>
        <v>243</v>
      </c>
      <c r="B247" s="41" t="s">
        <v>282</v>
      </c>
      <c r="C247" s="33">
        <v>99334.8</v>
      </c>
      <c r="D247" s="25"/>
      <c r="E247" s="42"/>
      <c r="F247" s="43"/>
      <c r="G247" s="43"/>
      <c r="H247" s="43"/>
      <c r="I247" s="44"/>
    </row>
    <row r="248" spans="1:9">
      <c r="A248" s="40">
        <f t="shared" si="3"/>
        <v>244</v>
      </c>
      <c r="B248" s="41" t="s">
        <v>412</v>
      </c>
      <c r="C248" s="33">
        <v>11000</v>
      </c>
      <c r="D248" s="25"/>
      <c r="E248" s="42"/>
      <c r="F248" s="43"/>
      <c r="G248" s="43"/>
      <c r="H248" s="43"/>
      <c r="I248" s="44"/>
    </row>
    <row r="249" spans="1:9">
      <c r="A249" s="40">
        <f t="shared" si="3"/>
        <v>245</v>
      </c>
      <c r="B249" s="40" t="s">
        <v>370</v>
      </c>
      <c r="C249" s="34">
        <v>12184</v>
      </c>
      <c r="D249" s="25"/>
      <c r="E249" s="42"/>
      <c r="F249" s="44"/>
      <c r="G249" s="45"/>
      <c r="H249" s="44"/>
      <c r="I249" s="44"/>
    </row>
    <row r="250" spans="1:9">
      <c r="A250" s="40">
        <f t="shared" si="3"/>
        <v>246</v>
      </c>
      <c r="B250" s="40" t="s">
        <v>262</v>
      </c>
      <c r="C250" s="34">
        <v>1621952</v>
      </c>
      <c r="D250" s="25"/>
      <c r="E250" s="42"/>
      <c r="F250" s="44"/>
      <c r="G250" s="45"/>
      <c r="H250" s="44"/>
      <c r="I250" s="44"/>
    </row>
    <row r="251" spans="1:9">
      <c r="A251" s="40">
        <f t="shared" si="3"/>
        <v>247</v>
      </c>
      <c r="B251" s="41" t="s">
        <v>233</v>
      </c>
      <c r="C251" s="33">
        <v>156972</v>
      </c>
      <c r="D251" s="25"/>
      <c r="E251" s="42"/>
      <c r="F251" s="43"/>
      <c r="G251" s="43"/>
      <c r="H251" s="43"/>
      <c r="I251" s="44"/>
    </row>
    <row r="252" spans="1:9">
      <c r="A252" s="40">
        <f t="shared" si="3"/>
        <v>248</v>
      </c>
      <c r="B252" s="41" t="s">
        <v>352</v>
      </c>
      <c r="C252" s="33">
        <v>5435</v>
      </c>
      <c r="D252" s="25"/>
      <c r="E252" s="42"/>
      <c r="F252" s="43"/>
      <c r="G252" s="43"/>
      <c r="H252" s="43"/>
      <c r="I252" s="44"/>
    </row>
    <row r="253" spans="1:9">
      <c r="A253" s="40">
        <f t="shared" si="3"/>
        <v>249</v>
      </c>
      <c r="B253" s="41" t="s">
        <v>404</v>
      </c>
      <c r="C253" s="34">
        <v>7293</v>
      </c>
      <c r="D253" s="25"/>
      <c r="E253" s="42"/>
      <c r="F253" s="44"/>
      <c r="G253" s="44"/>
      <c r="H253" s="45"/>
      <c r="I253" s="44"/>
    </row>
    <row r="254" spans="1:9">
      <c r="A254" s="40">
        <f t="shared" si="3"/>
        <v>250</v>
      </c>
      <c r="B254" s="41" t="s">
        <v>103</v>
      </c>
      <c r="C254" s="33">
        <v>8688.130000000001</v>
      </c>
      <c r="D254" s="25"/>
      <c r="E254" s="42"/>
      <c r="F254" s="43"/>
      <c r="G254" s="43"/>
      <c r="H254" s="43"/>
      <c r="I254" s="44"/>
    </row>
    <row r="255" spans="1:9">
      <c r="A255" s="40">
        <f t="shared" si="3"/>
        <v>251</v>
      </c>
      <c r="B255" s="41" t="s">
        <v>94</v>
      </c>
      <c r="C255" s="33">
        <v>1365705.9500000002</v>
      </c>
      <c r="D255" s="25"/>
      <c r="E255" s="42"/>
      <c r="F255" s="43"/>
      <c r="G255" s="43"/>
      <c r="H255" s="43"/>
      <c r="I255" s="44"/>
    </row>
    <row r="256" spans="1:9">
      <c r="A256" s="40">
        <f t="shared" si="3"/>
        <v>252</v>
      </c>
      <c r="B256" s="41" t="s">
        <v>115</v>
      </c>
      <c r="C256" s="33">
        <v>182413</v>
      </c>
      <c r="D256" s="25"/>
      <c r="E256" s="42"/>
      <c r="F256" s="43"/>
      <c r="G256" s="43"/>
      <c r="H256" s="43"/>
      <c r="I256" s="44"/>
    </row>
    <row r="257" spans="1:9">
      <c r="A257" s="40">
        <f t="shared" si="3"/>
        <v>253</v>
      </c>
      <c r="B257" s="41" t="s">
        <v>175</v>
      </c>
      <c r="C257" s="33">
        <v>52480</v>
      </c>
      <c r="D257" s="25"/>
      <c r="E257" s="42"/>
      <c r="F257" s="43"/>
      <c r="G257" s="43"/>
      <c r="H257" s="43"/>
      <c r="I257" s="44"/>
    </row>
    <row r="258" spans="1:9">
      <c r="A258" s="40">
        <f t="shared" si="3"/>
        <v>254</v>
      </c>
      <c r="B258" s="41" t="s">
        <v>321</v>
      </c>
      <c r="C258" s="33">
        <v>515200</v>
      </c>
      <c r="D258" s="25"/>
      <c r="E258" s="42"/>
      <c r="F258" s="43"/>
      <c r="G258" s="43"/>
      <c r="H258" s="43"/>
      <c r="I258" s="44"/>
    </row>
    <row r="259" spans="1:9">
      <c r="A259" s="40">
        <f t="shared" si="3"/>
        <v>255</v>
      </c>
      <c r="B259" s="41" t="s">
        <v>283</v>
      </c>
      <c r="C259" s="33">
        <v>1320701</v>
      </c>
      <c r="D259" s="25"/>
      <c r="E259" s="42"/>
      <c r="F259" s="43"/>
      <c r="G259" s="43"/>
      <c r="H259" s="43"/>
      <c r="I259" s="44"/>
    </row>
    <row r="260" spans="1:9">
      <c r="A260" s="40">
        <f t="shared" si="3"/>
        <v>256</v>
      </c>
      <c r="B260" s="41" t="s">
        <v>333</v>
      </c>
      <c r="C260" s="33">
        <v>12953448.109999999</v>
      </c>
      <c r="D260" s="25"/>
      <c r="E260" s="42"/>
      <c r="F260" s="43"/>
      <c r="G260" s="43"/>
      <c r="H260" s="43"/>
      <c r="I260" s="44"/>
    </row>
    <row r="261" spans="1:9">
      <c r="A261" s="40">
        <f t="shared" si="3"/>
        <v>257</v>
      </c>
      <c r="B261" s="41" t="s">
        <v>211</v>
      </c>
      <c r="C261" s="33">
        <v>2292924.79</v>
      </c>
      <c r="D261" s="25"/>
      <c r="E261" s="42"/>
      <c r="F261" s="43"/>
      <c r="G261" s="43"/>
      <c r="H261" s="43"/>
      <c r="I261" s="44"/>
    </row>
    <row r="262" spans="1:9">
      <c r="A262" s="40">
        <f t="shared" ref="A262:A325" si="4">A261+1</f>
        <v>258</v>
      </c>
      <c r="B262" s="40" t="s">
        <v>242</v>
      </c>
      <c r="C262" s="34">
        <v>14798</v>
      </c>
      <c r="D262" s="25"/>
      <c r="E262" s="42"/>
      <c r="F262" s="44"/>
      <c r="G262" s="44"/>
      <c r="H262" s="45"/>
      <c r="I262" s="44"/>
    </row>
    <row r="263" spans="1:9">
      <c r="A263" s="40">
        <f t="shared" si="4"/>
        <v>259</v>
      </c>
      <c r="B263" s="41" t="s">
        <v>254</v>
      </c>
      <c r="C263" s="33">
        <v>104262</v>
      </c>
      <c r="D263" s="25"/>
      <c r="E263" s="42"/>
      <c r="F263" s="43"/>
      <c r="G263" s="43"/>
      <c r="H263" s="43"/>
      <c r="I263" s="44"/>
    </row>
    <row r="264" spans="1:9">
      <c r="A264" s="40">
        <f t="shared" si="4"/>
        <v>260</v>
      </c>
      <c r="B264" s="41" t="s">
        <v>397</v>
      </c>
      <c r="C264" s="33">
        <v>183600</v>
      </c>
      <c r="D264" s="25"/>
      <c r="E264" s="42"/>
      <c r="F264" s="43"/>
      <c r="G264" s="43"/>
      <c r="H264" s="43"/>
      <c r="I264" s="44"/>
    </row>
    <row r="265" spans="1:9">
      <c r="A265" s="40">
        <f t="shared" si="4"/>
        <v>261</v>
      </c>
      <c r="B265" s="41" t="s">
        <v>99</v>
      </c>
      <c r="C265" s="33">
        <v>145918.84</v>
      </c>
      <c r="D265" s="25"/>
      <c r="E265" s="42"/>
      <c r="F265" s="43"/>
      <c r="G265" s="43"/>
      <c r="H265" s="43"/>
      <c r="I265" s="44"/>
    </row>
    <row r="266" spans="1:9">
      <c r="A266" s="40">
        <f t="shared" si="4"/>
        <v>262</v>
      </c>
      <c r="B266" s="41" t="s">
        <v>134</v>
      </c>
      <c r="C266" s="33">
        <v>436600</v>
      </c>
      <c r="D266" s="25"/>
      <c r="E266" s="42"/>
      <c r="F266" s="43"/>
      <c r="G266" s="43"/>
      <c r="H266" s="43"/>
      <c r="I266" s="44"/>
    </row>
    <row r="267" spans="1:9">
      <c r="A267" s="40">
        <f t="shared" si="4"/>
        <v>263</v>
      </c>
      <c r="B267" s="41" t="s">
        <v>406</v>
      </c>
      <c r="C267" s="33">
        <v>205370</v>
      </c>
      <c r="D267" s="25"/>
      <c r="E267" s="42"/>
      <c r="F267" s="43"/>
      <c r="G267" s="43"/>
      <c r="H267" s="43"/>
      <c r="I267" s="44"/>
    </row>
    <row r="268" spans="1:9">
      <c r="A268" s="40">
        <f t="shared" si="4"/>
        <v>264</v>
      </c>
      <c r="B268" s="41" t="s">
        <v>436</v>
      </c>
      <c r="C268" s="33">
        <v>1026117.3</v>
      </c>
      <c r="D268" s="25"/>
      <c r="E268" s="42"/>
      <c r="F268" s="43"/>
      <c r="G268" s="43"/>
      <c r="H268" s="43"/>
      <c r="I268" s="44"/>
    </row>
    <row r="269" spans="1:9">
      <c r="A269" s="40">
        <f t="shared" si="4"/>
        <v>265</v>
      </c>
      <c r="B269" s="41" t="s">
        <v>367</v>
      </c>
      <c r="C269" s="33">
        <v>640500</v>
      </c>
      <c r="D269" s="25"/>
      <c r="E269" s="42"/>
      <c r="F269" s="43"/>
      <c r="G269" s="43"/>
      <c r="H269" s="43"/>
      <c r="I269" s="44"/>
    </row>
    <row r="270" spans="1:9">
      <c r="A270" s="40">
        <f t="shared" si="4"/>
        <v>266</v>
      </c>
      <c r="B270" s="40" t="s">
        <v>200</v>
      </c>
      <c r="C270" s="34">
        <v>2390</v>
      </c>
      <c r="D270" s="25"/>
      <c r="E270" s="42"/>
      <c r="F270" s="44"/>
      <c r="G270" s="45"/>
      <c r="H270" s="44"/>
      <c r="I270" s="44"/>
    </row>
    <row r="271" spans="1:9">
      <c r="A271" s="40">
        <f t="shared" si="4"/>
        <v>267</v>
      </c>
      <c r="B271" s="41" t="s">
        <v>427</v>
      </c>
      <c r="C271" s="33">
        <v>33276</v>
      </c>
      <c r="D271" s="25"/>
      <c r="E271" s="42"/>
      <c r="F271" s="43"/>
      <c r="G271" s="43"/>
      <c r="H271" s="43"/>
      <c r="I271" s="44"/>
    </row>
    <row r="272" spans="1:9">
      <c r="A272" s="40">
        <f t="shared" si="4"/>
        <v>268</v>
      </c>
      <c r="B272" s="41" t="s">
        <v>59</v>
      </c>
      <c r="C272" s="33">
        <v>936836.99000000022</v>
      </c>
      <c r="D272" s="25"/>
      <c r="E272" s="42"/>
      <c r="F272" s="43"/>
      <c r="G272" s="43"/>
      <c r="H272" s="43"/>
      <c r="I272" s="44"/>
    </row>
    <row r="273" spans="1:9">
      <c r="A273" s="40">
        <f t="shared" si="4"/>
        <v>269</v>
      </c>
      <c r="B273" s="41" t="s">
        <v>450</v>
      </c>
      <c r="C273" s="33">
        <v>13824</v>
      </c>
      <c r="D273" s="25"/>
      <c r="E273" s="42"/>
      <c r="F273" s="43"/>
      <c r="G273" s="43"/>
      <c r="H273" s="43"/>
      <c r="I273" s="44"/>
    </row>
    <row r="274" spans="1:9">
      <c r="A274" s="40">
        <f t="shared" si="4"/>
        <v>270</v>
      </c>
      <c r="B274" s="41" t="s">
        <v>128</v>
      </c>
      <c r="C274" s="33">
        <v>56714</v>
      </c>
      <c r="D274" s="25"/>
      <c r="E274" s="42"/>
      <c r="F274" s="43"/>
      <c r="G274" s="43"/>
      <c r="H274" s="43"/>
      <c r="I274" s="44"/>
    </row>
    <row r="275" spans="1:9">
      <c r="A275" s="40">
        <f t="shared" si="4"/>
        <v>271</v>
      </c>
      <c r="B275" s="41" t="s">
        <v>497</v>
      </c>
      <c r="C275" s="33">
        <v>11151</v>
      </c>
      <c r="D275" s="25"/>
      <c r="E275" s="42"/>
      <c r="F275" s="43"/>
      <c r="G275" s="43"/>
      <c r="H275" s="43"/>
      <c r="I275" s="44"/>
    </row>
    <row r="276" spans="1:9">
      <c r="A276" s="40">
        <f t="shared" si="4"/>
        <v>272</v>
      </c>
      <c r="B276" s="40" t="s">
        <v>245</v>
      </c>
      <c r="C276" s="34">
        <v>384444.78</v>
      </c>
      <c r="D276" s="25"/>
      <c r="E276" s="42"/>
      <c r="F276" s="44"/>
      <c r="G276" s="45"/>
      <c r="H276" s="44"/>
      <c r="I276" s="44"/>
    </row>
    <row r="277" spans="1:9">
      <c r="A277" s="40">
        <f t="shared" si="4"/>
        <v>273</v>
      </c>
      <c r="B277" s="40" t="s">
        <v>114</v>
      </c>
      <c r="C277" s="33">
        <v>46032</v>
      </c>
      <c r="D277" s="25"/>
      <c r="E277" s="42"/>
      <c r="F277" s="43"/>
      <c r="G277" s="43"/>
      <c r="H277" s="43"/>
      <c r="I277" s="44"/>
    </row>
    <row r="278" spans="1:9">
      <c r="A278" s="40">
        <f t="shared" si="4"/>
        <v>274</v>
      </c>
      <c r="B278" s="41" t="s">
        <v>240</v>
      </c>
      <c r="C278" s="33">
        <v>9017</v>
      </c>
      <c r="D278" s="25"/>
      <c r="E278" s="42"/>
      <c r="F278" s="43"/>
      <c r="G278" s="43"/>
      <c r="H278" s="43"/>
      <c r="I278" s="44"/>
    </row>
    <row r="279" spans="1:9">
      <c r="A279" s="40">
        <f t="shared" si="4"/>
        <v>275</v>
      </c>
      <c r="B279" s="41" t="s">
        <v>396</v>
      </c>
      <c r="C279" s="33">
        <v>32525</v>
      </c>
      <c r="D279" s="25"/>
      <c r="E279" s="42"/>
      <c r="F279" s="43"/>
      <c r="G279" s="43"/>
      <c r="H279" s="43"/>
      <c r="I279" s="44"/>
    </row>
    <row r="280" spans="1:9">
      <c r="A280" s="40">
        <f t="shared" si="4"/>
        <v>276</v>
      </c>
      <c r="B280" s="41" t="s">
        <v>61</v>
      </c>
      <c r="C280" s="33">
        <v>4767463.99</v>
      </c>
      <c r="D280" s="25"/>
      <c r="E280" s="42"/>
      <c r="F280" s="43"/>
      <c r="G280" s="43"/>
      <c r="H280" s="43"/>
      <c r="I280" s="44"/>
    </row>
    <row r="281" spans="1:9">
      <c r="A281" s="40">
        <f t="shared" si="4"/>
        <v>277</v>
      </c>
      <c r="B281" s="41" t="s">
        <v>158</v>
      </c>
      <c r="C281" s="33">
        <v>65983.37</v>
      </c>
      <c r="D281" s="25"/>
      <c r="E281" s="42"/>
      <c r="F281" s="43"/>
      <c r="G281" s="43"/>
      <c r="H281" s="43"/>
      <c r="I281" s="44"/>
    </row>
    <row r="282" spans="1:9">
      <c r="A282" s="40">
        <f t="shared" si="4"/>
        <v>278</v>
      </c>
      <c r="B282" s="41" t="s">
        <v>169</v>
      </c>
      <c r="C282" s="33">
        <v>39627</v>
      </c>
      <c r="D282" s="25"/>
      <c r="E282" s="42"/>
      <c r="F282" s="43"/>
      <c r="G282" s="43"/>
      <c r="H282" s="43"/>
      <c r="I282" s="44"/>
    </row>
    <row r="283" spans="1:9">
      <c r="A283" s="40">
        <f t="shared" si="4"/>
        <v>279</v>
      </c>
      <c r="B283" s="41" t="s">
        <v>498</v>
      </c>
      <c r="C283" s="33">
        <v>665753.05000000005</v>
      </c>
      <c r="D283" s="25"/>
      <c r="E283" s="42"/>
      <c r="F283" s="43"/>
      <c r="G283" s="43"/>
      <c r="H283" s="43"/>
      <c r="I283" s="44"/>
    </row>
    <row r="284" spans="1:9">
      <c r="A284" s="40">
        <f t="shared" si="4"/>
        <v>280</v>
      </c>
      <c r="B284" s="41" t="s">
        <v>266</v>
      </c>
      <c r="C284" s="33">
        <v>52200</v>
      </c>
      <c r="D284" s="25"/>
      <c r="E284" s="42"/>
      <c r="F284" s="43"/>
      <c r="G284" s="43"/>
      <c r="H284" s="43"/>
      <c r="I284" s="44"/>
    </row>
    <row r="285" spans="1:9">
      <c r="A285" s="40">
        <f t="shared" si="4"/>
        <v>281</v>
      </c>
      <c r="B285" s="41" t="s">
        <v>95</v>
      </c>
      <c r="C285" s="33">
        <v>26165.22</v>
      </c>
      <c r="D285" s="25"/>
      <c r="E285" s="42"/>
      <c r="F285" s="43"/>
      <c r="G285" s="43"/>
      <c r="H285" s="43"/>
      <c r="I285" s="44"/>
    </row>
    <row r="286" spans="1:9">
      <c r="A286" s="40">
        <f t="shared" si="4"/>
        <v>282</v>
      </c>
      <c r="B286" s="41" t="s">
        <v>194</v>
      </c>
      <c r="C286" s="33">
        <v>356832</v>
      </c>
      <c r="D286" s="25"/>
      <c r="E286" s="42"/>
      <c r="F286" s="43"/>
      <c r="G286" s="43"/>
      <c r="H286" s="43"/>
      <c r="I286" s="44"/>
    </row>
    <row r="287" spans="1:9">
      <c r="A287" s="40">
        <f t="shared" si="4"/>
        <v>283</v>
      </c>
      <c r="B287" s="41" t="s">
        <v>97</v>
      </c>
      <c r="C287" s="33">
        <v>6523.0300000000279</v>
      </c>
      <c r="D287" s="25"/>
      <c r="E287" s="42"/>
      <c r="F287" s="43"/>
      <c r="G287" s="43"/>
      <c r="H287" s="43"/>
      <c r="I287" s="44"/>
    </row>
    <row r="288" spans="1:9">
      <c r="A288" s="40">
        <f t="shared" si="4"/>
        <v>284</v>
      </c>
      <c r="B288" s="41" t="s">
        <v>395</v>
      </c>
      <c r="C288" s="33">
        <v>238613</v>
      </c>
      <c r="D288" s="25"/>
      <c r="E288" s="42"/>
      <c r="F288" s="43"/>
      <c r="G288" s="43"/>
      <c r="H288" s="43"/>
      <c r="I288" s="44"/>
    </row>
    <row r="289" spans="1:9">
      <c r="A289" s="40">
        <f t="shared" si="4"/>
        <v>285</v>
      </c>
      <c r="B289" s="41" t="s">
        <v>462</v>
      </c>
      <c r="C289" s="33">
        <v>7071240.2199999997</v>
      </c>
      <c r="D289" s="25"/>
      <c r="E289" s="42"/>
      <c r="F289" s="43"/>
      <c r="G289" s="43"/>
      <c r="H289" s="43"/>
      <c r="I289" s="44"/>
    </row>
    <row r="290" spans="1:9">
      <c r="A290" s="40">
        <f t="shared" si="4"/>
        <v>286</v>
      </c>
      <c r="B290" s="41" t="s">
        <v>286</v>
      </c>
      <c r="C290" s="33">
        <v>186000</v>
      </c>
      <c r="D290" s="25"/>
      <c r="E290" s="42"/>
      <c r="F290" s="43"/>
      <c r="G290" s="43"/>
      <c r="H290" s="43"/>
      <c r="I290" s="44"/>
    </row>
    <row r="291" spans="1:9">
      <c r="A291" s="40">
        <f t="shared" si="4"/>
        <v>287</v>
      </c>
      <c r="B291" s="41" t="s">
        <v>309</v>
      </c>
      <c r="C291" s="33">
        <v>204057</v>
      </c>
      <c r="D291" s="25"/>
      <c r="E291" s="42"/>
      <c r="F291" s="43"/>
      <c r="G291" s="43"/>
      <c r="H291" s="43"/>
      <c r="I291" s="44"/>
    </row>
    <row r="292" spans="1:9">
      <c r="A292" s="40">
        <f t="shared" si="4"/>
        <v>288</v>
      </c>
      <c r="B292" s="41" t="s">
        <v>414</v>
      </c>
      <c r="C292" s="33">
        <v>89472</v>
      </c>
      <c r="D292" s="25"/>
      <c r="E292" s="42"/>
      <c r="F292" s="43"/>
      <c r="G292" s="43"/>
      <c r="H292" s="43"/>
      <c r="I292" s="44"/>
    </row>
    <row r="293" spans="1:9">
      <c r="A293" s="40">
        <f t="shared" si="4"/>
        <v>289</v>
      </c>
      <c r="B293" s="41" t="s">
        <v>392</v>
      </c>
      <c r="C293" s="33">
        <v>101675</v>
      </c>
      <c r="D293" s="25"/>
      <c r="E293" s="42"/>
      <c r="F293" s="43"/>
      <c r="G293" s="43"/>
      <c r="H293" s="43"/>
      <c r="I293" s="44"/>
    </row>
    <row r="294" spans="1:9">
      <c r="A294" s="40">
        <f t="shared" si="4"/>
        <v>290</v>
      </c>
      <c r="B294" s="41" t="s">
        <v>259</v>
      </c>
      <c r="C294" s="33">
        <v>1122693</v>
      </c>
      <c r="D294" s="25"/>
      <c r="E294" s="42"/>
      <c r="F294" s="43"/>
      <c r="G294" s="43"/>
      <c r="H294" s="43"/>
      <c r="I294" s="44"/>
    </row>
    <row r="295" spans="1:9">
      <c r="A295" s="40">
        <f t="shared" si="4"/>
        <v>291</v>
      </c>
      <c r="B295" s="41" t="s">
        <v>326</v>
      </c>
      <c r="C295" s="33">
        <v>12600</v>
      </c>
      <c r="D295" s="25"/>
      <c r="E295" s="42"/>
      <c r="F295" s="43"/>
      <c r="G295" s="43"/>
      <c r="H295" s="43"/>
      <c r="I295" s="44"/>
    </row>
    <row r="296" spans="1:9">
      <c r="A296" s="40">
        <f t="shared" si="4"/>
        <v>292</v>
      </c>
      <c r="B296" s="41" t="s">
        <v>425</v>
      </c>
      <c r="C296" s="33">
        <v>42500</v>
      </c>
      <c r="D296" s="25"/>
      <c r="E296" s="42"/>
      <c r="F296" s="43"/>
      <c r="G296" s="43"/>
      <c r="H296" s="43"/>
      <c r="I296" s="44"/>
    </row>
    <row r="297" spans="1:9">
      <c r="A297" s="40">
        <f t="shared" si="4"/>
        <v>293</v>
      </c>
      <c r="B297" s="41" t="s">
        <v>357</v>
      </c>
      <c r="C297" s="33">
        <v>5428.56</v>
      </c>
      <c r="D297" s="25"/>
      <c r="E297" s="42"/>
      <c r="F297" s="43"/>
      <c r="G297" s="43"/>
      <c r="H297" s="43"/>
      <c r="I297" s="44"/>
    </row>
    <row r="298" spans="1:9">
      <c r="A298" s="40">
        <f t="shared" si="4"/>
        <v>294</v>
      </c>
      <c r="B298" s="41" t="s">
        <v>368</v>
      </c>
      <c r="C298" s="33">
        <v>332909</v>
      </c>
      <c r="D298" s="25"/>
      <c r="E298" s="42"/>
      <c r="F298" s="43"/>
      <c r="G298" s="43"/>
      <c r="H298" s="43"/>
      <c r="I298" s="44"/>
    </row>
    <row r="299" spans="1:9">
      <c r="A299" s="40">
        <f t="shared" si="4"/>
        <v>295</v>
      </c>
      <c r="B299" s="41" t="s">
        <v>68</v>
      </c>
      <c r="C299" s="33">
        <v>172985.26</v>
      </c>
      <c r="D299" s="25"/>
      <c r="E299" s="42"/>
      <c r="F299" s="43"/>
      <c r="G299" s="43"/>
      <c r="H299" s="43"/>
      <c r="I299" s="44"/>
    </row>
    <row r="300" spans="1:9">
      <c r="A300" s="40">
        <f t="shared" si="4"/>
        <v>296</v>
      </c>
      <c r="B300" s="41" t="s">
        <v>127</v>
      </c>
      <c r="C300" s="33">
        <v>2056344.55</v>
      </c>
      <c r="D300" s="25"/>
      <c r="E300" s="42"/>
      <c r="F300" s="43"/>
      <c r="G300" s="43"/>
      <c r="H300" s="43"/>
      <c r="I300" s="44"/>
    </row>
    <row r="301" spans="1:9">
      <c r="A301" s="40">
        <f t="shared" si="4"/>
        <v>297</v>
      </c>
      <c r="B301" s="41" t="s">
        <v>70</v>
      </c>
      <c r="C301" s="33">
        <v>705</v>
      </c>
      <c r="D301" s="25"/>
      <c r="E301" s="42"/>
      <c r="F301" s="43"/>
      <c r="G301" s="43"/>
      <c r="H301" s="43"/>
      <c r="I301" s="44"/>
    </row>
    <row r="302" spans="1:9">
      <c r="A302" s="40">
        <f t="shared" si="4"/>
        <v>298</v>
      </c>
      <c r="B302" s="41" t="s">
        <v>291</v>
      </c>
      <c r="C302" s="33">
        <v>945941</v>
      </c>
      <c r="D302" s="25"/>
      <c r="E302" s="42"/>
      <c r="F302" s="43"/>
      <c r="G302" s="43"/>
      <c r="H302" s="43"/>
      <c r="I302" s="44"/>
    </row>
    <row r="303" spans="1:9">
      <c r="A303" s="40">
        <f t="shared" si="4"/>
        <v>299</v>
      </c>
      <c r="B303" s="41" t="s">
        <v>381</v>
      </c>
      <c r="C303" s="33">
        <v>47672</v>
      </c>
      <c r="D303" s="25"/>
      <c r="E303" s="42"/>
      <c r="F303" s="43"/>
      <c r="G303" s="43"/>
      <c r="H303" s="43"/>
      <c r="I303" s="44"/>
    </row>
    <row r="304" spans="1:9">
      <c r="A304" s="40">
        <f t="shared" si="4"/>
        <v>300</v>
      </c>
      <c r="B304" s="41" t="s">
        <v>102</v>
      </c>
      <c r="C304" s="33">
        <v>480438.58</v>
      </c>
      <c r="D304" s="25"/>
      <c r="E304" s="42"/>
      <c r="F304" s="43"/>
      <c r="G304" s="43"/>
      <c r="H304" s="43"/>
      <c r="I304" s="44"/>
    </row>
    <row r="305" spans="1:9">
      <c r="A305" s="40">
        <f t="shared" si="4"/>
        <v>301</v>
      </c>
      <c r="B305" s="41" t="s">
        <v>455</v>
      </c>
      <c r="C305" s="33">
        <v>1008697.88</v>
      </c>
      <c r="D305" s="25"/>
      <c r="E305" s="42"/>
      <c r="F305" s="43"/>
      <c r="G305" s="43"/>
      <c r="H305" s="43"/>
      <c r="I305" s="44"/>
    </row>
    <row r="306" spans="1:9">
      <c r="A306" s="40">
        <f t="shared" si="4"/>
        <v>302</v>
      </c>
      <c r="B306" s="41" t="s">
        <v>389</v>
      </c>
      <c r="C306" s="33">
        <v>48059</v>
      </c>
      <c r="D306" s="25"/>
      <c r="E306" s="42"/>
      <c r="F306" s="43"/>
      <c r="G306" s="43"/>
      <c r="H306" s="43"/>
      <c r="I306" s="44"/>
    </row>
    <row r="307" spans="1:9">
      <c r="A307" s="40">
        <f t="shared" si="4"/>
        <v>303</v>
      </c>
      <c r="B307" s="41" t="s">
        <v>249</v>
      </c>
      <c r="C307" s="33">
        <v>113369</v>
      </c>
      <c r="D307" s="25"/>
      <c r="E307" s="42"/>
      <c r="F307" s="43"/>
      <c r="G307" s="43"/>
      <c r="H307" s="43"/>
      <c r="I307" s="44"/>
    </row>
    <row r="308" spans="1:9">
      <c r="A308" s="40">
        <f t="shared" si="4"/>
        <v>304</v>
      </c>
      <c r="B308" s="41" t="s">
        <v>234</v>
      </c>
      <c r="C308" s="33">
        <v>1120532.3999999999</v>
      </c>
      <c r="D308" s="25"/>
      <c r="E308" s="42"/>
      <c r="F308" s="43"/>
      <c r="G308" s="43"/>
      <c r="H308" s="43"/>
      <c r="I308" s="44"/>
    </row>
    <row r="309" spans="1:9">
      <c r="A309" s="40">
        <f t="shared" si="4"/>
        <v>305</v>
      </c>
      <c r="B309" s="41" t="s">
        <v>310</v>
      </c>
      <c r="C309" s="33">
        <v>671089</v>
      </c>
      <c r="D309" s="25"/>
      <c r="E309" s="42"/>
      <c r="F309" s="43"/>
      <c r="G309" s="43"/>
      <c r="H309" s="43"/>
      <c r="I309" s="44"/>
    </row>
    <row r="310" spans="1:9">
      <c r="A310" s="40">
        <f t="shared" si="4"/>
        <v>306</v>
      </c>
      <c r="B310" s="41" t="s">
        <v>56</v>
      </c>
      <c r="C310" s="33">
        <v>243223</v>
      </c>
      <c r="D310" s="25"/>
      <c r="E310" s="42"/>
      <c r="F310" s="43"/>
      <c r="G310" s="43"/>
      <c r="H310" s="43"/>
      <c r="I310" s="44"/>
    </row>
    <row r="311" spans="1:9">
      <c r="A311" s="40">
        <f t="shared" si="4"/>
        <v>307</v>
      </c>
      <c r="B311" s="41" t="s">
        <v>123</v>
      </c>
      <c r="C311" s="33">
        <v>959104</v>
      </c>
      <c r="D311" s="25"/>
      <c r="E311" s="42"/>
      <c r="F311" s="43"/>
      <c r="G311" s="43"/>
      <c r="H311" s="43"/>
      <c r="I311" s="44"/>
    </row>
    <row r="312" spans="1:9">
      <c r="A312" s="40">
        <f t="shared" si="4"/>
        <v>308</v>
      </c>
      <c r="B312" s="41" t="s">
        <v>50</v>
      </c>
      <c r="C312" s="33">
        <v>2778374.01</v>
      </c>
      <c r="D312" s="25"/>
      <c r="E312" s="42"/>
      <c r="F312" s="43"/>
      <c r="G312" s="43"/>
      <c r="H312" s="43"/>
      <c r="I312" s="44"/>
    </row>
    <row r="313" spans="1:9">
      <c r="A313" s="40">
        <f t="shared" si="4"/>
        <v>309</v>
      </c>
      <c r="B313" s="41" t="s">
        <v>218</v>
      </c>
      <c r="C313" s="33">
        <v>156681.59</v>
      </c>
      <c r="D313" s="25"/>
      <c r="E313" s="42"/>
      <c r="F313" s="43"/>
      <c r="G313" s="43"/>
      <c r="H313" s="43"/>
      <c r="I313" s="44"/>
    </row>
    <row r="314" spans="1:9">
      <c r="A314" s="40">
        <f t="shared" si="4"/>
        <v>310</v>
      </c>
      <c r="B314" s="41" t="s">
        <v>501</v>
      </c>
      <c r="C314" s="33">
        <v>24973.52</v>
      </c>
      <c r="D314" s="25"/>
      <c r="E314" s="42"/>
      <c r="F314" s="43"/>
      <c r="G314" s="43"/>
      <c r="H314" s="43"/>
      <c r="I314" s="44"/>
    </row>
    <row r="315" spans="1:9">
      <c r="A315" s="40">
        <f t="shared" si="4"/>
        <v>311</v>
      </c>
      <c r="B315" s="41" t="s">
        <v>150</v>
      </c>
      <c r="C315" s="33">
        <v>187635</v>
      </c>
      <c r="D315" s="25"/>
      <c r="E315" s="42"/>
      <c r="F315" s="43"/>
      <c r="G315" s="43"/>
      <c r="H315" s="43"/>
      <c r="I315" s="44"/>
    </row>
    <row r="316" spans="1:9">
      <c r="A316" s="40">
        <f t="shared" si="4"/>
        <v>312</v>
      </c>
      <c r="B316" s="41" t="s">
        <v>199</v>
      </c>
      <c r="C316" s="33">
        <v>7875</v>
      </c>
      <c r="D316" s="25"/>
      <c r="E316" s="42"/>
      <c r="F316" s="43"/>
      <c r="G316" s="43"/>
      <c r="H316" s="43"/>
      <c r="I316" s="44"/>
    </row>
    <row r="317" spans="1:9">
      <c r="A317" s="40">
        <f t="shared" si="4"/>
        <v>313</v>
      </c>
      <c r="B317" s="41" t="s">
        <v>74</v>
      </c>
      <c r="C317" s="33">
        <v>2690.6</v>
      </c>
      <c r="D317" s="25"/>
      <c r="E317" s="42"/>
      <c r="F317" s="43"/>
      <c r="G317" s="43"/>
      <c r="H317" s="43"/>
      <c r="I317" s="44"/>
    </row>
    <row r="318" spans="1:9">
      <c r="A318" s="40">
        <f t="shared" si="4"/>
        <v>314</v>
      </c>
      <c r="B318" s="41" t="s">
        <v>265</v>
      </c>
      <c r="C318" s="33">
        <v>24128</v>
      </c>
      <c r="D318" s="25"/>
      <c r="E318" s="42"/>
      <c r="F318" s="43"/>
      <c r="G318" s="43"/>
      <c r="H318" s="43"/>
      <c r="I318" s="44"/>
    </row>
    <row r="319" spans="1:9">
      <c r="A319" s="40">
        <f t="shared" si="4"/>
        <v>315</v>
      </c>
      <c r="B319" s="41" t="s">
        <v>96</v>
      </c>
      <c r="C319" s="33">
        <v>863996.72</v>
      </c>
      <c r="D319" s="25"/>
      <c r="E319" s="42"/>
      <c r="F319" s="43"/>
      <c r="G319" s="43"/>
      <c r="H319" s="43"/>
      <c r="I319" s="44"/>
    </row>
    <row r="320" spans="1:9">
      <c r="A320" s="40">
        <f t="shared" si="4"/>
        <v>316</v>
      </c>
      <c r="B320" s="41" t="s">
        <v>111</v>
      </c>
      <c r="C320" s="33">
        <v>973019.66000000015</v>
      </c>
      <c r="D320" s="25"/>
      <c r="E320" s="42"/>
      <c r="F320" s="43"/>
      <c r="G320" s="43"/>
      <c r="H320" s="43"/>
      <c r="I320" s="44"/>
    </row>
    <row r="321" spans="1:9">
      <c r="A321" s="40">
        <f t="shared" si="4"/>
        <v>317</v>
      </c>
      <c r="B321" s="41" t="s">
        <v>159</v>
      </c>
      <c r="C321" s="33">
        <v>305308</v>
      </c>
      <c r="D321" s="25"/>
      <c r="E321" s="42"/>
      <c r="F321" s="43"/>
      <c r="G321" s="43"/>
      <c r="H321" s="43"/>
      <c r="I321" s="44"/>
    </row>
    <row r="322" spans="1:9">
      <c r="A322" s="40">
        <f t="shared" si="4"/>
        <v>318</v>
      </c>
      <c r="B322" s="41" t="s">
        <v>277</v>
      </c>
      <c r="C322" s="33">
        <v>828375</v>
      </c>
      <c r="D322" s="25"/>
      <c r="E322" s="42"/>
      <c r="F322" s="43"/>
      <c r="G322" s="43"/>
      <c r="H322" s="43"/>
      <c r="I322" s="44"/>
    </row>
    <row r="323" spans="1:9">
      <c r="A323" s="40">
        <f t="shared" si="4"/>
        <v>319</v>
      </c>
      <c r="B323" s="40" t="s">
        <v>297</v>
      </c>
      <c r="C323" s="34">
        <v>1176483</v>
      </c>
      <c r="D323" s="25"/>
      <c r="E323" s="42"/>
      <c r="F323" s="44"/>
      <c r="G323" s="45"/>
      <c r="H323" s="44"/>
      <c r="I323" s="44"/>
    </row>
    <row r="324" spans="1:9">
      <c r="A324" s="40">
        <f t="shared" si="4"/>
        <v>320</v>
      </c>
      <c r="B324" s="41" t="s">
        <v>278</v>
      </c>
      <c r="C324" s="33">
        <v>112607</v>
      </c>
      <c r="D324" s="25"/>
      <c r="E324" s="42"/>
      <c r="F324" s="43"/>
      <c r="G324" s="43"/>
      <c r="H324" s="43"/>
      <c r="I324" s="44"/>
    </row>
    <row r="325" spans="1:9">
      <c r="A325" s="40">
        <f t="shared" si="4"/>
        <v>321</v>
      </c>
      <c r="B325" s="41" t="s">
        <v>113</v>
      </c>
      <c r="C325" s="33">
        <v>103306.04</v>
      </c>
      <c r="D325" s="25"/>
      <c r="E325" s="42"/>
      <c r="F325" s="43"/>
      <c r="G325" s="43"/>
      <c r="H325" s="43"/>
      <c r="I325" s="44"/>
    </row>
    <row r="326" spans="1:9">
      <c r="A326" s="40">
        <f t="shared" ref="A326:A389" si="5">A325+1</f>
        <v>322</v>
      </c>
      <c r="B326" s="41" t="s">
        <v>411</v>
      </c>
      <c r="C326" s="33">
        <v>65000</v>
      </c>
      <c r="D326" s="25"/>
      <c r="E326" s="42"/>
      <c r="F326" s="43"/>
      <c r="G326" s="43"/>
      <c r="H326" s="43"/>
      <c r="I326" s="44"/>
    </row>
    <row r="327" spans="1:9">
      <c r="A327" s="40">
        <f t="shared" si="5"/>
        <v>323</v>
      </c>
      <c r="B327" s="41" t="s">
        <v>101</v>
      </c>
      <c r="C327" s="33">
        <v>162400</v>
      </c>
      <c r="D327" s="25"/>
      <c r="E327" s="42"/>
      <c r="F327" s="43"/>
      <c r="G327" s="43"/>
      <c r="H327" s="43"/>
      <c r="I327" s="44"/>
    </row>
    <row r="328" spans="1:9">
      <c r="A328" s="40">
        <f t="shared" si="5"/>
        <v>324</v>
      </c>
      <c r="B328" s="41" t="s">
        <v>376</v>
      </c>
      <c r="C328" s="33">
        <v>325340</v>
      </c>
      <c r="D328" s="25"/>
      <c r="E328" s="42"/>
      <c r="F328" s="43"/>
      <c r="G328" s="43"/>
      <c r="H328" s="43"/>
      <c r="I328" s="44"/>
    </row>
    <row r="329" spans="1:9">
      <c r="A329" s="40">
        <f t="shared" si="5"/>
        <v>325</v>
      </c>
      <c r="B329" s="40" t="s">
        <v>500</v>
      </c>
      <c r="C329" s="34">
        <v>1333868.26</v>
      </c>
      <c r="D329" s="25"/>
      <c r="E329" s="42"/>
      <c r="F329" s="44"/>
      <c r="G329" s="45"/>
      <c r="H329" s="44"/>
      <c r="I329" s="44"/>
    </row>
    <row r="330" spans="1:9">
      <c r="A330" s="40">
        <f t="shared" si="5"/>
        <v>326</v>
      </c>
      <c r="B330" s="41" t="s">
        <v>340</v>
      </c>
      <c r="C330" s="33">
        <v>511645.01</v>
      </c>
      <c r="D330" s="25"/>
      <c r="E330" s="42"/>
      <c r="F330" s="43"/>
      <c r="G330" s="43"/>
      <c r="H330" s="43"/>
      <c r="I330" s="44"/>
    </row>
    <row r="331" spans="1:9">
      <c r="A331" s="40">
        <f t="shared" si="5"/>
        <v>327</v>
      </c>
      <c r="B331" s="41" t="s">
        <v>292</v>
      </c>
      <c r="C331" s="33">
        <v>1338900</v>
      </c>
      <c r="D331" s="25"/>
      <c r="E331" s="42"/>
      <c r="F331" s="43"/>
      <c r="G331" s="43"/>
      <c r="H331" s="43"/>
      <c r="I331" s="44"/>
    </row>
    <row r="332" spans="1:9">
      <c r="A332" s="40">
        <f t="shared" si="5"/>
        <v>328</v>
      </c>
      <c r="B332" s="41" t="s">
        <v>502</v>
      </c>
      <c r="C332" s="33">
        <v>13112.45</v>
      </c>
      <c r="D332" s="25"/>
      <c r="E332" s="42"/>
      <c r="F332" s="43"/>
      <c r="G332" s="43"/>
      <c r="H332" s="43"/>
      <c r="I332" s="44"/>
    </row>
    <row r="333" spans="1:9">
      <c r="A333" s="40">
        <f t="shared" si="5"/>
        <v>329</v>
      </c>
      <c r="B333" s="41" t="s">
        <v>463</v>
      </c>
      <c r="C333" s="33">
        <v>1797616.2</v>
      </c>
      <c r="D333" s="25"/>
      <c r="E333" s="42"/>
      <c r="F333" s="43"/>
      <c r="G333" s="43"/>
      <c r="H333" s="43"/>
      <c r="I333" s="44"/>
    </row>
    <row r="334" spans="1:9">
      <c r="A334" s="40">
        <f t="shared" si="5"/>
        <v>330</v>
      </c>
      <c r="B334" s="41" t="s">
        <v>117</v>
      </c>
      <c r="C334" s="33">
        <v>89333.82</v>
      </c>
      <c r="D334" s="25"/>
      <c r="E334" s="42"/>
      <c r="F334" s="43"/>
      <c r="G334" s="43"/>
      <c r="H334" s="43"/>
      <c r="I334" s="44"/>
    </row>
    <row r="335" spans="1:9">
      <c r="A335" s="40">
        <f t="shared" si="5"/>
        <v>331</v>
      </c>
      <c r="B335" s="41" t="s">
        <v>227</v>
      </c>
      <c r="C335" s="33">
        <v>89329</v>
      </c>
      <c r="D335" s="25"/>
      <c r="E335" s="42"/>
      <c r="F335" s="43"/>
      <c r="G335" s="43"/>
      <c r="H335" s="43"/>
      <c r="I335" s="44"/>
    </row>
    <row r="336" spans="1:9">
      <c r="A336" s="40">
        <f t="shared" si="5"/>
        <v>332</v>
      </c>
      <c r="B336" s="41" t="s">
        <v>351</v>
      </c>
      <c r="C336" s="33">
        <v>81832</v>
      </c>
      <c r="D336" s="25"/>
      <c r="E336" s="42"/>
      <c r="F336" s="43"/>
      <c r="G336" s="43"/>
      <c r="H336" s="43"/>
      <c r="I336" s="44"/>
    </row>
    <row r="337" spans="1:9">
      <c r="A337" s="40">
        <f t="shared" si="5"/>
        <v>333</v>
      </c>
      <c r="B337" s="41" t="s">
        <v>135</v>
      </c>
      <c r="C337" s="33">
        <v>242597</v>
      </c>
      <c r="D337" s="25"/>
      <c r="E337" s="42"/>
      <c r="F337" s="43"/>
      <c r="G337" s="43"/>
      <c r="H337" s="43"/>
      <c r="I337" s="44"/>
    </row>
    <row r="338" spans="1:9">
      <c r="A338" s="40">
        <f t="shared" si="5"/>
        <v>334</v>
      </c>
      <c r="B338" s="41" t="s">
        <v>51</v>
      </c>
      <c r="C338" s="33">
        <v>11474154.050000001</v>
      </c>
      <c r="D338" s="25"/>
      <c r="E338" s="42"/>
      <c r="F338" s="43"/>
      <c r="G338" s="43"/>
      <c r="H338" s="43"/>
      <c r="I338" s="44"/>
    </row>
    <row r="339" spans="1:9">
      <c r="A339" s="40">
        <f t="shared" si="5"/>
        <v>335</v>
      </c>
      <c r="B339" s="41" t="s">
        <v>89</v>
      </c>
      <c r="C339" s="33">
        <v>67623.239999999991</v>
      </c>
      <c r="D339" s="25"/>
      <c r="E339" s="42"/>
      <c r="F339" s="43"/>
      <c r="G339" s="43"/>
      <c r="H339" s="43"/>
      <c r="I339" s="44"/>
    </row>
    <row r="340" spans="1:9">
      <c r="A340" s="40">
        <f t="shared" si="5"/>
        <v>336</v>
      </c>
      <c r="B340" s="41" t="s">
        <v>77</v>
      </c>
      <c r="C340" s="33">
        <v>17707.769999999997</v>
      </c>
      <c r="D340" s="25"/>
      <c r="E340" s="42"/>
      <c r="F340" s="43"/>
      <c r="G340" s="43"/>
      <c r="H340" s="43"/>
      <c r="I340" s="44"/>
    </row>
    <row r="341" spans="1:9">
      <c r="A341" s="40">
        <f t="shared" si="5"/>
        <v>337</v>
      </c>
      <c r="B341" s="41" t="s">
        <v>177</v>
      </c>
      <c r="C341" s="33">
        <v>104678</v>
      </c>
      <c r="D341" s="25"/>
      <c r="E341" s="42"/>
      <c r="F341" s="43"/>
      <c r="G341" s="43"/>
      <c r="H341" s="43"/>
      <c r="I341" s="44"/>
    </row>
    <row r="342" spans="1:9">
      <c r="A342" s="40">
        <f t="shared" si="5"/>
        <v>338</v>
      </c>
      <c r="B342" s="41" t="s">
        <v>48</v>
      </c>
      <c r="C342" s="33">
        <v>522091</v>
      </c>
      <c r="D342" s="25"/>
      <c r="E342" s="42"/>
      <c r="F342" s="43"/>
      <c r="G342" s="43"/>
      <c r="H342" s="43"/>
      <c r="I342" s="44"/>
    </row>
    <row r="343" spans="1:9">
      <c r="A343" s="40">
        <f t="shared" si="5"/>
        <v>339</v>
      </c>
      <c r="B343" s="41" t="s">
        <v>294</v>
      </c>
      <c r="C343" s="33">
        <v>160875</v>
      </c>
      <c r="D343" s="25"/>
      <c r="E343" s="42"/>
      <c r="F343" s="43"/>
      <c r="G343" s="43"/>
      <c r="H343" s="43"/>
      <c r="I343" s="44"/>
    </row>
    <row r="344" spans="1:9">
      <c r="A344" s="40">
        <f t="shared" si="5"/>
        <v>340</v>
      </c>
      <c r="B344" s="41" t="s">
        <v>71</v>
      </c>
      <c r="C344" s="33">
        <v>59167.25</v>
      </c>
      <c r="D344" s="25"/>
      <c r="E344" s="42"/>
      <c r="F344" s="43"/>
      <c r="G344" s="43"/>
      <c r="H344" s="43"/>
      <c r="I344" s="44"/>
    </row>
    <row r="345" spans="1:9">
      <c r="A345" s="40">
        <f t="shared" si="5"/>
        <v>341</v>
      </c>
      <c r="B345" s="41" t="s">
        <v>289</v>
      </c>
      <c r="C345" s="33">
        <v>30054</v>
      </c>
      <c r="D345" s="25"/>
      <c r="E345" s="42"/>
      <c r="F345" s="43"/>
      <c r="G345" s="43"/>
      <c r="H345" s="43"/>
      <c r="I345" s="44"/>
    </row>
    <row r="346" spans="1:9">
      <c r="A346" s="40">
        <f t="shared" si="5"/>
        <v>342</v>
      </c>
      <c r="B346" s="41" t="s">
        <v>264</v>
      </c>
      <c r="C346" s="33">
        <v>31262</v>
      </c>
      <c r="D346" s="25"/>
      <c r="E346" s="42"/>
      <c r="F346" s="43"/>
      <c r="G346" s="43"/>
      <c r="H346" s="43"/>
      <c r="I346" s="44"/>
    </row>
    <row r="347" spans="1:9">
      <c r="A347" s="40">
        <f t="shared" si="5"/>
        <v>343</v>
      </c>
      <c r="B347" s="41" t="s">
        <v>91</v>
      </c>
      <c r="C347" s="33">
        <v>252510.84</v>
      </c>
      <c r="D347" s="25"/>
      <c r="E347" s="42"/>
      <c r="F347" s="43"/>
      <c r="G347" s="43"/>
      <c r="H347" s="43"/>
      <c r="I347" s="44"/>
    </row>
    <row r="348" spans="1:9">
      <c r="A348" s="40">
        <f t="shared" si="5"/>
        <v>344</v>
      </c>
      <c r="B348" s="41" t="s">
        <v>433</v>
      </c>
      <c r="C348" s="33">
        <v>2832040.48</v>
      </c>
      <c r="D348" s="25"/>
      <c r="E348" s="42"/>
      <c r="F348" s="43"/>
      <c r="G348" s="43"/>
      <c r="H348" s="43"/>
      <c r="I348" s="44"/>
    </row>
    <row r="349" spans="1:9">
      <c r="A349" s="40">
        <f t="shared" si="5"/>
        <v>345</v>
      </c>
      <c r="B349" s="41" t="s">
        <v>86</v>
      </c>
      <c r="C349" s="33">
        <v>3238915.25</v>
      </c>
      <c r="D349" s="25"/>
      <c r="E349" s="42"/>
      <c r="F349" s="43"/>
      <c r="G349" s="43"/>
      <c r="H349" s="43"/>
      <c r="I349" s="44"/>
    </row>
    <row r="350" spans="1:9">
      <c r="A350" s="40">
        <f t="shared" si="5"/>
        <v>346</v>
      </c>
      <c r="B350" s="41" t="s">
        <v>400</v>
      </c>
      <c r="C350" s="34">
        <v>68440</v>
      </c>
      <c r="D350" s="25"/>
      <c r="E350" s="42"/>
      <c r="F350" s="44"/>
      <c r="G350" s="45"/>
      <c r="H350" s="44"/>
      <c r="I350" s="44"/>
    </row>
    <row r="351" spans="1:9">
      <c r="A351" s="40">
        <f t="shared" si="5"/>
        <v>347</v>
      </c>
      <c r="B351" s="41" t="s">
        <v>57</v>
      </c>
      <c r="C351" s="33">
        <v>4090728.46</v>
      </c>
      <c r="D351" s="25"/>
      <c r="E351" s="42"/>
      <c r="F351" s="43"/>
      <c r="G351" s="43"/>
      <c r="H351" s="43"/>
      <c r="I351" s="44"/>
    </row>
    <row r="352" spans="1:9">
      <c r="A352" s="40">
        <f t="shared" si="5"/>
        <v>348</v>
      </c>
      <c r="B352" s="41" t="s">
        <v>457</v>
      </c>
      <c r="C352" s="33">
        <v>32100</v>
      </c>
      <c r="D352" s="25"/>
      <c r="E352" s="42"/>
      <c r="F352" s="43"/>
      <c r="G352" s="43"/>
      <c r="H352" s="43"/>
      <c r="I352" s="44"/>
    </row>
    <row r="353" spans="1:9">
      <c r="A353" s="40">
        <f t="shared" si="5"/>
        <v>349</v>
      </c>
      <c r="B353" s="40" t="s">
        <v>513</v>
      </c>
      <c r="C353" s="34">
        <v>27349</v>
      </c>
      <c r="D353" s="25"/>
      <c r="E353" s="42"/>
      <c r="F353" s="44"/>
      <c r="G353" s="45"/>
      <c r="H353" s="44"/>
      <c r="I353" s="44"/>
    </row>
    <row r="354" spans="1:9">
      <c r="A354" s="40">
        <f t="shared" si="5"/>
        <v>350</v>
      </c>
      <c r="B354" s="41" t="s">
        <v>170</v>
      </c>
      <c r="C354" s="33">
        <v>866831</v>
      </c>
      <c r="D354" s="25"/>
      <c r="E354" s="42"/>
      <c r="F354" s="43"/>
      <c r="G354" s="43"/>
      <c r="H354" s="43"/>
      <c r="I354" s="44"/>
    </row>
    <row r="355" spans="1:9">
      <c r="A355" s="40">
        <f t="shared" si="5"/>
        <v>351</v>
      </c>
      <c r="B355" s="41" t="s">
        <v>52</v>
      </c>
      <c r="C355" s="33">
        <v>4591528.0599999996</v>
      </c>
      <c r="D355" s="25"/>
      <c r="E355" s="42"/>
      <c r="F355" s="43"/>
      <c r="G355" s="43"/>
      <c r="H355" s="43"/>
      <c r="I355" s="44"/>
    </row>
    <row r="356" spans="1:9">
      <c r="A356" s="40">
        <f t="shared" si="5"/>
        <v>352</v>
      </c>
      <c r="B356" s="41" t="s">
        <v>270</v>
      </c>
      <c r="C356" s="33">
        <v>146361</v>
      </c>
      <c r="D356" s="25"/>
      <c r="E356" s="42"/>
      <c r="F356" s="43"/>
      <c r="G356" s="43"/>
      <c r="H356" s="43"/>
      <c r="I356" s="44"/>
    </row>
    <row r="357" spans="1:9">
      <c r="A357" s="40">
        <f t="shared" si="5"/>
        <v>353</v>
      </c>
      <c r="B357" s="41" t="s">
        <v>293</v>
      </c>
      <c r="C357" s="33">
        <v>4680</v>
      </c>
      <c r="D357" s="25"/>
      <c r="E357" s="42"/>
      <c r="F357" s="43"/>
      <c r="G357" s="43"/>
      <c r="H357" s="43"/>
      <c r="I357" s="44"/>
    </row>
    <row r="358" spans="1:9">
      <c r="A358" s="40">
        <f t="shared" si="5"/>
        <v>354</v>
      </c>
      <c r="B358" s="41" t="s">
        <v>336</v>
      </c>
      <c r="C358" s="33">
        <v>4698375</v>
      </c>
      <c r="D358" s="25"/>
      <c r="E358" s="42"/>
      <c r="F358" s="43"/>
      <c r="G358" s="43"/>
      <c r="H358" s="43"/>
      <c r="I358" s="44"/>
    </row>
    <row r="359" spans="1:9">
      <c r="A359" s="40">
        <f t="shared" si="5"/>
        <v>355</v>
      </c>
      <c r="B359" s="41" t="s">
        <v>228</v>
      </c>
      <c r="C359" s="33">
        <v>29777</v>
      </c>
      <c r="D359" s="25"/>
      <c r="E359" s="42"/>
      <c r="F359" s="43"/>
      <c r="G359" s="43"/>
      <c r="H359" s="43"/>
      <c r="I359" s="44"/>
    </row>
    <row r="360" spans="1:9">
      <c r="A360" s="40">
        <f t="shared" si="5"/>
        <v>356</v>
      </c>
      <c r="B360" s="41" t="s">
        <v>302</v>
      </c>
      <c r="C360" s="33">
        <v>60867</v>
      </c>
      <c r="D360" s="25"/>
      <c r="E360" s="42"/>
      <c r="F360" s="43"/>
      <c r="G360" s="43"/>
      <c r="H360" s="43"/>
      <c r="I360" s="44"/>
    </row>
    <row r="361" spans="1:9">
      <c r="A361" s="40">
        <f t="shared" si="5"/>
        <v>357</v>
      </c>
      <c r="B361" s="41" t="s">
        <v>152</v>
      </c>
      <c r="C361" s="33">
        <v>2360000</v>
      </c>
      <c r="D361" s="25"/>
      <c r="E361" s="42"/>
      <c r="F361" s="43"/>
      <c r="G361" s="43"/>
      <c r="H361" s="43"/>
      <c r="I361" s="44"/>
    </row>
    <row r="362" spans="1:9">
      <c r="A362" s="40">
        <f t="shared" si="5"/>
        <v>358</v>
      </c>
      <c r="B362" s="41" t="s">
        <v>268</v>
      </c>
      <c r="C362" s="33">
        <v>1162583</v>
      </c>
      <c r="D362" s="25"/>
      <c r="E362" s="42"/>
      <c r="F362" s="43"/>
      <c r="G362" s="43"/>
      <c r="H362" s="43"/>
      <c r="I362" s="44"/>
    </row>
    <row r="363" spans="1:9">
      <c r="A363" s="40">
        <f t="shared" si="5"/>
        <v>359</v>
      </c>
      <c r="B363" s="41" t="s">
        <v>354</v>
      </c>
      <c r="C363" s="33">
        <v>1143</v>
      </c>
      <c r="D363" s="25"/>
      <c r="E363" s="42"/>
      <c r="F363" s="43"/>
      <c r="G363" s="43"/>
      <c r="H363" s="43"/>
      <c r="I363" s="44"/>
    </row>
    <row r="364" spans="1:9">
      <c r="A364" s="40">
        <f t="shared" si="5"/>
        <v>360</v>
      </c>
      <c r="B364" s="40" t="s">
        <v>499</v>
      </c>
      <c r="C364" s="34">
        <v>3565.96</v>
      </c>
      <c r="D364" s="25"/>
      <c r="E364" s="42"/>
      <c r="F364" s="11"/>
      <c r="G364" s="43"/>
      <c r="H364" s="11"/>
      <c r="I364" s="44"/>
    </row>
    <row r="365" spans="1:9">
      <c r="A365" s="40">
        <f t="shared" si="5"/>
        <v>361</v>
      </c>
      <c r="B365" s="41" t="s">
        <v>479</v>
      </c>
      <c r="C365" s="33">
        <v>6311.01</v>
      </c>
      <c r="D365" s="25"/>
      <c r="E365" s="42"/>
      <c r="F365" s="43"/>
      <c r="G365" s="43"/>
      <c r="H365" s="43"/>
      <c r="I365" s="44"/>
    </row>
    <row r="366" spans="1:9">
      <c r="A366" s="40">
        <f t="shared" si="5"/>
        <v>362</v>
      </c>
      <c r="B366" s="41" t="s">
        <v>263</v>
      </c>
      <c r="C366" s="33">
        <v>23110.93</v>
      </c>
      <c r="D366" s="25"/>
      <c r="E366" s="42"/>
      <c r="F366" s="43"/>
      <c r="G366" s="43"/>
      <c r="H366" s="43"/>
      <c r="I366" s="44"/>
    </row>
    <row r="367" spans="1:9">
      <c r="A367" s="40">
        <f t="shared" si="5"/>
        <v>363</v>
      </c>
      <c r="B367" s="41" t="s">
        <v>313</v>
      </c>
      <c r="C367" s="33">
        <v>494741</v>
      </c>
      <c r="D367" s="25"/>
      <c r="E367" s="42"/>
      <c r="F367" s="43"/>
      <c r="G367" s="43"/>
      <c r="H367" s="43"/>
      <c r="I367" s="44"/>
    </row>
    <row r="368" spans="1:9">
      <c r="A368" s="40">
        <f t="shared" si="5"/>
        <v>364</v>
      </c>
      <c r="B368" s="41" t="s">
        <v>178</v>
      </c>
      <c r="C368" s="33">
        <v>7420</v>
      </c>
      <c r="D368" s="25"/>
      <c r="E368" s="42"/>
      <c r="F368" s="43"/>
      <c r="G368" s="43"/>
      <c r="H368" s="43"/>
      <c r="I368" s="44"/>
    </row>
    <row r="369" spans="1:9">
      <c r="A369" s="40">
        <f t="shared" si="5"/>
        <v>365</v>
      </c>
      <c r="B369" s="41" t="s">
        <v>66</v>
      </c>
      <c r="C369" s="33">
        <v>252023</v>
      </c>
      <c r="D369" s="25"/>
      <c r="E369" s="42"/>
      <c r="F369" s="43"/>
      <c r="G369" s="43"/>
      <c r="H369" s="43"/>
      <c r="I369" s="44"/>
    </row>
    <row r="370" spans="1:9">
      <c r="A370" s="40">
        <f t="shared" si="5"/>
        <v>366</v>
      </c>
      <c r="B370" s="40" t="s">
        <v>79</v>
      </c>
      <c r="C370" s="34">
        <v>44800.01</v>
      </c>
      <c r="D370" s="25"/>
      <c r="E370" s="42"/>
      <c r="F370" s="44"/>
      <c r="G370" s="45"/>
      <c r="H370" s="44"/>
      <c r="I370" s="44"/>
    </row>
    <row r="371" spans="1:9">
      <c r="A371" s="40">
        <f t="shared" si="5"/>
        <v>367</v>
      </c>
      <c r="B371" s="41" t="s">
        <v>312</v>
      </c>
      <c r="C371" s="33">
        <v>493000</v>
      </c>
      <c r="D371" s="25"/>
      <c r="E371" s="42"/>
      <c r="F371" s="43"/>
      <c r="G371" s="43"/>
      <c r="H371" s="43"/>
      <c r="I371" s="44"/>
    </row>
    <row r="372" spans="1:9">
      <c r="A372" s="40">
        <f t="shared" si="5"/>
        <v>368</v>
      </c>
      <c r="B372" s="41" t="s">
        <v>316</v>
      </c>
      <c r="C372" s="33">
        <v>58001.8</v>
      </c>
      <c r="D372" s="25"/>
      <c r="E372" s="42"/>
      <c r="F372" s="43"/>
      <c r="G372" s="43"/>
      <c r="H372" s="43"/>
      <c r="I372" s="44"/>
    </row>
    <row r="373" spans="1:9">
      <c r="A373" s="40">
        <f t="shared" si="5"/>
        <v>369</v>
      </c>
      <c r="B373" s="41" t="s">
        <v>353</v>
      </c>
      <c r="C373" s="33">
        <v>5560</v>
      </c>
      <c r="D373" s="25"/>
      <c r="E373" s="42"/>
      <c r="F373" s="43"/>
      <c r="G373" s="43"/>
      <c r="H373" s="43"/>
      <c r="I373" s="44"/>
    </row>
    <row r="374" spans="1:9">
      <c r="A374" s="40">
        <f t="shared" si="5"/>
        <v>370</v>
      </c>
      <c r="B374" s="41" t="s">
        <v>226</v>
      </c>
      <c r="C374" s="33">
        <v>162000</v>
      </c>
      <c r="D374" s="25"/>
      <c r="E374" s="42"/>
      <c r="F374" s="43"/>
      <c r="G374" s="43"/>
      <c r="H374" s="43"/>
      <c r="I374" s="44"/>
    </row>
    <row r="375" spans="1:9">
      <c r="A375" s="40">
        <f t="shared" si="5"/>
        <v>371</v>
      </c>
      <c r="B375" s="41" t="s">
        <v>168</v>
      </c>
      <c r="C375" s="33">
        <v>32477.22</v>
      </c>
      <c r="D375" s="25"/>
      <c r="E375" s="42"/>
      <c r="F375" s="43"/>
      <c r="G375" s="43"/>
      <c r="H375" s="43"/>
      <c r="I375" s="44"/>
    </row>
    <row r="376" spans="1:9">
      <c r="A376" s="40">
        <f t="shared" si="5"/>
        <v>372</v>
      </c>
      <c r="B376" s="41" t="s">
        <v>165</v>
      </c>
      <c r="C376" s="33">
        <v>83261</v>
      </c>
      <c r="D376" s="25"/>
      <c r="E376" s="42"/>
      <c r="F376" s="43"/>
      <c r="G376" s="43"/>
      <c r="H376" s="43"/>
      <c r="I376" s="44"/>
    </row>
    <row r="377" spans="1:9">
      <c r="A377" s="40">
        <f t="shared" si="5"/>
        <v>373</v>
      </c>
      <c r="B377" s="41" t="s">
        <v>219</v>
      </c>
      <c r="C377" s="33">
        <v>2698825.49</v>
      </c>
      <c r="D377" s="25"/>
      <c r="E377" s="42"/>
      <c r="F377" s="43"/>
      <c r="G377" s="43"/>
      <c r="H377" s="43"/>
      <c r="I377" s="44"/>
    </row>
    <row r="378" spans="1:9">
      <c r="A378" s="40">
        <f t="shared" si="5"/>
        <v>374</v>
      </c>
      <c r="B378" s="41" t="s">
        <v>222</v>
      </c>
      <c r="C378" s="33">
        <v>15179</v>
      </c>
      <c r="D378" s="25"/>
      <c r="E378" s="42"/>
      <c r="F378" s="43"/>
      <c r="G378" s="43"/>
      <c r="H378" s="43"/>
      <c r="I378" s="44"/>
    </row>
    <row r="379" spans="1:9">
      <c r="A379" s="40">
        <f t="shared" si="5"/>
        <v>375</v>
      </c>
      <c r="B379" s="41" t="s">
        <v>256</v>
      </c>
      <c r="C379" s="33">
        <v>108000</v>
      </c>
      <c r="D379" s="25"/>
      <c r="E379" s="42"/>
      <c r="F379" s="43"/>
      <c r="G379" s="43"/>
      <c r="H379" s="43"/>
      <c r="I379" s="44"/>
    </row>
    <row r="380" spans="1:9">
      <c r="A380" s="40">
        <f t="shared" si="5"/>
        <v>376</v>
      </c>
      <c r="B380" s="41" t="s">
        <v>141</v>
      </c>
      <c r="C380" s="33">
        <v>172599</v>
      </c>
      <c r="D380" s="25"/>
      <c r="E380" s="42"/>
      <c r="F380" s="43"/>
      <c r="G380" s="43"/>
      <c r="H380" s="43"/>
      <c r="I380" s="44"/>
    </row>
    <row r="381" spans="1:9">
      <c r="A381" s="40">
        <f t="shared" si="5"/>
        <v>377</v>
      </c>
      <c r="B381" s="41" t="s">
        <v>290</v>
      </c>
      <c r="C381" s="33">
        <v>118320</v>
      </c>
      <c r="D381" s="25"/>
      <c r="E381" s="42"/>
      <c r="F381" s="43"/>
      <c r="G381" s="43"/>
      <c r="H381" s="43"/>
      <c r="I381" s="44"/>
    </row>
    <row r="382" spans="1:9">
      <c r="A382" s="40">
        <f t="shared" si="5"/>
        <v>378</v>
      </c>
      <c r="B382" s="41" t="s">
        <v>197</v>
      </c>
      <c r="C382" s="33">
        <v>871775</v>
      </c>
      <c r="D382" s="25"/>
      <c r="E382" s="42"/>
      <c r="F382" s="43"/>
      <c r="G382" s="43"/>
      <c r="H382" s="43"/>
      <c r="I382" s="44"/>
    </row>
    <row r="383" spans="1:9">
      <c r="A383" s="40">
        <f t="shared" si="5"/>
        <v>379</v>
      </c>
      <c r="B383" s="41" t="s">
        <v>78</v>
      </c>
      <c r="C383" s="33">
        <v>168671.94</v>
      </c>
      <c r="D383" s="25"/>
      <c r="E383" s="42"/>
      <c r="F383" s="43"/>
      <c r="G383" s="43"/>
      <c r="H383" s="43"/>
      <c r="I383" s="44"/>
    </row>
    <row r="384" spans="1:9">
      <c r="A384" s="40">
        <f t="shared" si="5"/>
        <v>380</v>
      </c>
      <c r="B384" s="41" t="s">
        <v>274</v>
      </c>
      <c r="C384" s="33">
        <v>18216</v>
      </c>
      <c r="D384" s="25"/>
      <c r="E384" s="42"/>
      <c r="F384" s="43"/>
      <c r="G384" s="43"/>
      <c r="H384" s="43"/>
      <c r="I384" s="44"/>
    </row>
    <row r="385" spans="1:9">
      <c r="A385" s="40">
        <f t="shared" si="5"/>
        <v>381</v>
      </c>
      <c r="B385" s="41" t="s">
        <v>75</v>
      </c>
      <c r="C385" s="33">
        <v>189623.85</v>
      </c>
      <c r="D385" s="25"/>
      <c r="E385" s="42"/>
      <c r="F385" s="43"/>
      <c r="G385" s="43"/>
      <c r="H385" s="43"/>
      <c r="I385" s="44"/>
    </row>
    <row r="386" spans="1:9">
      <c r="A386" s="40">
        <f t="shared" si="5"/>
        <v>382</v>
      </c>
      <c r="B386" s="41" t="s">
        <v>459</v>
      </c>
      <c r="C386" s="33">
        <v>217800</v>
      </c>
      <c r="D386" s="25"/>
      <c r="E386" s="42"/>
      <c r="F386" s="43"/>
      <c r="G386" s="43"/>
      <c r="H386" s="43"/>
      <c r="I386" s="44"/>
    </row>
    <row r="387" spans="1:9">
      <c r="A387" s="40">
        <f t="shared" si="5"/>
        <v>383</v>
      </c>
      <c r="B387" s="41" t="s">
        <v>483</v>
      </c>
      <c r="C387" s="33">
        <v>3607047.35</v>
      </c>
      <c r="D387" s="25"/>
      <c r="E387" s="42"/>
      <c r="F387" s="43"/>
      <c r="G387" s="43"/>
      <c r="H387" s="43"/>
      <c r="I387" s="44"/>
    </row>
    <row r="388" spans="1:9">
      <c r="A388" s="40">
        <f t="shared" si="5"/>
        <v>384</v>
      </c>
      <c r="B388" s="41" t="s">
        <v>93</v>
      </c>
      <c r="C388" s="33">
        <v>64823.6</v>
      </c>
      <c r="D388" s="25"/>
      <c r="E388" s="42"/>
      <c r="F388" s="43"/>
      <c r="G388" s="43"/>
      <c r="H388" s="43"/>
      <c r="I388" s="44"/>
    </row>
    <row r="389" spans="1:9">
      <c r="A389" s="40">
        <f t="shared" si="5"/>
        <v>385</v>
      </c>
      <c r="B389" s="41" t="s">
        <v>314</v>
      </c>
      <c r="C389" s="33">
        <v>70443</v>
      </c>
      <c r="D389" s="25"/>
      <c r="E389" s="42"/>
      <c r="F389" s="43"/>
      <c r="G389" s="43"/>
      <c r="H389" s="43"/>
      <c r="I389" s="44"/>
    </row>
    <row r="390" spans="1:9">
      <c r="A390" s="40">
        <f t="shared" ref="A390:A453" si="6">A389+1</f>
        <v>386</v>
      </c>
      <c r="B390" s="41" t="s">
        <v>100</v>
      </c>
      <c r="C390" s="33">
        <v>25724</v>
      </c>
      <c r="D390" s="25"/>
      <c r="E390" s="42"/>
      <c r="F390" s="43"/>
      <c r="G390" s="43"/>
      <c r="H390" s="43"/>
      <c r="I390" s="44"/>
    </row>
    <row r="391" spans="1:9">
      <c r="A391" s="40">
        <f t="shared" si="6"/>
        <v>387</v>
      </c>
      <c r="B391" s="41" t="s">
        <v>434</v>
      </c>
      <c r="C391" s="33">
        <v>11829347.65</v>
      </c>
      <c r="D391" s="25"/>
      <c r="E391" s="42"/>
      <c r="F391" s="43"/>
      <c r="G391" s="43"/>
      <c r="H391" s="43"/>
      <c r="I391" s="44"/>
    </row>
    <row r="392" spans="1:9">
      <c r="A392" s="40">
        <f t="shared" si="6"/>
        <v>388</v>
      </c>
      <c r="B392" s="41" t="s">
        <v>303</v>
      </c>
      <c r="C392" s="33">
        <v>447451</v>
      </c>
      <c r="D392" s="25"/>
      <c r="E392" s="42"/>
      <c r="F392" s="43"/>
      <c r="G392" s="43"/>
      <c r="H392" s="43"/>
      <c r="I392" s="44"/>
    </row>
    <row r="393" spans="1:9">
      <c r="A393" s="40">
        <f t="shared" si="6"/>
        <v>389</v>
      </c>
      <c r="B393" s="41" t="s">
        <v>373</v>
      </c>
      <c r="C393" s="33">
        <v>4350.3599999999997</v>
      </c>
      <c r="D393" s="25"/>
      <c r="E393" s="42"/>
      <c r="F393" s="43"/>
      <c r="G393" s="43"/>
      <c r="H393" s="43"/>
      <c r="I393" s="44"/>
    </row>
    <row r="394" spans="1:9">
      <c r="A394" s="40">
        <f t="shared" si="6"/>
        <v>390</v>
      </c>
      <c r="B394" s="41" t="s">
        <v>62</v>
      </c>
      <c r="C394" s="33">
        <v>4349084</v>
      </c>
      <c r="D394" s="25"/>
      <c r="E394" s="42"/>
      <c r="F394" s="43"/>
      <c r="G394" s="43"/>
      <c r="H394" s="43"/>
      <c r="I394" s="44"/>
    </row>
    <row r="395" spans="1:9">
      <c r="A395" s="40">
        <f t="shared" si="6"/>
        <v>391</v>
      </c>
      <c r="B395" s="41" t="s">
        <v>212</v>
      </c>
      <c r="C395" s="33">
        <v>139722</v>
      </c>
      <c r="D395" s="25"/>
      <c r="E395" s="42"/>
      <c r="F395" s="43"/>
      <c r="G395" s="43"/>
      <c r="H395" s="43"/>
      <c r="I395" s="44"/>
    </row>
    <row r="396" spans="1:9">
      <c r="A396" s="40">
        <f t="shared" si="6"/>
        <v>392</v>
      </c>
      <c r="B396" s="41" t="s">
        <v>258</v>
      </c>
      <c r="C396" s="33">
        <v>178819.18</v>
      </c>
      <c r="D396" s="25"/>
      <c r="E396" s="42"/>
      <c r="F396" s="43"/>
      <c r="G396" s="43"/>
      <c r="H396" s="43"/>
      <c r="I396" s="44"/>
    </row>
    <row r="397" spans="1:9">
      <c r="A397" s="40">
        <f t="shared" si="6"/>
        <v>393</v>
      </c>
      <c r="B397" s="40" t="s">
        <v>423</v>
      </c>
      <c r="C397" s="34">
        <v>52326</v>
      </c>
      <c r="D397" s="25"/>
      <c r="E397" s="42"/>
      <c r="F397" s="11"/>
      <c r="G397" s="43"/>
      <c r="H397" s="11"/>
      <c r="I397" s="44"/>
    </row>
    <row r="398" spans="1:9">
      <c r="A398" s="40">
        <f t="shared" si="6"/>
        <v>394</v>
      </c>
      <c r="B398" s="41" t="s">
        <v>126</v>
      </c>
      <c r="C398" s="33">
        <v>22302</v>
      </c>
      <c r="D398" s="25"/>
      <c r="E398" s="42"/>
      <c r="F398" s="43"/>
      <c r="G398" s="43"/>
      <c r="H398" s="43"/>
      <c r="I398" s="44"/>
    </row>
    <row r="399" spans="1:9">
      <c r="A399" s="40">
        <f t="shared" si="6"/>
        <v>395</v>
      </c>
      <c r="B399" s="41" t="s">
        <v>428</v>
      </c>
      <c r="C399" s="33">
        <v>10142</v>
      </c>
      <c r="D399" s="25"/>
      <c r="E399" s="42"/>
      <c r="F399" s="43"/>
      <c r="G399" s="43"/>
      <c r="H399" s="43"/>
      <c r="I399" s="44"/>
    </row>
    <row r="400" spans="1:9">
      <c r="A400" s="40">
        <f t="shared" si="6"/>
        <v>396</v>
      </c>
      <c r="B400" s="40" t="s">
        <v>328</v>
      </c>
      <c r="C400" s="34">
        <v>17049.89</v>
      </c>
      <c r="D400" s="25"/>
      <c r="E400" s="42"/>
      <c r="F400" s="44"/>
      <c r="G400" s="45"/>
      <c r="H400" s="44"/>
      <c r="I400" s="44"/>
    </row>
    <row r="401" spans="1:9">
      <c r="A401" s="40">
        <f t="shared" si="6"/>
        <v>397</v>
      </c>
      <c r="B401" s="41" t="s">
        <v>369</v>
      </c>
      <c r="C401" s="33">
        <v>44138</v>
      </c>
      <c r="D401" s="25"/>
      <c r="E401" s="42"/>
      <c r="F401" s="43"/>
      <c r="G401" s="43"/>
      <c r="H401" s="43"/>
      <c r="I401" s="44"/>
    </row>
    <row r="402" spans="1:9">
      <c r="A402" s="40">
        <f t="shared" si="6"/>
        <v>398</v>
      </c>
      <c r="B402" s="41" t="s">
        <v>221</v>
      </c>
      <c r="C402" s="33">
        <v>16892</v>
      </c>
      <c r="D402" s="25"/>
      <c r="E402" s="42"/>
      <c r="F402" s="43"/>
      <c r="G402" s="43"/>
      <c r="H402" s="43"/>
      <c r="I402" s="44"/>
    </row>
    <row r="403" spans="1:9">
      <c r="A403" s="40">
        <f t="shared" si="6"/>
        <v>399</v>
      </c>
      <c r="B403" s="41" t="s">
        <v>252</v>
      </c>
      <c r="C403" s="33">
        <v>4705654.63</v>
      </c>
      <c r="D403" s="25"/>
      <c r="E403" s="42"/>
      <c r="F403" s="43"/>
      <c r="G403" s="43"/>
      <c r="H403" s="43"/>
      <c r="I403" s="44"/>
    </row>
    <row r="404" spans="1:9">
      <c r="A404" s="40">
        <f t="shared" si="6"/>
        <v>400</v>
      </c>
      <c r="B404" s="41" t="s">
        <v>106</v>
      </c>
      <c r="C404" s="33">
        <v>45851.219999999972</v>
      </c>
      <c r="D404" s="25"/>
      <c r="E404" s="42"/>
      <c r="F404" s="43"/>
      <c r="G404" s="43"/>
      <c r="H404" s="43"/>
      <c r="I404" s="44"/>
    </row>
    <row r="405" spans="1:9">
      <c r="A405" s="40">
        <f t="shared" si="6"/>
        <v>401</v>
      </c>
      <c r="B405" s="41" t="s">
        <v>295</v>
      </c>
      <c r="C405" s="33">
        <v>195869</v>
      </c>
      <c r="D405" s="25"/>
      <c r="E405" s="42"/>
      <c r="F405" s="43"/>
      <c r="G405" s="43"/>
      <c r="H405" s="43"/>
      <c r="I405" s="44"/>
    </row>
    <row r="406" spans="1:9">
      <c r="A406" s="40">
        <f t="shared" si="6"/>
        <v>402</v>
      </c>
      <c r="B406" s="41" t="s">
        <v>235</v>
      </c>
      <c r="C406" s="33">
        <v>27492</v>
      </c>
      <c r="D406" s="25"/>
      <c r="E406" s="42"/>
      <c r="F406" s="43"/>
      <c r="G406" s="43"/>
      <c r="H406" s="43"/>
      <c r="I406" s="44"/>
    </row>
    <row r="407" spans="1:9">
      <c r="A407" s="40">
        <f t="shared" si="6"/>
        <v>403</v>
      </c>
      <c r="B407" s="41" t="s">
        <v>315</v>
      </c>
      <c r="C407" s="33">
        <v>15299</v>
      </c>
      <c r="D407" s="25"/>
      <c r="E407" s="42"/>
      <c r="F407" s="43"/>
      <c r="G407" s="43"/>
      <c r="H407" s="43"/>
      <c r="I407" s="44"/>
    </row>
    <row r="408" spans="1:9">
      <c r="A408" s="40">
        <f t="shared" si="6"/>
        <v>404</v>
      </c>
      <c r="B408" s="41" t="s">
        <v>284</v>
      </c>
      <c r="C408" s="33">
        <v>200100</v>
      </c>
      <c r="D408" s="25"/>
      <c r="E408" s="42"/>
      <c r="F408" s="43"/>
      <c r="G408" s="43"/>
      <c r="H408" s="43"/>
      <c r="I408" s="44"/>
    </row>
    <row r="409" spans="1:9">
      <c r="A409" s="40">
        <f t="shared" si="6"/>
        <v>405</v>
      </c>
      <c r="B409" s="41" t="s">
        <v>180</v>
      </c>
      <c r="C409" s="33">
        <v>318531</v>
      </c>
      <c r="D409" s="25"/>
      <c r="E409" s="42"/>
      <c r="F409" s="43"/>
      <c r="G409" s="43"/>
      <c r="H409" s="43"/>
      <c r="I409" s="44"/>
    </row>
    <row r="410" spans="1:9">
      <c r="A410" s="40">
        <f t="shared" si="6"/>
        <v>406</v>
      </c>
      <c r="B410" s="40" t="s">
        <v>377</v>
      </c>
      <c r="C410" s="34">
        <v>16962</v>
      </c>
      <c r="D410" s="25"/>
      <c r="E410" s="42"/>
      <c r="F410" s="44"/>
      <c r="G410" s="44"/>
      <c r="H410" s="45"/>
      <c r="I410" s="44"/>
    </row>
    <row r="411" spans="1:9">
      <c r="A411" s="40">
        <f t="shared" si="6"/>
        <v>407</v>
      </c>
      <c r="B411" s="41" t="s">
        <v>470</v>
      </c>
      <c r="C411" s="33">
        <v>54622.83</v>
      </c>
      <c r="D411" s="25"/>
      <c r="E411" s="42"/>
      <c r="F411" s="43"/>
      <c r="G411" s="43"/>
      <c r="H411" s="43"/>
      <c r="I411" s="44"/>
    </row>
    <row r="412" spans="1:9">
      <c r="A412" s="40">
        <f t="shared" si="6"/>
        <v>408</v>
      </c>
      <c r="B412" s="41" t="s">
        <v>112</v>
      </c>
      <c r="C412" s="33">
        <v>330310</v>
      </c>
      <c r="D412" s="25"/>
      <c r="E412" s="42"/>
      <c r="F412" s="43"/>
      <c r="G412" s="43"/>
      <c r="H412" s="43"/>
      <c r="I412" s="44"/>
    </row>
    <row r="413" spans="1:9">
      <c r="A413" s="40">
        <f t="shared" si="6"/>
        <v>409</v>
      </c>
      <c r="B413" s="41" t="s">
        <v>213</v>
      </c>
      <c r="C413" s="33">
        <v>2200763</v>
      </c>
      <c r="D413" s="25"/>
      <c r="E413" s="42"/>
      <c r="F413" s="43"/>
      <c r="G413" s="43"/>
      <c r="H413" s="43"/>
      <c r="I413" s="44"/>
    </row>
    <row r="414" spans="1:9">
      <c r="A414" s="40">
        <f t="shared" si="6"/>
        <v>410</v>
      </c>
      <c r="B414" s="41" t="s">
        <v>469</v>
      </c>
      <c r="C414" s="33">
        <v>1755241.8</v>
      </c>
      <c r="D414" s="25"/>
      <c r="E414" s="42"/>
      <c r="F414" s="43"/>
      <c r="G414" s="43"/>
      <c r="H414" s="43"/>
      <c r="I414" s="44"/>
    </row>
    <row r="415" spans="1:9">
      <c r="A415" s="40">
        <f t="shared" si="6"/>
        <v>411</v>
      </c>
      <c r="B415" s="40" t="s">
        <v>140</v>
      </c>
      <c r="C415" s="34">
        <v>64900</v>
      </c>
      <c r="D415" s="25"/>
      <c r="E415" s="42"/>
      <c r="F415" s="11"/>
      <c r="G415" s="43"/>
      <c r="H415" s="11"/>
      <c r="I415" s="44"/>
    </row>
    <row r="416" spans="1:9">
      <c r="A416" s="40">
        <f t="shared" si="6"/>
        <v>412</v>
      </c>
      <c r="B416" s="41" t="s">
        <v>296</v>
      </c>
      <c r="C416" s="33">
        <v>440964</v>
      </c>
      <c r="D416" s="25"/>
      <c r="E416" s="42"/>
      <c r="F416" s="43"/>
      <c r="G416" s="43"/>
      <c r="H416" s="43"/>
      <c r="I416" s="44"/>
    </row>
    <row r="417" spans="1:9">
      <c r="A417" s="40">
        <f t="shared" si="6"/>
        <v>413</v>
      </c>
      <c r="B417" s="41" t="s">
        <v>145</v>
      </c>
      <c r="C417" s="33">
        <v>73739</v>
      </c>
      <c r="D417" s="25"/>
      <c r="E417" s="42"/>
      <c r="F417" s="43"/>
      <c r="G417" s="43"/>
      <c r="H417" s="43"/>
      <c r="I417" s="44"/>
    </row>
    <row r="418" spans="1:9">
      <c r="A418" s="40">
        <f t="shared" si="6"/>
        <v>414</v>
      </c>
      <c r="B418" s="41" t="s">
        <v>120</v>
      </c>
      <c r="C418" s="33">
        <v>47692</v>
      </c>
      <c r="D418" s="25"/>
      <c r="E418" s="42"/>
      <c r="F418" s="43"/>
      <c r="G418" s="43"/>
      <c r="H418" s="43"/>
      <c r="I418" s="44"/>
    </row>
    <row r="419" spans="1:9">
      <c r="A419" s="40">
        <f t="shared" si="6"/>
        <v>415</v>
      </c>
      <c r="B419" s="41" t="s">
        <v>345</v>
      </c>
      <c r="C419" s="33">
        <v>20449.63</v>
      </c>
      <c r="D419" s="25"/>
      <c r="E419" s="42"/>
      <c r="F419" s="43"/>
      <c r="G419" s="43"/>
      <c r="H419" s="43"/>
      <c r="I419" s="44"/>
    </row>
    <row r="420" spans="1:9">
      <c r="A420" s="40">
        <f t="shared" si="6"/>
        <v>416</v>
      </c>
      <c r="B420" s="41" t="s">
        <v>173</v>
      </c>
      <c r="C420" s="33">
        <v>184587</v>
      </c>
      <c r="D420" s="25"/>
      <c r="E420" s="42"/>
      <c r="F420" s="43"/>
      <c r="G420" s="43"/>
      <c r="H420" s="43"/>
      <c r="I420" s="44"/>
    </row>
    <row r="421" spans="1:9">
      <c r="A421" s="40">
        <f t="shared" si="6"/>
        <v>417</v>
      </c>
      <c r="B421" s="41" t="s">
        <v>421</v>
      </c>
      <c r="C421" s="33">
        <v>197370</v>
      </c>
      <c r="D421" s="25"/>
      <c r="E421" s="42"/>
      <c r="F421" s="43"/>
      <c r="G421" s="43"/>
      <c r="H421" s="43"/>
      <c r="I421" s="44"/>
    </row>
    <row r="422" spans="1:9">
      <c r="A422" s="40">
        <f t="shared" si="6"/>
        <v>418</v>
      </c>
      <c r="B422" s="41" t="s">
        <v>394</v>
      </c>
      <c r="C422" s="33">
        <v>385170</v>
      </c>
      <c r="D422" s="25"/>
      <c r="E422" s="42"/>
      <c r="F422" s="43"/>
      <c r="G422" s="43"/>
      <c r="H422" s="43"/>
      <c r="I422" s="44"/>
    </row>
    <row r="423" spans="1:9">
      <c r="A423" s="40">
        <f t="shared" si="6"/>
        <v>419</v>
      </c>
      <c r="B423" s="41" t="s">
        <v>334</v>
      </c>
      <c r="C423" s="33">
        <v>3146745.51</v>
      </c>
      <c r="D423" s="25"/>
      <c r="E423" s="42"/>
      <c r="F423" s="43"/>
      <c r="G423" s="43"/>
      <c r="H423" s="43"/>
      <c r="I423" s="44"/>
    </row>
    <row r="424" spans="1:9">
      <c r="A424" s="40">
        <f t="shared" si="6"/>
        <v>420</v>
      </c>
      <c r="B424" s="41" t="s">
        <v>46</v>
      </c>
      <c r="C424" s="33">
        <v>93919654.140000001</v>
      </c>
      <c r="D424" s="25"/>
      <c r="E424" s="42"/>
      <c r="F424" s="43"/>
      <c r="G424" s="43"/>
      <c r="H424" s="43"/>
      <c r="I424" s="44"/>
    </row>
    <row r="425" spans="1:9">
      <c r="A425" s="40">
        <f t="shared" si="6"/>
        <v>421</v>
      </c>
      <c r="B425" s="41" t="s">
        <v>728</v>
      </c>
      <c r="C425" s="33">
        <v>233452307.40000001</v>
      </c>
      <c r="D425" s="25"/>
      <c r="E425" s="42"/>
      <c r="F425" s="43"/>
      <c r="G425" s="43"/>
      <c r="H425" s="43"/>
      <c r="I425" s="44"/>
    </row>
    <row r="426" spans="1:9">
      <c r="A426" s="40">
        <f t="shared" si="6"/>
        <v>422</v>
      </c>
      <c r="B426" s="41" t="s">
        <v>403</v>
      </c>
      <c r="C426" s="33">
        <v>3183</v>
      </c>
      <c r="D426" s="25"/>
      <c r="E426" s="42"/>
      <c r="F426" s="43"/>
      <c r="G426" s="43"/>
      <c r="H426" s="43"/>
      <c r="I426" s="44"/>
    </row>
    <row r="427" spans="1:9">
      <c r="A427" s="40">
        <f t="shared" si="6"/>
        <v>423</v>
      </c>
      <c r="B427" s="41" t="s">
        <v>346</v>
      </c>
      <c r="C427" s="33">
        <v>13820.4</v>
      </c>
      <c r="D427" s="25"/>
      <c r="E427" s="42"/>
      <c r="F427" s="43"/>
      <c r="G427" s="43"/>
      <c r="H427" s="43"/>
      <c r="I427" s="44"/>
    </row>
    <row r="428" spans="1:9">
      <c r="A428" s="40">
        <f t="shared" si="6"/>
        <v>424</v>
      </c>
      <c r="B428" s="41" t="s">
        <v>90</v>
      </c>
      <c r="C428" s="33">
        <v>57119</v>
      </c>
      <c r="D428" s="25"/>
      <c r="E428" s="42"/>
      <c r="F428" s="43"/>
      <c r="G428" s="43"/>
      <c r="H428" s="43"/>
      <c r="I428" s="44"/>
    </row>
    <row r="429" spans="1:9">
      <c r="A429" s="40">
        <f t="shared" si="6"/>
        <v>425</v>
      </c>
      <c r="B429" s="41" t="s">
        <v>273</v>
      </c>
      <c r="C429" s="33">
        <v>70290</v>
      </c>
      <c r="D429" s="25"/>
      <c r="E429" s="42"/>
      <c r="F429" s="43"/>
      <c r="G429" s="43"/>
      <c r="H429" s="43"/>
      <c r="I429" s="44"/>
    </row>
    <row r="430" spans="1:9">
      <c r="A430" s="40">
        <f t="shared" si="6"/>
        <v>426</v>
      </c>
      <c r="B430" s="41" t="s">
        <v>131</v>
      </c>
      <c r="C430" s="33">
        <v>103270</v>
      </c>
      <c r="D430" s="25"/>
      <c r="E430" s="42"/>
      <c r="F430" s="43"/>
      <c r="G430" s="43"/>
      <c r="H430" s="43"/>
      <c r="I430" s="44"/>
    </row>
    <row r="431" spans="1:9">
      <c r="A431" s="40">
        <f t="shared" si="6"/>
        <v>427</v>
      </c>
      <c r="B431" s="40" t="s">
        <v>260</v>
      </c>
      <c r="C431" s="33">
        <v>30380</v>
      </c>
      <c r="D431" s="25"/>
      <c r="E431" s="42"/>
      <c r="F431" s="43"/>
      <c r="G431" s="43"/>
      <c r="H431" s="43"/>
      <c r="I431" s="44"/>
    </row>
    <row r="432" spans="1:9">
      <c r="A432" s="40">
        <f t="shared" si="6"/>
        <v>428</v>
      </c>
      <c r="B432" s="40" t="s">
        <v>387</v>
      </c>
      <c r="C432" s="34">
        <v>18762</v>
      </c>
      <c r="D432" s="25"/>
      <c r="E432" s="42"/>
      <c r="F432" s="44"/>
      <c r="G432" s="45"/>
      <c r="H432" s="44"/>
      <c r="I432" s="44"/>
    </row>
    <row r="433" spans="1:9">
      <c r="A433" s="40">
        <f t="shared" si="6"/>
        <v>429</v>
      </c>
      <c r="B433" s="41" t="s">
        <v>390</v>
      </c>
      <c r="C433" s="33">
        <v>193140</v>
      </c>
      <c r="D433" s="25"/>
      <c r="E433" s="42"/>
      <c r="F433" s="43"/>
      <c r="G433" s="43"/>
      <c r="H433" s="43"/>
      <c r="I433" s="44"/>
    </row>
    <row r="434" spans="1:9">
      <c r="A434" s="40">
        <f t="shared" si="6"/>
        <v>430</v>
      </c>
      <c r="B434" s="41" t="s">
        <v>417</v>
      </c>
      <c r="C434" s="33">
        <v>8496</v>
      </c>
      <c r="D434" s="25"/>
      <c r="E434" s="42"/>
      <c r="F434" s="43"/>
      <c r="G434" s="43"/>
      <c r="H434" s="43"/>
      <c r="I434" s="44"/>
    </row>
    <row r="435" spans="1:9">
      <c r="A435" s="40">
        <f t="shared" si="6"/>
        <v>431</v>
      </c>
      <c r="B435" s="41" t="s">
        <v>542</v>
      </c>
      <c r="C435" s="33">
        <v>53600</v>
      </c>
      <c r="D435" s="25"/>
      <c r="E435" s="42"/>
      <c r="F435" s="43"/>
      <c r="G435" s="43"/>
      <c r="H435" s="43"/>
      <c r="I435" s="44"/>
    </row>
    <row r="436" spans="1:9">
      <c r="A436" s="40">
        <f t="shared" si="6"/>
        <v>432</v>
      </c>
      <c r="B436" s="41" t="s">
        <v>630</v>
      </c>
      <c r="C436" s="33">
        <v>7357</v>
      </c>
      <c r="D436" s="25"/>
      <c r="E436" s="42"/>
      <c r="F436" s="43"/>
      <c r="G436" s="43"/>
      <c r="H436" s="43"/>
      <c r="I436" s="44"/>
    </row>
    <row r="437" spans="1:9">
      <c r="A437" s="40">
        <f t="shared" si="6"/>
        <v>433</v>
      </c>
      <c r="B437" s="41" t="s">
        <v>638</v>
      </c>
      <c r="C437" s="33">
        <v>21921.95</v>
      </c>
      <c r="D437" s="25"/>
      <c r="E437" s="42"/>
      <c r="F437" s="43"/>
      <c r="G437" s="43"/>
      <c r="H437" s="43"/>
      <c r="I437" s="44"/>
    </row>
    <row r="438" spans="1:9">
      <c r="A438" s="40">
        <f t="shared" si="6"/>
        <v>434</v>
      </c>
      <c r="B438" s="41" t="s">
        <v>623</v>
      </c>
      <c r="C438" s="33">
        <v>7667424.9400000004</v>
      </c>
      <c r="D438" s="25"/>
      <c r="E438" s="42"/>
      <c r="F438" s="43"/>
      <c r="G438" s="43"/>
      <c r="H438" s="43"/>
      <c r="I438" s="44"/>
    </row>
    <row r="439" spans="1:9">
      <c r="A439" s="40">
        <f t="shared" si="6"/>
        <v>435</v>
      </c>
      <c r="B439" s="41" t="s">
        <v>548</v>
      </c>
      <c r="C439" s="33">
        <v>1592032</v>
      </c>
      <c r="D439" s="25"/>
      <c r="E439" s="42"/>
      <c r="F439" s="43"/>
      <c r="G439" s="43"/>
      <c r="H439" s="43"/>
      <c r="I439" s="44"/>
    </row>
    <row r="440" spans="1:9">
      <c r="A440" s="40">
        <f t="shared" si="6"/>
        <v>436</v>
      </c>
      <c r="B440" s="41" t="s">
        <v>583</v>
      </c>
      <c r="C440" s="33">
        <v>42920</v>
      </c>
      <c r="D440" s="25"/>
      <c r="E440" s="42"/>
      <c r="F440" s="43"/>
      <c r="G440" s="43"/>
      <c r="H440" s="43"/>
      <c r="I440" s="44"/>
    </row>
    <row r="441" spans="1:9">
      <c r="A441" s="40">
        <f t="shared" si="6"/>
        <v>437</v>
      </c>
      <c r="B441" s="41" t="s">
        <v>665</v>
      </c>
      <c r="C441" s="33">
        <v>20390</v>
      </c>
      <c r="D441" s="25"/>
      <c r="E441" s="42"/>
      <c r="F441" s="43"/>
      <c r="G441" s="43"/>
      <c r="H441" s="43"/>
      <c r="I441" s="44"/>
    </row>
    <row r="442" spans="1:9">
      <c r="A442" s="40">
        <f t="shared" si="6"/>
        <v>438</v>
      </c>
      <c r="B442" s="41" t="s">
        <v>539</v>
      </c>
      <c r="C442" s="33">
        <v>328153.76</v>
      </c>
      <c r="D442" s="25"/>
      <c r="E442" s="42"/>
      <c r="F442" s="43"/>
      <c r="G442" s="43"/>
      <c r="H442" s="43"/>
      <c r="I442" s="44"/>
    </row>
    <row r="443" spans="1:9">
      <c r="A443" s="40">
        <f t="shared" si="6"/>
        <v>439</v>
      </c>
      <c r="B443" s="41" t="s">
        <v>589</v>
      </c>
      <c r="C443" s="33">
        <v>879819</v>
      </c>
      <c r="D443" s="25"/>
      <c r="E443" s="42"/>
      <c r="F443" s="43"/>
      <c r="G443" s="43"/>
      <c r="H443" s="43"/>
      <c r="I443" s="44"/>
    </row>
    <row r="444" spans="1:9">
      <c r="A444" s="40">
        <f t="shared" si="6"/>
        <v>440</v>
      </c>
      <c r="B444" s="41" t="s">
        <v>616</v>
      </c>
      <c r="C444" s="33">
        <v>1350</v>
      </c>
      <c r="D444" s="25"/>
      <c r="E444" s="42"/>
      <c r="F444" s="43"/>
      <c r="G444" s="43"/>
      <c r="H444" s="43"/>
      <c r="I444" s="44"/>
    </row>
    <row r="445" spans="1:9">
      <c r="A445" s="40">
        <f t="shared" si="6"/>
        <v>441</v>
      </c>
      <c r="B445" s="41" t="s">
        <v>647</v>
      </c>
      <c r="C445" s="33">
        <v>4509</v>
      </c>
      <c r="D445" s="25"/>
      <c r="E445" s="42"/>
      <c r="F445" s="43"/>
      <c r="G445" s="43"/>
      <c r="H445" s="43"/>
      <c r="I445" s="44"/>
    </row>
    <row r="446" spans="1:9">
      <c r="A446" s="40">
        <f t="shared" si="6"/>
        <v>442</v>
      </c>
      <c r="B446" s="41" t="s">
        <v>693</v>
      </c>
      <c r="C446" s="33">
        <v>53480.97</v>
      </c>
      <c r="D446" s="25"/>
      <c r="E446" s="42"/>
      <c r="F446" s="43"/>
      <c r="G446" s="43"/>
      <c r="H446" s="43"/>
      <c r="I446" s="44"/>
    </row>
    <row r="447" spans="1:9">
      <c r="A447" s="40">
        <f t="shared" si="6"/>
        <v>443</v>
      </c>
      <c r="B447" s="41" t="s">
        <v>643</v>
      </c>
      <c r="C447" s="33">
        <v>3313098.61</v>
      </c>
      <c r="D447" s="25"/>
      <c r="E447" s="42"/>
      <c r="F447" s="43"/>
      <c r="G447" s="43"/>
      <c r="H447" s="43"/>
      <c r="I447" s="44"/>
    </row>
    <row r="448" spans="1:9">
      <c r="A448" s="40">
        <f t="shared" si="6"/>
        <v>444</v>
      </c>
      <c r="B448" s="41" t="s">
        <v>625</v>
      </c>
      <c r="C448" s="33">
        <v>4070857</v>
      </c>
      <c r="D448" s="25"/>
      <c r="E448" s="42"/>
      <c r="F448" s="43"/>
      <c r="G448" s="43"/>
      <c r="H448" s="43"/>
      <c r="I448" s="44"/>
    </row>
    <row r="449" spans="1:9">
      <c r="A449" s="40">
        <f t="shared" si="6"/>
        <v>445</v>
      </c>
      <c r="B449" s="41" t="s">
        <v>550</v>
      </c>
      <c r="C449" s="33">
        <v>30146</v>
      </c>
      <c r="D449" s="25"/>
      <c r="E449" s="42"/>
      <c r="F449" s="43"/>
      <c r="G449" s="43"/>
      <c r="H449" s="43"/>
      <c r="I449" s="44"/>
    </row>
    <row r="450" spans="1:9">
      <c r="A450" s="40">
        <f t="shared" si="6"/>
        <v>446</v>
      </c>
      <c r="B450" s="41" t="s">
        <v>620</v>
      </c>
      <c r="C450" s="33">
        <v>1496</v>
      </c>
      <c r="D450" s="25"/>
      <c r="E450" s="42"/>
      <c r="F450" s="43"/>
      <c r="G450" s="43"/>
      <c r="H450" s="43"/>
      <c r="I450" s="44"/>
    </row>
    <row r="451" spans="1:9">
      <c r="A451" s="40">
        <f t="shared" si="6"/>
        <v>447</v>
      </c>
      <c r="B451" s="41" t="s">
        <v>694</v>
      </c>
      <c r="C451" s="33">
        <v>265453.03000000003</v>
      </c>
      <c r="D451" s="25"/>
      <c r="E451" s="42"/>
      <c r="F451" s="43"/>
      <c r="G451" s="43"/>
      <c r="H451" s="43"/>
      <c r="I451" s="44"/>
    </row>
    <row r="452" spans="1:9">
      <c r="A452" s="40">
        <f t="shared" si="6"/>
        <v>448</v>
      </c>
      <c r="B452" s="41" t="s">
        <v>619</v>
      </c>
      <c r="C452" s="33">
        <v>94500</v>
      </c>
      <c r="D452" s="25"/>
      <c r="E452" s="42"/>
      <c r="F452" s="43"/>
      <c r="G452" s="43"/>
      <c r="H452" s="43"/>
      <c r="I452" s="44"/>
    </row>
    <row r="453" spans="1:9">
      <c r="A453" s="40">
        <f t="shared" si="6"/>
        <v>449</v>
      </c>
      <c r="B453" s="41" t="s">
        <v>532</v>
      </c>
      <c r="C453" s="33">
        <v>3505.6699999999255</v>
      </c>
      <c r="D453" s="25"/>
      <c r="E453" s="42"/>
      <c r="F453" s="43"/>
      <c r="G453" s="43"/>
      <c r="H453" s="43"/>
      <c r="I453" s="44"/>
    </row>
    <row r="454" spans="1:9">
      <c r="A454" s="40">
        <f t="shared" ref="A454:A517" si="7">A453+1</f>
        <v>450</v>
      </c>
      <c r="B454" s="41" t="s">
        <v>573</v>
      </c>
      <c r="C454" s="33">
        <v>1199798</v>
      </c>
      <c r="D454" s="25"/>
      <c r="E454" s="42"/>
      <c r="F454" s="43"/>
      <c r="G454" s="43"/>
      <c r="H454" s="43"/>
      <c r="I454" s="44"/>
    </row>
    <row r="455" spans="1:9">
      <c r="A455" s="40">
        <f t="shared" si="7"/>
        <v>451</v>
      </c>
      <c r="B455" s="41" t="s">
        <v>564</v>
      </c>
      <c r="C455" s="33">
        <v>5823819.1699999999</v>
      </c>
      <c r="D455" s="25"/>
      <c r="E455" s="42"/>
      <c r="F455" s="43"/>
      <c r="G455" s="43"/>
      <c r="H455" s="43"/>
      <c r="I455" s="44"/>
    </row>
    <row r="456" spans="1:9">
      <c r="A456" s="40">
        <f t="shared" si="7"/>
        <v>452</v>
      </c>
      <c r="B456" s="41" t="s">
        <v>597</v>
      </c>
      <c r="C456" s="33">
        <v>644400</v>
      </c>
      <c r="D456" s="25"/>
      <c r="E456" s="42"/>
      <c r="F456" s="43"/>
      <c r="G456" s="43"/>
      <c r="H456" s="43"/>
      <c r="I456" s="44"/>
    </row>
    <row r="457" spans="1:9">
      <c r="A457" s="40">
        <f t="shared" si="7"/>
        <v>453</v>
      </c>
      <c r="B457" s="41" t="s">
        <v>609</v>
      </c>
      <c r="C457" s="33">
        <v>122687</v>
      </c>
      <c r="D457" s="25"/>
      <c r="E457" s="42"/>
      <c r="F457" s="43"/>
      <c r="G457" s="43"/>
      <c r="H457" s="43"/>
      <c r="I457" s="44"/>
    </row>
    <row r="458" spans="1:9">
      <c r="A458" s="40">
        <f t="shared" si="7"/>
        <v>454</v>
      </c>
      <c r="B458" s="41" t="s">
        <v>555</v>
      </c>
      <c r="C458" s="33">
        <v>8551</v>
      </c>
      <c r="D458" s="25"/>
      <c r="E458" s="42"/>
      <c r="F458" s="43"/>
      <c r="G458" s="43"/>
      <c r="H458" s="43"/>
      <c r="I458" s="44"/>
    </row>
    <row r="459" spans="1:9">
      <c r="A459" s="40">
        <f t="shared" si="7"/>
        <v>455</v>
      </c>
      <c r="B459" s="41" t="s">
        <v>320</v>
      </c>
      <c r="C459" s="33">
        <v>308175</v>
      </c>
      <c r="D459" s="25"/>
      <c r="E459" s="42"/>
      <c r="F459" s="43"/>
      <c r="G459" s="43"/>
      <c r="H459" s="43"/>
      <c r="I459" s="44"/>
    </row>
    <row r="460" spans="1:9">
      <c r="A460" s="40">
        <f t="shared" si="7"/>
        <v>456</v>
      </c>
      <c r="B460" s="41" t="s">
        <v>617</v>
      </c>
      <c r="C460" s="33">
        <v>76500</v>
      </c>
      <c r="D460" s="25"/>
      <c r="E460" s="42"/>
      <c r="F460" s="43"/>
      <c r="G460" s="43"/>
      <c r="H460" s="43"/>
      <c r="I460" s="44"/>
    </row>
    <row r="461" spans="1:9">
      <c r="A461" s="40">
        <f t="shared" si="7"/>
        <v>457</v>
      </c>
      <c r="B461" s="41" t="s">
        <v>602</v>
      </c>
      <c r="C461" s="33">
        <v>75600</v>
      </c>
      <c r="D461" s="25"/>
      <c r="E461" s="42"/>
      <c r="F461" s="43"/>
      <c r="G461" s="43"/>
      <c r="H461" s="43"/>
      <c r="I461" s="44"/>
    </row>
    <row r="462" spans="1:9">
      <c r="A462" s="40">
        <f t="shared" si="7"/>
        <v>458</v>
      </c>
      <c r="B462" s="41" t="s">
        <v>572</v>
      </c>
      <c r="C462" s="33">
        <v>15763</v>
      </c>
      <c r="D462" s="25"/>
      <c r="E462" s="42"/>
      <c r="F462" s="43"/>
      <c r="G462" s="43"/>
      <c r="H462" s="43"/>
      <c r="I462" s="44"/>
    </row>
    <row r="463" spans="1:9">
      <c r="A463" s="40">
        <f t="shared" si="7"/>
        <v>459</v>
      </c>
      <c r="B463" s="41" t="s">
        <v>593</v>
      </c>
      <c r="C463" s="33">
        <v>123428</v>
      </c>
      <c r="D463" s="25"/>
      <c r="E463" s="42"/>
      <c r="F463" s="43"/>
      <c r="G463" s="43"/>
      <c r="H463" s="43"/>
      <c r="I463" s="44"/>
    </row>
    <row r="464" spans="1:9">
      <c r="A464" s="40">
        <f t="shared" si="7"/>
        <v>460</v>
      </c>
      <c r="B464" s="41" t="s">
        <v>658</v>
      </c>
      <c r="C464" s="33">
        <v>296222</v>
      </c>
      <c r="D464" s="25"/>
      <c r="E464" s="42"/>
      <c r="F464" s="43"/>
      <c r="G464" s="43"/>
      <c r="H464" s="43"/>
      <c r="I464" s="44"/>
    </row>
    <row r="465" spans="1:9">
      <c r="A465" s="40">
        <f t="shared" si="7"/>
        <v>461</v>
      </c>
      <c r="B465" s="41" t="s">
        <v>726</v>
      </c>
      <c r="C465" s="33">
        <v>10611386.99</v>
      </c>
      <c r="D465" s="25"/>
      <c r="E465" s="42"/>
      <c r="F465" s="43"/>
      <c r="G465" s="43"/>
      <c r="H465" s="43"/>
      <c r="I465" s="44"/>
    </row>
    <row r="466" spans="1:9">
      <c r="A466" s="40">
        <f t="shared" si="7"/>
        <v>462</v>
      </c>
      <c r="B466" s="41" t="s">
        <v>600</v>
      </c>
      <c r="C466" s="33">
        <v>351742</v>
      </c>
      <c r="D466" s="25"/>
      <c r="E466" s="42"/>
      <c r="F466" s="43"/>
      <c r="G466" s="43"/>
      <c r="H466" s="43"/>
      <c r="I466" s="44"/>
    </row>
    <row r="467" spans="1:9">
      <c r="A467" s="40">
        <f t="shared" si="7"/>
        <v>463</v>
      </c>
      <c r="B467" s="41" t="s">
        <v>695</v>
      </c>
      <c r="C467" s="33">
        <v>32799.870000000003</v>
      </c>
      <c r="D467" s="25"/>
      <c r="E467" s="42"/>
      <c r="F467" s="43"/>
      <c r="G467" s="43"/>
      <c r="H467" s="43"/>
      <c r="I467" s="44"/>
    </row>
    <row r="468" spans="1:9">
      <c r="A468" s="40">
        <f t="shared" si="7"/>
        <v>464</v>
      </c>
      <c r="B468" s="41" t="s">
        <v>132</v>
      </c>
      <c r="C468" s="33">
        <v>15100</v>
      </c>
      <c r="D468" s="25"/>
      <c r="E468" s="42"/>
      <c r="F468" s="43"/>
      <c r="G468" s="43"/>
      <c r="H468" s="43"/>
      <c r="I468" s="44"/>
    </row>
    <row r="469" spans="1:9">
      <c r="A469" s="40">
        <f t="shared" si="7"/>
        <v>465</v>
      </c>
      <c r="B469" s="41" t="s">
        <v>538</v>
      </c>
      <c r="C469" s="33">
        <v>104218</v>
      </c>
      <c r="D469" s="25"/>
      <c r="E469" s="42"/>
      <c r="F469" s="43"/>
      <c r="G469" s="43"/>
      <c r="H469" s="43"/>
      <c r="I469" s="44"/>
    </row>
    <row r="470" spans="1:9">
      <c r="A470" s="40">
        <f t="shared" si="7"/>
        <v>466</v>
      </c>
      <c r="B470" s="41" t="s">
        <v>696</v>
      </c>
      <c r="C470" s="33">
        <v>11524.12</v>
      </c>
      <c r="D470" s="25"/>
      <c r="E470" s="42"/>
      <c r="F470" s="43"/>
      <c r="G470" s="43"/>
      <c r="H470" s="43"/>
      <c r="I470" s="44"/>
    </row>
    <row r="471" spans="1:9">
      <c r="A471" s="40">
        <f t="shared" si="7"/>
        <v>467</v>
      </c>
      <c r="B471" s="41" t="s">
        <v>574</v>
      </c>
      <c r="C471" s="33">
        <v>460884.66</v>
      </c>
      <c r="D471" s="25"/>
      <c r="E471" s="42"/>
      <c r="F471" s="43"/>
      <c r="G471" s="43"/>
      <c r="H471" s="43"/>
      <c r="I471" s="44"/>
    </row>
    <row r="472" spans="1:9">
      <c r="A472" s="40">
        <f t="shared" si="7"/>
        <v>468</v>
      </c>
      <c r="B472" s="41" t="s">
        <v>598</v>
      </c>
      <c r="C472" s="33">
        <v>571560</v>
      </c>
      <c r="D472" s="25"/>
      <c r="E472" s="42"/>
      <c r="F472" s="43"/>
      <c r="G472" s="43"/>
      <c r="H472" s="43"/>
      <c r="I472" s="44"/>
    </row>
    <row r="473" spans="1:9">
      <c r="A473" s="40">
        <f t="shared" si="7"/>
        <v>469</v>
      </c>
      <c r="B473" s="41" t="s">
        <v>528</v>
      </c>
      <c r="C473" s="33">
        <v>30173</v>
      </c>
      <c r="D473" s="25"/>
      <c r="E473" s="42"/>
      <c r="F473" s="43"/>
      <c r="G473" s="43"/>
      <c r="H473" s="43"/>
      <c r="I473" s="44"/>
    </row>
    <row r="474" spans="1:9">
      <c r="A474" s="40">
        <f t="shared" si="7"/>
        <v>470</v>
      </c>
      <c r="B474" s="41" t="s">
        <v>520</v>
      </c>
      <c r="C474" s="33">
        <v>2126153</v>
      </c>
      <c r="D474" s="25"/>
      <c r="E474" s="42"/>
      <c r="F474" s="43"/>
      <c r="G474" s="43"/>
      <c r="H474" s="43"/>
      <c r="I474" s="44"/>
    </row>
    <row r="475" spans="1:9">
      <c r="A475" s="40">
        <f t="shared" si="7"/>
        <v>471</v>
      </c>
      <c r="B475" s="41" t="s">
        <v>697</v>
      </c>
      <c r="C475" s="33">
        <v>68967.14</v>
      </c>
      <c r="D475" s="25"/>
      <c r="E475" s="42"/>
      <c r="F475" s="43"/>
      <c r="G475" s="43"/>
      <c r="H475" s="43"/>
      <c r="I475" s="44"/>
    </row>
    <row r="476" spans="1:9">
      <c r="A476" s="40">
        <f t="shared" si="7"/>
        <v>472</v>
      </c>
      <c r="B476" s="41" t="s">
        <v>626</v>
      </c>
      <c r="C476" s="33">
        <v>170559.49</v>
      </c>
      <c r="D476" s="25"/>
      <c r="E476" s="42"/>
      <c r="F476" s="43"/>
      <c r="G476" s="43"/>
      <c r="H476" s="43"/>
      <c r="I476" s="44"/>
    </row>
    <row r="477" spans="1:9">
      <c r="A477" s="40">
        <f t="shared" si="7"/>
        <v>473</v>
      </c>
      <c r="B477" s="41" t="s">
        <v>582</v>
      </c>
      <c r="C477" s="33">
        <v>40024</v>
      </c>
      <c r="D477" s="25"/>
      <c r="E477" s="42"/>
      <c r="F477" s="43"/>
      <c r="G477" s="43"/>
      <c r="H477" s="43"/>
      <c r="I477" s="44"/>
    </row>
    <row r="478" spans="1:9">
      <c r="A478" s="40">
        <f t="shared" si="7"/>
        <v>474</v>
      </c>
      <c r="B478" s="41" t="s">
        <v>568</v>
      </c>
      <c r="C478" s="33">
        <v>778383</v>
      </c>
      <c r="D478" s="25"/>
      <c r="E478" s="42"/>
      <c r="F478" s="43"/>
      <c r="G478" s="43"/>
      <c r="H478" s="43"/>
      <c r="I478" s="44"/>
    </row>
    <row r="479" spans="1:9">
      <c r="A479" s="40">
        <f t="shared" si="7"/>
        <v>475</v>
      </c>
      <c r="B479" s="41" t="s">
        <v>586</v>
      </c>
      <c r="C479" s="33">
        <v>522</v>
      </c>
      <c r="D479" s="25"/>
      <c r="E479" s="42"/>
      <c r="F479" s="43"/>
      <c r="G479" s="43"/>
      <c r="H479" s="43"/>
      <c r="I479" s="44"/>
    </row>
    <row r="480" spans="1:9">
      <c r="A480" s="40">
        <f t="shared" si="7"/>
        <v>476</v>
      </c>
      <c r="B480" s="41" t="s">
        <v>523</v>
      </c>
      <c r="C480" s="33">
        <v>24072.01</v>
      </c>
      <c r="D480" s="25"/>
      <c r="E480" s="42"/>
      <c r="F480" s="43"/>
      <c r="G480" s="43"/>
      <c r="H480" s="43"/>
      <c r="I480" s="44"/>
    </row>
    <row r="481" spans="1:9">
      <c r="A481" s="40">
        <f t="shared" si="7"/>
        <v>477</v>
      </c>
      <c r="B481" s="41" t="s">
        <v>579</v>
      </c>
      <c r="C481" s="33">
        <v>6828</v>
      </c>
      <c r="D481" s="25"/>
      <c r="E481" s="42"/>
      <c r="F481" s="43"/>
      <c r="G481" s="43"/>
      <c r="H481" s="43"/>
      <c r="I481" s="44"/>
    </row>
    <row r="482" spans="1:9">
      <c r="A482" s="40">
        <f t="shared" si="7"/>
        <v>478</v>
      </c>
      <c r="B482" s="41" t="s">
        <v>612</v>
      </c>
      <c r="C482" s="33">
        <v>95850</v>
      </c>
      <c r="D482" s="25"/>
      <c r="E482" s="42"/>
      <c r="F482" s="43"/>
      <c r="G482" s="43"/>
      <c r="H482" s="43"/>
      <c r="I482" s="44"/>
    </row>
    <row r="483" spans="1:9">
      <c r="A483" s="40">
        <f t="shared" si="7"/>
        <v>479</v>
      </c>
      <c r="B483" s="41" t="s">
        <v>546</v>
      </c>
      <c r="C483" s="33">
        <v>31001.4</v>
      </c>
      <c r="D483" s="25"/>
      <c r="E483" s="42"/>
      <c r="F483" s="43"/>
      <c r="G483" s="43"/>
      <c r="H483" s="43"/>
      <c r="I483" s="44"/>
    </row>
    <row r="484" spans="1:9">
      <c r="A484" s="40">
        <f t="shared" si="7"/>
        <v>480</v>
      </c>
      <c r="B484" s="41" t="s">
        <v>669</v>
      </c>
      <c r="C484" s="33">
        <v>65448</v>
      </c>
      <c r="D484" s="25"/>
      <c r="E484" s="42"/>
      <c r="F484" s="43"/>
      <c r="G484" s="43"/>
      <c r="H484" s="43"/>
      <c r="I484" s="44"/>
    </row>
    <row r="485" spans="1:9">
      <c r="A485" s="40">
        <f t="shared" si="7"/>
        <v>481</v>
      </c>
      <c r="B485" s="41" t="s">
        <v>631</v>
      </c>
      <c r="C485" s="33">
        <v>37500</v>
      </c>
      <c r="D485" s="25"/>
      <c r="E485" s="42"/>
      <c r="F485" s="43"/>
      <c r="G485" s="43"/>
      <c r="H485" s="43"/>
      <c r="I485" s="44"/>
    </row>
    <row r="486" spans="1:9">
      <c r="A486" s="40">
        <f t="shared" si="7"/>
        <v>482</v>
      </c>
      <c r="B486" s="41" t="s">
        <v>540</v>
      </c>
      <c r="C486" s="33">
        <v>151191.28</v>
      </c>
      <c r="D486" s="25"/>
      <c r="E486" s="42"/>
      <c r="F486" s="43"/>
      <c r="G486" s="43"/>
      <c r="H486" s="43"/>
      <c r="I486" s="44"/>
    </row>
    <row r="487" spans="1:9">
      <c r="A487" s="40">
        <f t="shared" si="7"/>
        <v>483</v>
      </c>
      <c r="B487" s="41" t="s">
        <v>698</v>
      </c>
      <c r="C487" s="33">
        <v>2006.61</v>
      </c>
      <c r="D487" s="25"/>
      <c r="E487" s="42"/>
      <c r="F487" s="43"/>
      <c r="G487" s="43"/>
      <c r="H487" s="43"/>
      <c r="I487" s="44"/>
    </row>
    <row r="488" spans="1:9">
      <c r="A488" s="40">
        <f t="shared" si="7"/>
        <v>484</v>
      </c>
      <c r="B488" s="41" t="s">
        <v>688</v>
      </c>
      <c r="C488" s="33">
        <v>2124</v>
      </c>
      <c r="D488" s="25"/>
      <c r="E488" s="42"/>
      <c r="F488" s="43"/>
      <c r="G488" s="43"/>
      <c r="H488" s="43"/>
      <c r="I488" s="44"/>
    </row>
    <row r="489" spans="1:9">
      <c r="A489" s="40">
        <f t="shared" si="7"/>
        <v>485</v>
      </c>
      <c r="B489" s="41" t="s">
        <v>689</v>
      </c>
      <c r="C489" s="33">
        <v>2595612.84</v>
      </c>
      <c r="D489" s="25"/>
      <c r="E489" s="42"/>
      <c r="F489" s="43"/>
      <c r="G489" s="43"/>
      <c r="H489" s="43"/>
      <c r="I489" s="44"/>
    </row>
    <row r="490" spans="1:9">
      <c r="A490" s="40">
        <f t="shared" si="7"/>
        <v>486</v>
      </c>
      <c r="B490" s="41" t="s">
        <v>553</v>
      </c>
      <c r="C490" s="33">
        <v>2376435</v>
      </c>
      <c r="D490" s="25"/>
      <c r="E490" s="42"/>
      <c r="F490" s="43"/>
      <c r="G490" s="43"/>
      <c r="H490" s="43"/>
      <c r="I490" s="44"/>
    </row>
    <row r="491" spans="1:9">
      <c r="A491" s="40">
        <f t="shared" si="7"/>
        <v>487</v>
      </c>
      <c r="B491" s="41" t="s">
        <v>611</v>
      </c>
      <c r="C491" s="33">
        <v>50868</v>
      </c>
      <c r="D491" s="25"/>
      <c r="E491" s="42"/>
      <c r="F491" s="43"/>
      <c r="G491" s="43"/>
      <c r="H491" s="43"/>
      <c r="I491" s="44"/>
    </row>
    <row r="492" spans="1:9">
      <c r="A492" s="40">
        <f t="shared" si="7"/>
        <v>488</v>
      </c>
      <c r="B492" s="41" t="s">
        <v>545</v>
      </c>
      <c r="C492" s="33">
        <v>637</v>
      </c>
      <c r="D492" s="25"/>
      <c r="E492" s="42"/>
      <c r="F492" s="43"/>
      <c r="G492" s="43"/>
      <c r="H492" s="43"/>
      <c r="I492" s="44"/>
    </row>
    <row r="493" spans="1:9">
      <c r="A493" s="40">
        <f t="shared" si="7"/>
        <v>489</v>
      </c>
      <c r="B493" s="41" t="s">
        <v>635</v>
      </c>
      <c r="C493" s="33">
        <v>20230.47</v>
      </c>
      <c r="D493" s="25"/>
      <c r="E493" s="42"/>
      <c r="F493" s="43"/>
      <c r="G493" s="43"/>
      <c r="H493" s="43"/>
      <c r="I493" s="44"/>
    </row>
    <row r="494" spans="1:9">
      <c r="A494" s="40">
        <f t="shared" si="7"/>
        <v>490</v>
      </c>
      <c r="B494" s="41" t="s">
        <v>666</v>
      </c>
      <c r="C494" s="33">
        <v>272485.59999999998</v>
      </c>
      <c r="D494" s="25"/>
      <c r="E494" s="42"/>
      <c r="F494" s="43"/>
      <c r="G494" s="43"/>
      <c r="H494" s="43"/>
      <c r="I494" s="44"/>
    </row>
    <row r="495" spans="1:9">
      <c r="A495" s="40">
        <f t="shared" si="7"/>
        <v>491</v>
      </c>
      <c r="B495" s="41" t="s">
        <v>664</v>
      </c>
      <c r="C495" s="33">
        <v>573952</v>
      </c>
      <c r="D495" s="25"/>
      <c r="E495" s="42"/>
      <c r="F495" s="43"/>
      <c r="G495" s="43"/>
      <c r="H495" s="43"/>
      <c r="I495" s="44"/>
    </row>
    <row r="496" spans="1:9">
      <c r="A496" s="40">
        <f t="shared" si="7"/>
        <v>492</v>
      </c>
      <c r="B496" s="41" t="s">
        <v>657</v>
      </c>
      <c r="C496" s="33">
        <v>3547552.01</v>
      </c>
      <c r="D496" s="25"/>
      <c r="E496" s="42"/>
      <c r="F496" s="43"/>
      <c r="G496" s="43"/>
      <c r="H496" s="43"/>
      <c r="I496" s="44"/>
    </row>
    <row r="497" spans="1:9">
      <c r="A497" s="40">
        <f t="shared" si="7"/>
        <v>493</v>
      </c>
      <c r="B497" s="41" t="s">
        <v>671</v>
      </c>
      <c r="C497" s="33">
        <v>31792</v>
      </c>
      <c r="D497" s="25"/>
      <c r="E497" s="42"/>
      <c r="F497" s="43"/>
      <c r="G497" s="43"/>
      <c r="H497" s="43"/>
      <c r="I497" s="44"/>
    </row>
    <row r="498" spans="1:9">
      <c r="A498" s="40">
        <f t="shared" si="7"/>
        <v>494</v>
      </c>
      <c r="B498" s="41" t="s">
        <v>675</v>
      </c>
      <c r="C498" s="33">
        <v>26945.42</v>
      </c>
      <c r="D498" s="25"/>
      <c r="E498" s="42"/>
      <c r="F498" s="43"/>
      <c r="G498" s="43"/>
      <c r="H498" s="43"/>
      <c r="I498" s="44"/>
    </row>
    <row r="499" spans="1:9">
      <c r="A499" s="40">
        <f t="shared" si="7"/>
        <v>495</v>
      </c>
      <c r="B499" s="41" t="s">
        <v>668</v>
      </c>
      <c r="C499" s="33">
        <v>68071</v>
      </c>
      <c r="D499" s="25"/>
      <c r="E499" s="42"/>
      <c r="F499" s="43"/>
      <c r="G499" s="43"/>
      <c r="H499" s="43"/>
      <c r="I499" s="44"/>
    </row>
    <row r="500" spans="1:9">
      <c r="A500" s="40">
        <f t="shared" si="7"/>
        <v>496</v>
      </c>
      <c r="B500" s="41" t="s">
        <v>628</v>
      </c>
      <c r="C500" s="33">
        <v>19394.43</v>
      </c>
      <c r="D500" s="25"/>
      <c r="E500" s="42"/>
      <c r="F500" s="43"/>
      <c r="G500" s="43"/>
      <c r="H500" s="43"/>
      <c r="I500" s="44"/>
    </row>
    <row r="501" spans="1:9">
      <c r="A501" s="40">
        <f t="shared" si="7"/>
        <v>497</v>
      </c>
      <c r="B501" s="41" t="s">
        <v>727</v>
      </c>
      <c r="C501" s="33">
        <v>589426</v>
      </c>
      <c r="D501" s="25"/>
      <c r="E501" s="42"/>
      <c r="F501" s="43"/>
      <c r="G501" s="43"/>
      <c r="H501" s="43"/>
      <c r="I501" s="44"/>
    </row>
    <row r="502" spans="1:9">
      <c r="A502" s="40">
        <f t="shared" si="7"/>
        <v>498</v>
      </c>
      <c r="B502" s="41" t="s">
        <v>621</v>
      </c>
      <c r="C502" s="33">
        <v>255371</v>
      </c>
      <c r="D502" s="25"/>
      <c r="E502" s="42"/>
      <c r="F502" s="43"/>
      <c r="G502" s="43"/>
      <c r="H502" s="43"/>
      <c r="I502" s="44"/>
    </row>
    <row r="503" spans="1:9">
      <c r="A503" s="40">
        <f t="shared" si="7"/>
        <v>499</v>
      </c>
      <c r="B503" s="41" t="s">
        <v>613</v>
      </c>
      <c r="C503" s="33">
        <v>270000</v>
      </c>
      <c r="D503" s="25"/>
      <c r="E503" s="42"/>
      <c r="F503" s="43"/>
      <c r="G503" s="43"/>
      <c r="H503" s="43"/>
      <c r="I503" s="44"/>
    </row>
    <row r="504" spans="1:9">
      <c r="A504" s="40">
        <f t="shared" si="7"/>
        <v>500</v>
      </c>
      <c r="B504" s="41" t="s">
        <v>699</v>
      </c>
      <c r="C504" s="33">
        <v>8709.5</v>
      </c>
      <c r="D504" s="25"/>
      <c r="E504" s="42"/>
      <c r="F504" s="43"/>
      <c r="G504" s="43"/>
      <c r="H504" s="43"/>
      <c r="I504" s="44"/>
    </row>
    <row r="505" spans="1:9">
      <c r="A505" s="40">
        <f t="shared" si="7"/>
        <v>501</v>
      </c>
      <c r="B505" s="41" t="s">
        <v>632</v>
      </c>
      <c r="C505" s="33">
        <v>46040</v>
      </c>
      <c r="D505" s="25"/>
      <c r="E505" s="42"/>
      <c r="F505" s="43"/>
      <c r="G505" s="43"/>
      <c r="H505" s="43"/>
      <c r="I505" s="44"/>
    </row>
    <row r="506" spans="1:9">
      <c r="A506" s="40">
        <f t="shared" si="7"/>
        <v>502</v>
      </c>
      <c r="B506" s="41" t="s">
        <v>629</v>
      </c>
      <c r="C506" s="33">
        <v>9000</v>
      </c>
      <c r="D506" s="25"/>
      <c r="E506" s="42"/>
      <c r="F506" s="43"/>
      <c r="G506" s="43"/>
      <c r="H506" s="43"/>
      <c r="I506" s="44"/>
    </row>
    <row r="507" spans="1:9">
      <c r="A507" s="40">
        <f t="shared" si="7"/>
        <v>503</v>
      </c>
      <c r="B507" s="41" t="s">
        <v>700</v>
      </c>
      <c r="C507" s="33">
        <v>112147.64</v>
      </c>
      <c r="D507" s="25"/>
      <c r="E507" s="42"/>
      <c r="F507" s="43"/>
      <c r="G507" s="43"/>
      <c r="H507" s="43"/>
      <c r="I507" s="44"/>
    </row>
    <row r="508" spans="1:9">
      <c r="A508" s="40">
        <f t="shared" si="7"/>
        <v>504</v>
      </c>
      <c r="B508" s="41" t="s">
        <v>701</v>
      </c>
      <c r="C508" s="33">
        <v>7347069.9100000001</v>
      </c>
      <c r="D508" s="25"/>
      <c r="E508" s="42"/>
      <c r="F508" s="43"/>
      <c r="G508" s="43"/>
      <c r="H508" s="43"/>
      <c r="I508" s="44"/>
    </row>
    <row r="509" spans="1:9">
      <c r="A509" s="40">
        <f t="shared" si="7"/>
        <v>505</v>
      </c>
      <c r="B509" s="41" t="s">
        <v>587</v>
      </c>
      <c r="C509" s="33">
        <v>188794</v>
      </c>
      <c r="D509" s="25"/>
      <c r="E509" s="42"/>
      <c r="F509" s="43"/>
      <c r="G509" s="43"/>
      <c r="H509" s="43"/>
      <c r="I509" s="44"/>
    </row>
    <row r="510" spans="1:9">
      <c r="A510" s="40">
        <f t="shared" si="7"/>
        <v>506</v>
      </c>
      <c r="B510" s="41" t="s">
        <v>637</v>
      </c>
      <c r="C510" s="33">
        <v>25641.29</v>
      </c>
      <c r="D510" s="25"/>
      <c r="E510" s="42"/>
      <c r="F510" s="43"/>
      <c r="G510" s="43"/>
      <c r="H510" s="43"/>
      <c r="I510" s="44"/>
    </row>
    <row r="511" spans="1:9">
      <c r="A511" s="40">
        <f t="shared" si="7"/>
        <v>507</v>
      </c>
      <c r="B511" s="41" t="s">
        <v>562</v>
      </c>
      <c r="C511" s="33">
        <v>5718180.9500000002</v>
      </c>
      <c r="D511" s="25"/>
      <c r="E511" s="42"/>
      <c r="F511" s="43"/>
      <c r="G511" s="43"/>
      <c r="H511" s="43"/>
      <c r="I511" s="44"/>
    </row>
    <row r="512" spans="1:9">
      <c r="A512" s="40">
        <f t="shared" si="7"/>
        <v>508</v>
      </c>
      <c r="B512" s="41" t="s">
        <v>655</v>
      </c>
      <c r="C512" s="33">
        <v>173847</v>
      </c>
      <c r="D512" s="25"/>
      <c r="E512" s="42"/>
      <c r="F512" s="43"/>
      <c r="G512" s="43"/>
      <c r="H512" s="43"/>
      <c r="I512" s="44"/>
    </row>
    <row r="513" spans="1:9">
      <c r="A513" s="40">
        <f t="shared" si="7"/>
        <v>509</v>
      </c>
      <c r="B513" s="41" t="s">
        <v>641</v>
      </c>
      <c r="C513" s="33">
        <v>20528.400000000001</v>
      </c>
      <c r="D513" s="25"/>
      <c r="E513" s="42"/>
      <c r="F513" s="43"/>
      <c r="G513" s="43"/>
      <c r="H513" s="43"/>
      <c r="I513" s="44"/>
    </row>
    <row r="514" spans="1:9">
      <c r="A514" s="40">
        <f t="shared" si="7"/>
        <v>510</v>
      </c>
      <c r="B514" s="41" t="s">
        <v>554</v>
      </c>
      <c r="C514" s="33">
        <v>165806</v>
      </c>
      <c r="D514" s="25"/>
      <c r="E514" s="42"/>
      <c r="F514" s="43"/>
      <c r="G514" s="43"/>
      <c r="H514" s="43"/>
      <c r="I514" s="44"/>
    </row>
    <row r="515" spans="1:9">
      <c r="A515" s="40">
        <f t="shared" si="7"/>
        <v>511</v>
      </c>
      <c r="B515" s="41" t="s">
        <v>703</v>
      </c>
      <c r="C515" s="33">
        <v>16531672.26</v>
      </c>
      <c r="D515" s="25"/>
      <c r="E515" s="42"/>
      <c r="F515" s="43"/>
      <c r="G515" s="43"/>
      <c r="H515" s="43"/>
      <c r="I515" s="44"/>
    </row>
    <row r="516" spans="1:9">
      <c r="A516" s="40">
        <f t="shared" si="7"/>
        <v>512</v>
      </c>
      <c r="B516" s="41" t="s">
        <v>524</v>
      </c>
      <c r="C516" s="33">
        <v>5538.04</v>
      </c>
      <c r="D516" s="25"/>
      <c r="E516" s="42"/>
      <c r="F516" s="43"/>
      <c r="G516" s="43"/>
      <c r="H516" s="43"/>
      <c r="I516" s="44"/>
    </row>
    <row r="517" spans="1:9">
      <c r="A517" s="40">
        <f t="shared" si="7"/>
        <v>513</v>
      </c>
      <c r="B517" s="41" t="s">
        <v>649</v>
      </c>
      <c r="C517" s="33">
        <v>8476.89</v>
      </c>
      <c r="D517" s="25"/>
      <c r="E517" s="42"/>
      <c r="F517" s="43"/>
      <c r="G517" s="43"/>
      <c r="H517" s="43"/>
      <c r="I517" s="44"/>
    </row>
    <row r="518" spans="1:9">
      <c r="A518" s="40">
        <f t="shared" ref="A518:A581" si="8">A517+1</f>
        <v>514</v>
      </c>
      <c r="B518" s="41" t="s">
        <v>682</v>
      </c>
      <c r="C518" s="33">
        <v>116204.06</v>
      </c>
      <c r="D518" s="25"/>
      <c r="E518" s="42"/>
      <c r="F518" s="43"/>
      <c r="G518" s="43"/>
      <c r="H518" s="43"/>
      <c r="I518" s="44"/>
    </row>
    <row r="519" spans="1:9">
      <c r="A519" s="40">
        <f t="shared" si="8"/>
        <v>515</v>
      </c>
      <c r="B519" s="41" t="s">
        <v>702</v>
      </c>
      <c r="C519" s="33">
        <v>108923.24</v>
      </c>
      <c r="D519" s="25"/>
      <c r="E519" s="42"/>
      <c r="F519" s="43"/>
      <c r="G519" s="43"/>
      <c r="H519" s="43"/>
      <c r="I519" s="44"/>
    </row>
    <row r="520" spans="1:9">
      <c r="A520" s="40">
        <f t="shared" si="8"/>
        <v>516</v>
      </c>
      <c r="B520" s="41" t="s">
        <v>606</v>
      </c>
      <c r="C520" s="33">
        <v>237600</v>
      </c>
      <c r="D520" s="25"/>
      <c r="E520" s="42"/>
      <c r="F520" s="43"/>
      <c r="G520" s="43"/>
      <c r="H520" s="43"/>
      <c r="I520" s="44"/>
    </row>
    <row r="521" spans="1:9">
      <c r="A521" s="40">
        <f t="shared" si="8"/>
        <v>517</v>
      </c>
      <c r="B521" s="41" t="s">
        <v>608</v>
      </c>
      <c r="C521" s="33">
        <v>428939</v>
      </c>
      <c r="D521" s="25"/>
      <c r="E521" s="42"/>
      <c r="F521" s="43"/>
      <c r="G521" s="43"/>
      <c r="H521" s="43"/>
      <c r="I521" s="44"/>
    </row>
    <row r="522" spans="1:9">
      <c r="A522" s="40">
        <f t="shared" si="8"/>
        <v>518</v>
      </c>
      <c r="B522" s="41" t="s">
        <v>388</v>
      </c>
      <c r="C522" s="33">
        <v>48999.5</v>
      </c>
      <c r="D522" s="25"/>
      <c r="E522" s="42"/>
      <c r="F522" s="43"/>
      <c r="G522" s="43"/>
      <c r="H522" s="43"/>
      <c r="I522" s="44"/>
    </row>
    <row r="523" spans="1:9">
      <c r="A523" s="40">
        <f t="shared" si="8"/>
        <v>519</v>
      </c>
      <c r="B523" s="41" t="s">
        <v>526</v>
      </c>
      <c r="C523" s="33">
        <v>22726.39999999851</v>
      </c>
      <c r="D523" s="25"/>
      <c r="E523" s="42"/>
      <c r="F523" s="43"/>
      <c r="G523" s="43"/>
      <c r="H523" s="43"/>
      <c r="I523" s="44"/>
    </row>
    <row r="524" spans="1:9">
      <c r="A524" s="40">
        <f t="shared" si="8"/>
        <v>520</v>
      </c>
      <c r="B524" s="41" t="s">
        <v>627</v>
      </c>
      <c r="C524" s="33">
        <v>7281</v>
      </c>
      <c r="D524" s="25"/>
      <c r="E524" s="42"/>
      <c r="F524" s="43"/>
      <c r="G524" s="43"/>
      <c r="H524" s="43"/>
      <c r="I524" s="44"/>
    </row>
    <row r="525" spans="1:9">
      <c r="A525" s="40">
        <f t="shared" si="8"/>
        <v>521</v>
      </c>
      <c r="B525" s="41" t="s">
        <v>603</v>
      </c>
      <c r="C525" s="33">
        <v>237851</v>
      </c>
      <c r="D525" s="25"/>
      <c r="E525" s="42"/>
      <c r="F525" s="43"/>
      <c r="G525" s="43"/>
      <c r="H525" s="43"/>
      <c r="I525" s="44"/>
    </row>
    <row r="526" spans="1:9">
      <c r="A526" s="40">
        <f t="shared" si="8"/>
        <v>522</v>
      </c>
      <c r="B526" s="41" t="s">
        <v>515</v>
      </c>
      <c r="C526" s="33">
        <v>70720326.589999199</v>
      </c>
      <c r="D526" s="25"/>
      <c r="E526" s="42"/>
      <c r="F526" s="43"/>
      <c r="G526" s="43"/>
      <c r="H526" s="43"/>
      <c r="I526" s="44"/>
    </row>
    <row r="527" spans="1:9">
      <c r="A527" s="40">
        <f t="shared" si="8"/>
        <v>523</v>
      </c>
      <c r="B527" s="41" t="s">
        <v>661</v>
      </c>
      <c r="C527" s="33">
        <v>348918.7</v>
      </c>
      <c r="D527" s="25"/>
      <c r="E527" s="42"/>
      <c r="F527" s="43"/>
      <c r="G527" s="43"/>
      <c r="H527" s="43"/>
      <c r="I527" s="44"/>
    </row>
    <row r="528" spans="1:9">
      <c r="A528" s="40">
        <f t="shared" si="8"/>
        <v>524</v>
      </c>
      <c r="B528" s="41" t="s">
        <v>521</v>
      </c>
      <c r="C528" s="33">
        <v>588000</v>
      </c>
      <c r="D528" s="25"/>
      <c r="E528" s="42"/>
      <c r="F528" s="43"/>
      <c r="G528" s="43"/>
      <c r="H528" s="43"/>
      <c r="I528" s="44"/>
    </row>
    <row r="529" spans="1:9">
      <c r="A529" s="40">
        <f t="shared" si="8"/>
        <v>525</v>
      </c>
      <c r="B529" s="41" t="s">
        <v>692</v>
      </c>
      <c r="C529" s="33">
        <v>278070.11</v>
      </c>
      <c r="D529" s="25"/>
      <c r="E529" s="42"/>
      <c r="F529" s="43"/>
      <c r="G529" s="43"/>
      <c r="H529" s="43"/>
      <c r="I529" s="44"/>
    </row>
    <row r="530" spans="1:9">
      <c r="A530" s="40">
        <f t="shared" si="8"/>
        <v>526</v>
      </c>
      <c r="B530" s="41" t="s">
        <v>704</v>
      </c>
      <c r="C530" s="33">
        <v>27728.82</v>
      </c>
      <c r="D530" s="25"/>
      <c r="E530" s="42"/>
      <c r="F530" s="43"/>
      <c r="G530" s="43"/>
      <c r="H530" s="43"/>
      <c r="I530" s="44"/>
    </row>
    <row r="531" spans="1:9">
      <c r="A531" s="40">
        <f t="shared" si="8"/>
        <v>527</v>
      </c>
      <c r="B531" s="41" t="s">
        <v>706</v>
      </c>
      <c r="C531" s="33">
        <v>555629.76</v>
      </c>
      <c r="D531" s="25"/>
      <c r="E531" s="42"/>
      <c r="F531" s="43"/>
      <c r="G531" s="43"/>
      <c r="H531" s="43"/>
      <c r="I531" s="44"/>
    </row>
    <row r="532" spans="1:9">
      <c r="A532" s="40">
        <f t="shared" si="8"/>
        <v>528</v>
      </c>
      <c r="B532" s="41" t="s">
        <v>683</v>
      </c>
      <c r="C532" s="33">
        <v>242453.32</v>
      </c>
      <c r="D532" s="25"/>
      <c r="E532" s="42"/>
      <c r="F532" s="43"/>
      <c r="G532" s="43"/>
      <c r="H532" s="43"/>
      <c r="I532" s="44"/>
    </row>
    <row r="533" spans="1:9">
      <c r="A533" s="40">
        <f t="shared" si="8"/>
        <v>529</v>
      </c>
      <c r="B533" s="41" t="s">
        <v>527</v>
      </c>
      <c r="C533" s="33">
        <v>293</v>
      </c>
      <c r="D533" s="25"/>
      <c r="E533" s="42"/>
      <c r="F533" s="43"/>
      <c r="G533" s="43"/>
      <c r="H533" s="43"/>
      <c r="I533" s="44"/>
    </row>
    <row r="534" spans="1:9">
      <c r="A534" s="40">
        <f t="shared" si="8"/>
        <v>530</v>
      </c>
      <c r="B534" s="41" t="s">
        <v>561</v>
      </c>
      <c r="C534" s="33">
        <v>14490</v>
      </c>
      <c r="D534" s="25"/>
      <c r="E534" s="42"/>
      <c r="F534" s="43"/>
      <c r="G534" s="43"/>
      <c r="H534" s="43"/>
      <c r="I534" s="44"/>
    </row>
    <row r="535" spans="1:9">
      <c r="A535" s="40">
        <f t="shared" si="8"/>
        <v>531</v>
      </c>
      <c r="B535" s="41" t="s">
        <v>544</v>
      </c>
      <c r="C535" s="33">
        <v>73611</v>
      </c>
      <c r="D535" s="25"/>
      <c r="E535" s="42"/>
      <c r="F535" s="43"/>
      <c r="G535" s="43"/>
      <c r="H535" s="43"/>
      <c r="I535" s="44"/>
    </row>
    <row r="536" spans="1:9">
      <c r="A536" s="40">
        <f t="shared" si="8"/>
        <v>532</v>
      </c>
      <c r="B536" s="41" t="s">
        <v>604</v>
      </c>
      <c r="C536" s="33">
        <v>283605</v>
      </c>
      <c r="D536" s="25"/>
      <c r="E536" s="42"/>
      <c r="F536" s="43"/>
      <c r="G536" s="43"/>
      <c r="H536" s="43"/>
      <c r="I536" s="44"/>
    </row>
    <row r="537" spans="1:9">
      <c r="A537" s="40">
        <f t="shared" si="8"/>
        <v>533</v>
      </c>
      <c r="B537" s="41" t="s">
        <v>442</v>
      </c>
      <c r="C537" s="33">
        <v>301275.18</v>
      </c>
      <c r="D537" s="25"/>
      <c r="E537" s="42"/>
      <c r="F537" s="43"/>
      <c r="G537" s="43"/>
      <c r="H537" s="43"/>
      <c r="I537" s="44"/>
    </row>
    <row r="538" spans="1:9">
      <c r="A538" s="40">
        <f t="shared" si="8"/>
        <v>534</v>
      </c>
      <c r="B538" s="41" t="s">
        <v>673</v>
      </c>
      <c r="C538" s="33">
        <v>1670400</v>
      </c>
      <c r="D538" s="25"/>
      <c r="E538" s="42"/>
      <c r="F538" s="43"/>
      <c r="G538" s="43"/>
      <c r="H538" s="43"/>
      <c r="I538" s="44"/>
    </row>
    <row r="539" spans="1:9">
      <c r="A539" s="40">
        <f t="shared" si="8"/>
        <v>535</v>
      </c>
      <c r="B539" s="41" t="s">
        <v>531</v>
      </c>
      <c r="C539" s="33">
        <v>18846.009999999998</v>
      </c>
      <c r="D539" s="25"/>
      <c r="E539" s="42"/>
      <c r="F539" s="43"/>
      <c r="G539" s="43"/>
      <c r="H539" s="43"/>
      <c r="I539" s="44"/>
    </row>
    <row r="540" spans="1:9">
      <c r="A540" s="40">
        <f t="shared" si="8"/>
        <v>536</v>
      </c>
      <c r="B540" s="41" t="s">
        <v>596</v>
      </c>
      <c r="C540" s="33">
        <v>118260</v>
      </c>
      <c r="D540" s="25"/>
      <c r="E540" s="42"/>
      <c r="F540" s="43"/>
      <c r="G540" s="43"/>
      <c r="H540" s="43"/>
      <c r="I540" s="44"/>
    </row>
    <row r="541" spans="1:9">
      <c r="A541" s="40">
        <f t="shared" si="8"/>
        <v>537</v>
      </c>
      <c r="B541" s="41" t="s">
        <v>560</v>
      </c>
      <c r="C541" s="33">
        <v>132328</v>
      </c>
      <c r="D541" s="25"/>
      <c r="E541" s="42"/>
      <c r="F541" s="43"/>
      <c r="G541" s="43"/>
      <c r="H541" s="43"/>
      <c r="I541" s="44"/>
    </row>
    <row r="542" spans="1:9">
      <c r="A542" s="40">
        <f t="shared" si="8"/>
        <v>538</v>
      </c>
      <c r="B542" s="41" t="s">
        <v>705</v>
      </c>
      <c r="C542" s="33">
        <v>4422</v>
      </c>
      <c r="D542" s="25"/>
      <c r="E542" s="42"/>
      <c r="F542" s="43"/>
      <c r="G542" s="43"/>
      <c r="H542" s="43"/>
      <c r="I542" s="44"/>
    </row>
    <row r="543" spans="1:9">
      <c r="A543" s="40">
        <f t="shared" si="8"/>
        <v>539</v>
      </c>
      <c r="B543" s="41" t="s">
        <v>443</v>
      </c>
      <c r="C543" s="33">
        <v>9965641.0399999991</v>
      </c>
      <c r="D543" s="25"/>
      <c r="E543" s="42"/>
      <c r="F543" s="43"/>
      <c r="G543" s="43"/>
      <c r="H543" s="43"/>
      <c r="I543" s="44"/>
    </row>
    <row r="544" spans="1:9">
      <c r="A544" s="40">
        <f t="shared" si="8"/>
        <v>540</v>
      </c>
      <c r="B544" s="41" t="s">
        <v>541</v>
      </c>
      <c r="C544" s="33">
        <v>1770</v>
      </c>
      <c r="D544" s="25"/>
      <c r="E544" s="42"/>
      <c r="F544" s="43"/>
      <c r="G544" s="43"/>
      <c r="H544" s="43"/>
      <c r="I544" s="44"/>
    </row>
    <row r="545" spans="1:9">
      <c r="A545" s="40">
        <f t="shared" si="8"/>
        <v>541</v>
      </c>
      <c r="B545" s="41" t="s">
        <v>656</v>
      </c>
      <c r="C545" s="33">
        <v>872610.35</v>
      </c>
      <c r="D545" s="25"/>
      <c r="E545" s="42"/>
      <c r="F545" s="43"/>
      <c r="G545" s="43"/>
      <c r="H545" s="43"/>
      <c r="I545" s="44"/>
    </row>
    <row r="546" spans="1:9">
      <c r="A546" s="40">
        <f t="shared" si="8"/>
        <v>542</v>
      </c>
      <c r="B546" s="41" t="s">
        <v>605</v>
      </c>
      <c r="C546" s="33">
        <v>162100.89000000001</v>
      </c>
      <c r="D546" s="25"/>
      <c r="E546" s="42"/>
      <c r="F546" s="43"/>
      <c r="G546" s="43"/>
      <c r="H546" s="43"/>
      <c r="I546" s="44"/>
    </row>
    <row r="547" spans="1:9">
      <c r="A547" s="40">
        <f t="shared" si="8"/>
        <v>543</v>
      </c>
      <c r="B547" s="41" t="s">
        <v>610</v>
      </c>
      <c r="C547" s="33">
        <v>162000</v>
      </c>
      <c r="D547" s="25"/>
      <c r="E547" s="42"/>
      <c r="F547" s="43"/>
      <c r="G547" s="43"/>
      <c r="H547" s="43"/>
      <c r="I547" s="44"/>
    </row>
    <row r="548" spans="1:9">
      <c r="A548" s="40">
        <f t="shared" si="8"/>
        <v>544</v>
      </c>
      <c r="B548" s="41" t="s">
        <v>684</v>
      </c>
      <c r="C548" s="33">
        <v>348602.6</v>
      </c>
      <c r="D548" s="25"/>
      <c r="E548" s="42"/>
      <c r="F548" s="43"/>
      <c r="G548" s="43"/>
      <c r="H548" s="43"/>
      <c r="I548" s="44"/>
    </row>
    <row r="549" spans="1:9">
      <c r="A549" s="40">
        <f t="shared" si="8"/>
        <v>545</v>
      </c>
      <c r="B549" s="41" t="s">
        <v>708</v>
      </c>
      <c r="C549" s="33">
        <v>32323.59</v>
      </c>
      <c r="D549" s="25"/>
      <c r="E549" s="42"/>
      <c r="F549" s="43"/>
      <c r="G549" s="43"/>
      <c r="H549" s="43"/>
      <c r="I549" s="44"/>
    </row>
    <row r="550" spans="1:9">
      <c r="A550" s="40">
        <f t="shared" si="8"/>
        <v>546</v>
      </c>
      <c r="B550" s="41" t="s">
        <v>543</v>
      </c>
      <c r="C550" s="33">
        <v>582330</v>
      </c>
      <c r="D550" s="25"/>
      <c r="E550" s="42"/>
      <c r="F550" s="43"/>
      <c r="G550" s="43"/>
      <c r="H550" s="43"/>
      <c r="I550" s="44"/>
    </row>
    <row r="551" spans="1:9">
      <c r="A551" s="40">
        <f t="shared" si="8"/>
        <v>547</v>
      </c>
      <c r="B551" s="41" t="s">
        <v>595</v>
      </c>
      <c r="C551" s="33">
        <v>68681</v>
      </c>
      <c r="D551" s="25"/>
      <c r="E551" s="42"/>
      <c r="F551" s="43"/>
      <c r="G551" s="43"/>
      <c r="H551" s="43"/>
      <c r="I551" s="44"/>
    </row>
    <row r="552" spans="1:9">
      <c r="A552" s="40">
        <f t="shared" si="8"/>
        <v>548</v>
      </c>
      <c r="B552" s="41" t="s">
        <v>707</v>
      </c>
      <c r="C552" s="33">
        <v>7590.53</v>
      </c>
      <c r="D552" s="25"/>
      <c r="E552" s="42"/>
      <c r="F552" s="43"/>
      <c r="G552" s="43"/>
      <c r="H552" s="43"/>
      <c r="I552" s="44"/>
    </row>
    <row r="553" spans="1:9">
      <c r="A553" s="40">
        <f t="shared" si="8"/>
        <v>549</v>
      </c>
      <c r="B553" s="41" t="s">
        <v>535</v>
      </c>
      <c r="C553" s="33">
        <v>42480</v>
      </c>
      <c r="D553" s="25"/>
      <c r="E553" s="42"/>
      <c r="F553" s="43"/>
      <c r="G553" s="43"/>
      <c r="H553" s="43"/>
      <c r="I553" s="44"/>
    </row>
    <row r="554" spans="1:9">
      <c r="A554" s="40">
        <f t="shared" si="8"/>
        <v>550</v>
      </c>
      <c r="B554" s="41" t="s">
        <v>640</v>
      </c>
      <c r="C554" s="33">
        <v>21441.42</v>
      </c>
      <c r="D554" s="25"/>
      <c r="E554" s="42"/>
      <c r="F554" s="43"/>
      <c r="G554" s="43"/>
      <c r="H554" s="43"/>
      <c r="I554" s="44"/>
    </row>
    <row r="555" spans="1:9">
      <c r="A555" s="40">
        <f t="shared" si="8"/>
        <v>551</v>
      </c>
      <c r="B555" s="41" t="s">
        <v>566</v>
      </c>
      <c r="C555" s="33">
        <v>1756589.25</v>
      </c>
      <c r="D555" s="25"/>
      <c r="E555" s="42"/>
      <c r="F555" s="43"/>
      <c r="G555" s="43"/>
      <c r="H555" s="43"/>
      <c r="I555" s="44"/>
    </row>
    <row r="556" spans="1:9">
      <c r="A556" s="40">
        <f t="shared" si="8"/>
        <v>552</v>
      </c>
      <c r="B556" s="41" t="s">
        <v>650</v>
      </c>
      <c r="C556" s="33">
        <v>99274</v>
      </c>
      <c r="D556" s="25"/>
      <c r="E556" s="42"/>
      <c r="F556" s="43"/>
      <c r="G556" s="43"/>
      <c r="H556" s="43"/>
      <c r="I556" s="44"/>
    </row>
    <row r="557" spans="1:9">
      <c r="A557" s="40">
        <f t="shared" si="8"/>
        <v>553</v>
      </c>
      <c r="B557" s="41" t="s">
        <v>709</v>
      </c>
      <c r="C557" s="33">
        <v>297360</v>
      </c>
      <c r="D557" s="25"/>
      <c r="E557" s="42"/>
      <c r="F557" s="43"/>
      <c r="G557" s="43"/>
      <c r="H557" s="43"/>
      <c r="I557" s="44"/>
    </row>
    <row r="558" spans="1:9">
      <c r="A558" s="40">
        <f t="shared" si="8"/>
        <v>554</v>
      </c>
      <c r="B558" s="41" t="s">
        <v>614</v>
      </c>
      <c r="C558" s="33">
        <v>62609</v>
      </c>
      <c r="D558" s="25"/>
      <c r="E558" s="42"/>
      <c r="F558" s="43"/>
      <c r="G558" s="43"/>
      <c r="H558" s="43"/>
      <c r="I558" s="44"/>
    </row>
    <row r="559" spans="1:9">
      <c r="A559" s="40">
        <f t="shared" si="8"/>
        <v>555</v>
      </c>
      <c r="B559" s="41" t="s">
        <v>636</v>
      </c>
      <c r="C559" s="33">
        <v>23094.46</v>
      </c>
      <c r="D559" s="25"/>
      <c r="E559" s="42"/>
      <c r="F559" s="43"/>
      <c r="G559" s="43"/>
      <c r="H559" s="43"/>
      <c r="I559" s="44"/>
    </row>
    <row r="560" spans="1:9">
      <c r="A560" s="40">
        <f t="shared" si="8"/>
        <v>556</v>
      </c>
      <c r="B560" s="41" t="s">
        <v>670</v>
      </c>
      <c r="C560" s="33">
        <v>12764</v>
      </c>
      <c r="D560" s="25"/>
      <c r="E560" s="42"/>
      <c r="F560" s="43"/>
      <c r="G560" s="43"/>
      <c r="H560" s="43"/>
      <c r="I560" s="44"/>
    </row>
    <row r="561" spans="1:9">
      <c r="A561" s="40">
        <f t="shared" si="8"/>
        <v>557</v>
      </c>
      <c r="B561" s="41" t="s">
        <v>601</v>
      </c>
      <c r="C561" s="33">
        <v>3451625.54</v>
      </c>
      <c r="D561" s="25"/>
      <c r="E561" s="42"/>
      <c r="F561" s="43"/>
      <c r="G561" s="43"/>
      <c r="H561" s="43"/>
      <c r="I561" s="44"/>
    </row>
    <row r="562" spans="1:9">
      <c r="A562" s="40">
        <f t="shared" si="8"/>
        <v>558</v>
      </c>
      <c r="B562" s="41" t="s">
        <v>558</v>
      </c>
      <c r="C562" s="33">
        <v>3162209</v>
      </c>
      <c r="D562" s="25"/>
      <c r="E562" s="42"/>
      <c r="F562" s="43"/>
      <c r="G562" s="43"/>
      <c r="H562" s="43"/>
      <c r="I562" s="44"/>
    </row>
    <row r="563" spans="1:9">
      <c r="A563" s="40">
        <f t="shared" si="8"/>
        <v>559</v>
      </c>
      <c r="B563" s="41" t="s">
        <v>685</v>
      </c>
      <c r="C563" s="33">
        <v>52131</v>
      </c>
      <c r="D563" s="25"/>
      <c r="E563" s="42"/>
      <c r="F563" s="43"/>
      <c r="G563" s="43"/>
      <c r="H563" s="43"/>
      <c r="I563" s="44"/>
    </row>
    <row r="564" spans="1:9">
      <c r="A564" s="40">
        <f t="shared" si="8"/>
        <v>560</v>
      </c>
      <c r="B564" s="41" t="s">
        <v>639</v>
      </c>
      <c r="C564" s="33">
        <v>24805.16</v>
      </c>
      <c r="D564" s="25"/>
      <c r="E564" s="42"/>
      <c r="F564" s="43"/>
      <c r="G564" s="43"/>
      <c r="H564" s="43"/>
      <c r="I564" s="44"/>
    </row>
    <row r="565" spans="1:9">
      <c r="A565" s="40">
        <f t="shared" si="8"/>
        <v>561</v>
      </c>
      <c r="B565" s="41" t="s">
        <v>711</v>
      </c>
      <c r="C565" s="33">
        <v>3285.7</v>
      </c>
      <c r="D565" s="25"/>
      <c r="E565" s="42"/>
      <c r="F565" s="43"/>
      <c r="G565" s="43"/>
      <c r="H565" s="43"/>
      <c r="I565" s="44"/>
    </row>
    <row r="566" spans="1:9">
      <c r="A566" s="40">
        <f t="shared" si="8"/>
        <v>562</v>
      </c>
      <c r="B566" s="41" t="s">
        <v>710</v>
      </c>
      <c r="C566" s="33">
        <v>43149</v>
      </c>
      <c r="D566" s="25"/>
      <c r="E566" s="42"/>
      <c r="F566" s="43"/>
      <c r="G566" s="43"/>
      <c r="H566" s="43"/>
      <c r="I566" s="44"/>
    </row>
    <row r="567" spans="1:9">
      <c r="A567" s="40">
        <f t="shared" si="8"/>
        <v>563</v>
      </c>
      <c r="B567" s="41" t="s">
        <v>581</v>
      </c>
      <c r="C567" s="33">
        <v>12177</v>
      </c>
      <c r="D567" s="25"/>
      <c r="E567" s="42"/>
      <c r="F567" s="43"/>
      <c r="G567" s="43"/>
      <c r="H567" s="43"/>
      <c r="I567" s="44"/>
    </row>
    <row r="568" spans="1:9">
      <c r="A568" s="40">
        <f t="shared" si="8"/>
        <v>564</v>
      </c>
      <c r="B568" s="41" t="s">
        <v>674</v>
      </c>
      <c r="C568" s="33">
        <v>158915</v>
      </c>
      <c r="D568" s="25"/>
      <c r="E568" s="42"/>
      <c r="F568" s="43"/>
      <c r="G568" s="43"/>
      <c r="H568" s="43"/>
      <c r="I568" s="44"/>
    </row>
    <row r="569" spans="1:9">
      <c r="A569" s="40">
        <f t="shared" si="8"/>
        <v>565</v>
      </c>
      <c r="B569" s="41" t="s">
        <v>590</v>
      </c>
      <c r="C569" s="33">
        <v>79639</v>
      </c>
      <c r="D569" s="25"/>
      <c r="E569" s="42"/>
      <c r="F569" s="43"/>
      <c r="G569" s="43"/>
      <c r="H569" s="43"/>
      <c r="I569" s="44"/>
    </row>
    <row r="570" spans="1:9">
      <c r="A570" s="40">
        <f t="shared" si="8"/>
        <v>566</v>
      </c>
      <c r="B570" s="41" t="s">
        <v>525</v>
      </c>
      <c r="C570" s="33">
        <v>119413</v>
      </c>
      <c r="D570" s="25"/>
      <c r="E570" s="42"/>
      <c r="F570" s="43"/>
      <c r="G570" s="43"/>
      <c r="H570" s="43"/>
      <c r="I570" s="44"/>
    </row>
    <row r="571" spans="1:9">
      <c r="A571" s="40">
        <f t="shared" si="8"/>
        <v>567</v>
      </c>
      <c r="B571" s="41" t="s">
        <v>522</v>
      </c>
      <c r="C571" s="33">
        <v>2036200</v>
      </c>
      <c r="D571" s="25"/>
      <c r="E571" s="42"/>
      <c r="F571" s="43"/>
      <c r="G571" s="43"/>
      <c r="H571" s="43"/>
      <c r="I571" s="44"/>
    </row>
    <row r="572" spans="1:9">
      <c r="A572" s="40">
        <f t="shared" si="8"/>
        <v>568</v>
      </c>
      <c r="B572" s="41" t="s">
        <v>654</v>
      </c>
      <c r="C572" s="33">
        <v>625870</v>
      </c>
      <c r="D572" s="25"/>
      <c r="E572" s="42"/>
      <c r="F572" s="43"/>
      <c r="G572" s="43"/>
      <c r="H572" s="43"/>
      <c r="I572" s="44"/>
    </row>
    <row r="573" spans="1:9">
      <c r="A573" s="40">
        <f t="shared" si="8"/>
        <v>569</v>
      </c>
      <c r="B573" s="41" t="s">
        <v>449</v>
      </c>
      <c r="C573" s="33">
        <v>136730</v>
      </c>
      <c r="D573" s="25"/>
      <c r="E573" s="42"/>
      <c r="F573" s="43"/>
      <c r="G573" s="43"/>
      <c r="H573" s="43"/>
      <c r="I573" s="44"/>
    </row>
    <row r="574" spans="1:9">
      <c r="A574" s="40">
        <f t="shared" si="8"/>
        <v>570</v>
      </c>
      <c r="B574" s="41" t="s">
        <v>588</v>
      </c>
      <c r="C574" s="33">
        <v>2191415.0299999998</v>
      </c>
      <c r="D574" s="25"/>
      <c r="E574" s="42"/>
      <c r="F574" s="43"/>
      <c r="G574" s="43"/>
      <c r="H574" s="43"/>
      <c r="I574" s="44"/>
    </row>
    <row r="575" spans="1:9">
      <c r="A575" s="40">
        <f t="shared" si="8"/>
        <v>571</v>
      </c>
      <c r="B575" s="41" t="s">
        <v>559</v>
      </c>
      <c r="C575" s="33">
        <v>6973154.2400000002</v>
      </c>
      <c r="D575" s="25"/>
      <c r="E575" s="42"/>
      <c r="F575" s="43"/>
      <c r="G575" s="43"/>
      <c r="H575" s="43"/>
      <c r="I575" s="44"/>
    </row>
    <row r="576" spans="1:9">
      <c r="A576" s="40">
        <f t="shared" si="8"/>
        <v>572</v>
      </c>
      <c r="B576" s="41" t="s">
        <v>575</v>
      </c>
      <c r="C576" s="33">
        <v>179249</v>
      </c>
      <c r="D576" s="25"/>
      <c r="E576" s="42"/>
      <c r="F576" s="43"/>
      <c r="G576" s="43"/>
      <c r="H576" s="43"/>
      <c r="I576" s="44"/>
    </row>
    <row r="577" spans="1:9">
      <c r="A577" s="40">
        <f t="shared" si="8"/>
        <v>573</v>
      </c>
      <c r="B577" s="41" t="s">
        <v>580</v>
      </c>
      <c r="C577" s="33">
        <v>12296</v>
      </c>
      <c r="D577" s="25"/>
      <c r="E577" s="42"/>
      <c r="F577" s="43"/>
      <c r="G577" s="43"/>
      <c r="H577" s="43"/>
      <c r="I577" s="44"/>
    </row>
    <row r="578" spans="1:9">
      <c r="A578" s="40">
        <f t="shared" si="8"/>
        <v>574</v>
      </c>
      <c r="B578" s="41" t="s">
        <v>549</v>
      </c>
      <c r="C578" s="33">
        <v>3625589</v>
      </c>
      <c r="D578" s="25"/>
      <c r="E578" s="42"/>
      <c r="F578" s="43"/>
      <c r="G578" s="43"/>
      <c r="H578" s="43"/>
      <c r="I578" s="44"/>
    </row>
    <row r="579" spans="1:9">
      <c r="A579" s="40">
        <f t="shared" si="8"/>
        <v>575</v>
      </c>
      <c r="B579" s="41" t="s">
        <v>690</v>
      </c>
      <c r="C579" s="33">
        <v>1043751.25</v>
      </c>
      <c r="D579" s="25"/>
      <c r="E579" s="42"/>
      <c r="F579" s="43"/>
      <c r="G579" s="43"/>
      <c r="H579" s="43"/>
      <c r="I579" s="44"/>
    </row>
    <row r="580" spans="1:9">
      <c r="A580" s="40">
        <f t="shared" si="8"/>
        <v>576</v>
      </c>
      <c r="B580" s="41" t="s">
        <v>534</v>
      </c>
      <c r="C580" s="33">
        <v>142651.69</v>
      </c>
      <c r="D580" s="25"/>
      <c r="E580" s="42"/>
      <c r="F580" s="43"/>
      <c r="G580" s="43"/>
      <c r="H580" s="43"/>
      <c r="I580" s="44"/>
    </row>
    <row r="581" spans="1:9">
      <c r="A581" s="40">
        <f t="shared" si="8"/>
        <v>577</v>
      </c>
      <c r="B581" s="41" t="s">
        <v>716</v>
      </c>
      <c r="C581" s="33">
        <v>66901.279999999999</v>
      </c>
      <c r="D581" s="25"/>
      <c r="E581" s="42"/>
      <c r="F581" s="43"/>
      <c r="G581" s="43"/>
      <c r="H581" s="43"/>
      <c r="I581" s="44"/>
    </row>
    <row r="582" spans="1:9">
      <c r="A582" s="40">
        <f t="shared" ref="A582:A636" si="9">A581+1</f>
        <v>578</v>
      </c>
      <c r="B582" s="41" t="s">
        <v>547</v>
      </c>
      <c r="C582" s="33">
        <v>1466</v>
      </c>
      <c r="D582" s="25"/>
      <c r="E582" s="42"/>
      <c r="F582" s="43"/>
      <c r="G582" s="43"/>
      <c r="H582" s="43"/>
      <c r="I582" s="44"/>
    </row>
    <row r="583" spans="1:9">
      <c r="A583" s="40">
        <f t="shared" si="9"/>
        <v>579</v>
      </c>
      <c r="B583" s="41" t="s">
        <v>713</v>
      </c>
      <c r="C583" s="33">
        <v>79860.11</v>
      </c>
      <c r="D583" s="25"/>
      <c r="E583" s="42"/>
      <c r="F583" s="43"/>
      <c r="G583" s="43"/>
      <c r="H583" s="43"/>
      <c r="I583" s="44"/>
    </row>
    <row r="584" spans="1:9">
      <c r="A584" s="40">
        <f t="shared" si="9"/>
        <v>580</v>
      </c>
      <c r="B584" s="41" t="s">
        <v>519</v>
      </c>
      <c r="C584" s="33">
        <v>3260746</v>
      </c>
      <c r="D584" s="25"/>
      <c r="E584" s="42"/>
      <c r="F584" s="43"/>
      <c r="G584" s="43"/>
      <c r="H584" s="43"/>
      <c r="I584" s="44"/>
    </row>
    <row r="585" spans="1:9">
      <c r="A585" s="40">
        <f t="shared" si="9"/>
        <v>581</v>
      </c>
      <c r="B585" s="41" t="s">
        <v>672</v>
      </c>
      <c r="C585" s="33">
        <v>84825</v>
      </c>
      <c r="D585" s="25"/>
      <c r="E585" s="42"/>
      <c r="F585" s="43"/>
      <c r="G585" s="43"/>
      <c r="H585" s="43"/>
      <c r="I585" s="44"/>
    </row>
    <row r="586" spans="1:9">
      <c r="A586" s="40">
        <f t="shared" si="9"/>
        <v>582</v>
      </c>
      <c r="B586" s="41" t="s">
        <v>651</v>
      </c>
      <c r="C586" s="33">
        <v>210123</v>
      </c>
      <c r="D586" s="25"/>
      <c r="E586" s="42"/>
      <c r="F586" s="43"/>
      <c r="G586" s="43"/>
      <c r="H586" s="43"/>
      <c r="I586" s="44"/>
    </row>
    <row r="587" spans="1:9">
      <c r="A587" s="40">
        <f t="shared" si="9"/>
        <v>583</v>
      </c>
      <c r="B587" s="41" t="s">
        <v>715</v>
      </c>
      <c r="C587" s="33">
        <v>80793.649999999994</v>
      </c>
      <c r="D587" s="25"/>
      <c r="E587" s="42"/>
      <c r="F587" s="43"/>
      <c r="G587" s="43"/>
      <c r="H587" s="43"/>
      <c r="I587" s="44"/>
    </row>
    <row r="588" spans="1:9">
      <c r="A588" s="40">
        <f t="shared" si="9"/>
        <v>584</v>
      </c>
      <c r="B588" s="41" t="s">
        <v>691</v>
      </c>
      <c r="C588" s="33">
        <v>1604072.79</v>
      </c>
      <c r="D588" s="25"/>
      <c r="E588" s="42"/>
      <c r="F588" s="43"/>
      <c r="G588" s="43"/>
      <c r="H588" s="43"/>
      <c r="I588" s="44"/>
    </row>
    <row r="589" spans="1:9">
      <c r="A589" s="40">
        <f t="shared" si="9"/>
        <v>585</v>
      </c>
      <c r="B589" s="41" t="s">
        <v>717</v>
      </c>
      <c r="C589" s="33">
        <v>10157.44</v>
      </c>
      <c r="D589" s="25"/>
      <c r="E589" s="42"/>
      <c r="F589" s="43"/>
      <c r="G589" s="43"/>
      <c r="H589" s="43"/>
      <c r="I589" s="44"/>
    </row>
    <row r="590" spans="1:9">
      <c r="A590" s="40">
        <f t="shared" si="9"/>
        <v>586</v>
      </c>
      <c r="B590" s="41" t="s">
        <v>718</v>
      </c>
      <c r="C590" s="33">
        <v>1919801.15</v>
      </c>
      <c r="D590" s="25"/>
      <c r="E590" s="42"/>
      <c r="F590" s="43"/>
      <c r="G590" s="43"/>
      <c r="H590" s="43"/>
      <c r="I590" s="44"/>
    </row>
    <row r="591" spans="1:9">
      <c r="A591" s="40">
        <f t="shared" si="9"/>
        <v>587</v>
      </c>
      <c r="B591" s="41" t="s">
        <v>624</v>
      </c>
      <c r="C591" s="33">
        <v>521696.4</v>
      </c>
      <c r="D591" s="25"/>
      <c r="E591" s="42"/>
      <c r="F591" s="43"/>
      <c r="G591" s="43"/>
      <c r="H591" s="43"/>
      <c r="I591" s="44"/>
    </row>
    <row r="592" spans="1:9">
      <c r="A592" s="40">
        <f t="shared" si="9"/>
        <v>588</v>
      </c>
      <c r="B592" s="41" t="s">
        <v>645</v>
      </c>
      <c r="C592" s="33">
        <v>4273561.8099999996</v>
      </c>
      <c r="D592" s="25"/>
      <c r="E592" s="42"/>
      <c r="F592" s="43"/>
      <c r="G592" s="43"/>
      <c r="H592" s="43"/>
      <c r="I592" s="44"/>
    </row>
    <row r="593" spans="1:9">
      <c r="A593" s="40">
        <f t="shared" si="9"/>
        <v>589</v>
      </c>
      <c r="B593" s="41" t="s">
        <v>536</v>
      </c>
      <c r="C593" s="33">
        <v>94257.77</v>
      </c>
      <c r="D593" s="25"/>
      <c r="E593" s="42"/>
      <c r="F593" s="43"/>
      <c r="G593" s="43"/>
      <c r="H593" s="43"/>
      <c r="I593" s="44"/>
    </row>
    <row r="594" spans="1:9">
      <c r="A594" s="40">
        <f t="shared" si="9"/>
        <v>590</v>
      </c>
      <c r="B594" s="41" t="s">
        <v>591</v>
      </c>
      <c r="C594" s="33">
        <v>157151</v>
      </c>
      <c r="D594" s="25"/>
      <c r="E594" s="42"/>
      <c r="F594" s="43"/>
      <c r="G594" s="43"/>
      <c r="H594" s="43"/>
      <c r="I594" s="44"/>
    </row>
    <row r="595" spans="1:9">
      <c r="A595" s="40">
        <f t="shared" si="9"/>
        <v>591</v>
      </c>
      <c r="B595" s="41" t="s">
        <v>659</v>
      </c>
      <c r="C595" s="33">
        <v>827900</v>
      </c>
      <c r="D595" s="25"/>
      <c r="E595" s="42"/>
      <c r="F595" s="43"/>
      <c r="G595" s="43"/>
      <c r="H595" s="43"/>
      <c r="I595" s="44"/>
    </row>
    <row r="596" spans="1:9">
      <c r="A596" s="40">
        <f t="shared" si="9"/>
        <v>592</v>
      </c>
      <c r="B596" s="41" t="s">
        <v>533</v>
      </c>
      <c r="C596" s="33">
        <v>188164</v>
      </c>
      <c r="D596" s="25"/>
      <c r="E596" s="42"/>
      <c r="F596" s="43"/>
      <c r="G596" s="43"/>
      <c r="H596" s="43"/>
      <c r="I596" s="44"/>
    </row>
    <row r="597" spans="1:9">
      <c r="A597" s="40">
        <f t="shared" si="9"/>
        <v>593</v>
      </c>
      <c r="B597" s="41" t="s">
        <v>615</v>
      </c>
      <c r="C597" s="33">
        <v>2613906</v>
      </c>
      <c r="D597" s="25"/>
      <c r="E597" s="42"/>
      <c r="F597" s="43"/>
      <c r="G597" s="43"/>
      <c r="H597" s="43"/>
      <c r="I597" s="44"/>
    </row>
    <row r="598" spans="1:9">
      <c r="A598" s="40">
        <f t="shared" si="9"/>
        <v>594</v>
      </c>
      <c r="B598" s="41" t="s">
        <v>551</v>
      </c>
      <c r="C598" s="33">
        <v>4483</v>
      </c>
      <c r="D598" s="25"/>
      <c r="E598" s="42"/>
      <c r="F598" s="43"/>
      <c r="G598" s="43"/>
      <c r="H598" s="43"/>
      <c r="I598" s="44"/>
    </row>
    <row r="599" spans="1:9">
      <c r="A599" s="40">
        <f t="shared" si="9"/>
        <v>595</v>
      </c>
      <c r="B599" s="41" t="s">
        <v>565</v>
      </c>
      <c r="C599" s="33">
        <v>874062.62999999989</v>
      </c>
      <c r="D599" s="25"/>
      <c r="E599" s="42"/>
      <c r="F599" s="43"/>
      <c r="G599" s="43"/>
      <c r="H599" s="43"/>
      <c r="I599" s="44"/>
    </row>
    <row r="600" spans="1:9">
      <c r="A600" s="40">
        <f t="shared" si="9"/>
        <v>596</v>
      </c>
      <c r="B600" s="41" t="s">
        <v>660</v>
      </c>
      <c r="C600" s="33">
        <v>292168</v>
      </c>
      <c r="D600" s="25"/>
      <c r="E600" s="42"/>
      <c r="F600" s="43"/>
      <c r="G600" s="43"/>
      <c r="H600" s="43"/>
      <c r="I600" s="44"/>
    </row>
    <row r="601" spans="1:9">
      <c r="A601" s="40">
        <f t="shared" si="9"/>
        <v>597</v>
      </c>
      <c r="B601" s="41" t="s">
        <v>714</v>
      </c>
      <c r="C601" s="33">
        <v>363237.8</v>
      </c>
      <c r="D601" s="25"/>
      <c r="E601" s="42"/>
      <c r="F601" s="43"/>
      <c r="G601" s="43"/>
      <c r="H601" s="43"/>
      <c r="I601" s="44"/>
    </row>
    <row r="602" spans="1:9">
      <c r="A602" s="40">
        <f t="shared" si="9"/>
        <v>598</v>
      </c>
      <c r="B602" s="41" t="s">
        <v>530</v>
      </c>
      <c r="C602" s="33">
        <v>321.88000000000466</v>
      </c>
      <c r="D602" s="25"/>
      <c r="E602" s="42"/>
      <c r="F602" s="43"/>
      <c r="G602" s="43"/>
      <c r="H602" s="43"/>
      <c r="I602" s="44"/>
    </row>
    <row r="603" spans="1:9">
      <c r="A603" s="40">
        <f t="shared" si="9"/>
        <v>599</v>
      </c>
      <c r="B603" s="41" t="s">
        <v>712</v>
      </c>
      <c r="C603" s="33">
        <v>549168.77</v>
      </c>
      <c r="D603" s="25"/>
      <c r="E603" s="42"/>
      <c r="F603" s="43"/>
      <c r="G603" s="43"/>
      <c r="H603" s="43"/>
      <c r="I603" s="44"/>
    </row>
    <row r="604" spans="1:9">
      <c r="A604" s="40">
        <f t="shared" si="9"/>
        <v>600</v>
      </c>
      <c r="B604" s="41" t="s">
        <v>633</v>
      </c>
      <c r="C604" s="33">
        <v>34967</v>
      </c>
      <c r="D604" s="25"/>
      <c r="E604" s="42"/>
      <c r="F604" s="43"/>
      <c r="G604" s="43"/>
      <c r="H604" s="43"/>
      <c r="I604" s="44"/>
    </row>
    <row r="605" spans="1:9">
      <c r="A605" s="40">
        <f t="shared" si="9"/>
        <v>601</v>
      </c>
      <c r="B605" s="41" t="s">
        <v>537</v>
      </c>
      <c r="C605" s="33">
        <v>566400</v>
      </c>
      <c r="D605" s="25"/>
      <c r="E605" s="42"/>
      <c r="F605" s="43"/>
      <c r="G605" s="43"/>
      <c r="H605" s="43"/>
      <c r="I605" s="44"/>
    </row>
    <row r="606" spans="1:9">
      <c r="A606" s="40">
        <f t="shared" si="9"/>
        <v>602</v>
      </c>
      <c r="B606" s="41" t="s">
        <v>667</v>
      </c>
      <c r="C606" s="33">
        <v>41707.01</v>
      </c>
      <c r="D606" s="25"/>
      <c r="E606" s="42"/>
      <c r="F606" s="43"/>
      <c r="G606" s="43"/>
      <c r="H606" s="43"/>
      <c r="I606" s="44"/>
    </row>
    <row r="607" spans="1:9">
      <c r="A607" s="40">
        <f t="shared" si="9"/>
        <v>603</v>
      </c>
      <c r="B607" s="41" t="s">
        <v>571</v>
      </c>
      <c r="C607" s="33">
        <v>39676.32</v>
      </c>
      <c r="D607" s="25"/>
      <c r="E607" s="42"/>
      <c r="F607" s="43"/>
      <c r="G607" s="43"/>
      <c r="H607" s="43"/>
      <c r="I607" s="44"/>
    </row>
    <row r="608" spans="1:9">
      <c r="A608" s="40">
        <f t="shared" si="9"/>
        <v>604</v>
      </c>
      <c r="B608" s="41" t="s">
        <v>563</v>
      </c>
      <c r="C608" s="33">
        <v>40140.400000000001</v>
      </c>
      <c r="D608" s="25"/>
      <c r="E608" s="42"/>
      <c r="F608" s="43"/>
      <c r="G608" s="43"/>
      <c r="H608" s="43"/>
      <c r="I608" s="44"/>
    </row>
    <row r="609" spans="1:9">
      <c r="A609" s="40">
        <f t="shared" si="9"/>
        <v>605</v>
      </c>
      <c r="B609" s="41" t="s">
        <v>634</v>
      </c>
      <c r="C609" s="33">
        <v>440709.72</v>
      </c>
      <c r="D609" s="25"/>
      <c r="E609" s="42"/>
      <c r="F609" s="43"/>
      <c r="G609" s="43"/>
      <c r="H609" s="43"/>
      <c r="I609" s="44"/>
    </row>
    <row r="610" spans="1:9">
      <c r="A610" s="40">
        <f t="shared" si="9"/>
        <v>606</v>
      </c>
      <c r="B610" s="41" t="s">
        <v>556</v>
      </c>
      <c r="C610" s="33">
        <v>90978.4</v>
      </c>
      <c r="D610" s="25"/>
      <c r="E610" s="42"/>
      <c r="F610" s="43"/>
      <c r="G610" s="43"/>
      <c r="H610" s="43"/>
      <c r="I610" s="44"/>
    </row>
    <row r="611" spans="1:9">
      <c r="A611" s="40">
        <f t="shared" si="9"/>
        <v>607</v>
      </c>
      <c r="B611" s="41" t="s">
        <v>652</v>
      </c>
      <c r="C611" s="33">
        <v>656682.18999999994</v>
      </c>
      <c r="D611" s="25"/>
      <c r="E611" s="42"/>
      <c r="F611" s="43"/>
      <c r="G611" s="43"/>
      <c r="H611" s="43"/>
      <c r="I611" s="44"/>
    </row>
    <row r="612" spans="1:9">
      <c r="A612" s="40">
        <f t="shared" si="9"/>
        <v>608</v>
      </c>
      <c r="B612" s="41" t="s">
        <v>557</v>
      </c>
      <c r="C612" s="33">
        <v>19619</v>
      </c>
      <c r="D612" s="25"/>
      <c r="E612" s="42"/>
      <c r="F612" s="43"/>
      <c r="G612" s="43"/>
      <c r="H612" s="43"/>
      <c r="I612" s="44"/>
    </row>
    <row r="613" spans="1:9">
      <c r="A613" s="40">
        <f t="shared" si="9"/>
        <v>609</v>
      </c>
      <c r="B613" s="41" t="s">
        <v>678</v>
      </c>
      <c r="C613" s="33">
        <v>22400</v>
      </c>
      <c r="D613" s="25"/>
      <c r="E613" s="42"/>
      <c r="F613" s="43"/>
      <c r="G613" s="43"/>
      <c r="H613" s="43"/>
      <c r="I613" s="44"/>
    </row>
    <row r="614" spans="1:9">
      <c r="A614" s="40">
        <f t="shared" si="9"/>
        <v>610</v>
      </c>
      <c r="B614" s="41" t="s">
        <v>570</v>
      </c>
      <c r="C614" s="33">
        <v>14649</v>
      </c>
      <c r="D614" s="25"/>
      <c r="E614" s="42"/>
      <c r="F614" s="43"/>
      <c r="G614" s="43"/>
      <c r="H614" s="43"/>
      <c r="I614" s="44"/>
    </row>
    <row r="615" spans="1:9">
      <c r="A615" s="40">
        <f t="shared" si="9"/>
        <v>611</v>
      </c>
      <c r="B615" s="41" t="s">
        <v>592</v>
      </c>
      <c r="C615" s="33">
        <v>910600</v>
      </c>
      <c r="D615" s="25"/>
      <c r="E615" s="42"/>
      <c r="F615" s="43"/>
      <c r="G615" s="43"/>
      <c r="H615" s="43"/>
      <c r="I615" s="44"/>
    </row>
    <row r="616" spans="1:9">
      <c r="A616" s="40">
        <f t="shared" si="9"/>
        <v>612</v>
      </c>
      <c r="B616" s="41" t="s">
        <v>578</v>
      </c>
      <c r="C616" s="33">
        <v>1906021.38</v>
      </c>
      <c r="D616" s="25"/>
      <c r="E616" s="42"/>
      <c r="F616" s="43"/>
      <c r="G616" s="43"/>
      <c r="H616" s="43"/>
      <c r="I616" s="44"/>
    </row>
    <row r="617" spans="1:9">
      <c r="A617" s="40">
        <f t="shared" si="9"/>
        <v>613</v>
      </c>
      <c r="B617" s="41" t="s">
        <v>576</v>
      </c>
      <c r="C617" s="33">
        <v>31590</v>
      </c>
      <c r="D617" s="25"/>
      <c r="E617" s="42"/>
      <c r="F617" s="43"/>
      <c r="G617" s="43"/>
      <c r="H617" s="43"/>
      <c r="I617" s="44"/>
    </row>
    <row r="618" spans="1:9">
      <c r="A618" s="40">
        <f t="shared" si="9"/>
        <v>614</v>
      </c>
      <c r="B618" s="41" t="s">
        <v>646</v>
      </c>
      <c r="C618" s="33">
        <v>7620</v>
      </c>
      <c r="D618" s="25"/>
      <c r="E618" s="42"/>
      <c r="F618" s="43"/>
      <c r="G618" s="43"/>
      <c r="H618" s="43"/>
      <c r="I618" s="44"/>
    </row>
    <row r="619" spans="1:9">
      <c r="A619" s="40">
        <f t="shared" si="9"/>
        <v>615</v>
      </c>
      <c r="B619" s="41" t="s">
        <v>438</v>
      </c>
      <c r="C619" s="33">
        <v>151616.31</v>
      </c>
      <c r="D619" s="25"/>
      <c r="E619" s="42"/>
      <c r="F619" s="43"/>
      <c r="G619" s="43"/>
      <c r="H619" s="43"/>
      <c r="I619" s="44"/>
    </row>
    <row r="620" spans="1:9">
      <c r="A620" s="40">
        <f t="shared" si="9"/>
        <v>616</v>
      </c>
      <c r="B620" s="41" t="s">
        <v>720</v>
      </c>
      <c r="C620" s="33">
        <v>13382.32</v>
      </c>
      <c r="D620" s="25"/>
      <c r="E620" s="42"/>
      <c r="F620" s="43"/>
      <c r="G620" s="43"/>
      <c r="H620" s="43"/>
      <c r="I620" s="44"/>
    </row>
    <row r="621" spans="1:9">
      <c r="A621" s="40">
        <f t="shared" si="9"/>
        <v>617</v>
      </c>
      <c r="B621" s="41" t="s">
        <v>719</v>
      </c>
      <c r="C621" s="33">
        <v>65488</v>
      </c>
      <c r="D621" s="25"/>
      <c r="E621" s="42"/>
      <c r="F621" s="43"/>
      <c r="G621" s="43"/>
      <c r="H621" s="43"/>
      <c r="I621" s="44"/>
    </row>
    <row r="622" spans="1:9">
      <c r="A622" s="40">
        <f t="shared" si="9"/>
        <v>618</v>
      </c>
      <c r="B622" s="41" t="s">
        <v>567</v>
      </c>
      <c r="C622" s="33">
        <v>359793.24</v>
      </c>
      <c r="D622" s="25"/>
      <c r="E622" s="42"/>
      <c r="F622" s="43"/>
      <c r="G622" s="43"/>
      <c r="H622" s="43"/>
      <c r="I622" s="44"/>
    </row>
    <row r="623" spans="1:9">
      <c r="A623" s="40">
        <f t="shared" si="9"/>
        <v>619</v>
      </c>
      <c r="B623" s="41" t="s">
        <v>653</v>
      </c>
      <c r="C623" s="33">
        <v>93573</v>
      </c>
      <c r="D623" s="25"/>
      <c r="E623" s="42"/>
      <c r="F623" s="43"/>
      <c r="G623" s="43"/>
      <c r="H623" s="43"/>
      <c r="I623" s="44"/>
    </row>
    <row r="624" spans="1:9">
      <c r="A624" s="40">
        <f t="shared" si="9"/>
        <v>620</v>
      </c>
      <c r="B624" s="41" t="s">
        <v>518</v>
      </c>
      <c r="C624" s="33">
        <v>92841940.989999995</v>
      </c>
      <c r="D624" s="25"/>
      <c r="E624" s="42"/>
      <c r="F624" s="43"/>
      <c r="G624" s="43"/>
      <c r="H624" s="43"/>
      <c r="I624" s="44"/>
    </row>
    <row r="625" spans="1:9">
      <c r="A625" s="40">
        <f t="shared" si="9"/>
        <v>621</v>
      </c>
      <c r="B625" s="41" t="s">
        <v>529</v>
      </c>
      <c r="C625" s="33">
        <v>185904</v>
      </c>
      <c r="D625" s="25"/>
      <c r="E625" s="42"/>
      <c r="F625" s="43"/>
      <c r="G625" s="43"/>
      <c r="H625" s="43"/>
      <c r="I625" s="44"/>
    </row>
    <row r="626" spans="1:9">
      <c r="A626" s="40">
        <f t="shared" si="9"/>
        <v>622</v>
      </c>
      <c r="B626" s="41" t="s">
        <v>663</v>
      </c>
      <c r="C626" s="33">
        <v>113850</v>
      </c>
      <c r="D626" s="25"/>
      <c r="E626" s="42"/>
      <c r="F626" s="43"/>
      <c r="G626" s="43"/>
      <c r="H626" s="43"/>
      <c r="I626" s="44"/>
    </row>
    <row r="627" spans="1:9">
      <c r="A627" s="40">
        <f t="shared" si="9"/>
        <v>623</v>
      </c>
      <c r="B627" s="41" t="s">
        <v>607</v>
      </c>
      <c r="C627" s="33">
        <v>155412</v>
      </c>
      <c r="D627" s="25"/>
      <c r="E627" s="42"/>
      <c r="F627" s="43"/>
      <c r="G627" s="43"/>
      <c r="H627" s="43"/>
      <c r="I627" s="44"/>
    </row>
    <row r="628" spans="1:9">
      <c r="A628" s="40">
        <f t="shared" si="9"/>
        <v>624</v>
      </c>
      <c r="B628" s="41" t="s">
        <v>374</v>
      </c>
      <c r="C628" s="33">
        <v>45000</v>
      </c>
      <c r="D628" s="25"/>
      <c r="E628" s="42"/>
      <c r="F628" s="43"/>
      <c r="G628" s="43"/>
      <c r="H628" s="43"/>
      <c r="I628" s="44"/>
    </row>
    <row r="629" spans="1:9">
      <c r="A629" s="40">
        <f t="shared" si="9"/>
        <v>625</v>
      </c>
      <c r="B629" s="41" t="s">
        <v>569</v>
      </c>
      <c r="C629" s="33">
        <v>57604.68</v>
      </c>
      <c r="D629" s="25"/>
      <c r="E629" s="42"/>
      <c r="F629" s="43"/>
      <c r="G629" s="43"/>
      <c r="H629" s="43"/>
      <c r="I629" s="44"/>
    </row>
    <row r="630" spans="1:9">
      <c r="A630" s="40">
        <f t="shared" si="9"/>
        <v>626</v>
      </c>
      <c r="B630" s="41" t="s">
        <v>577</v>
      </c>
      <c r="C630" s="33">
        <v>3916</v>
      </c>
      <c r="D630" s="25"/>
      <c r="E630" s="42"/>
      <c r="F630" s="43"/>
      <c r="G630" s="43"/>
      <c r="H630" s="43"/>
      <c r="I630" s="44"/>
    </row>
    <row r="631" spans="1:9">
      <c r="A631" s="40">
        <f t="shared" si="9"/>
        <v>627</v>
      </c>
      <c r="B631" s="41" t="s">
        <v>594</v>
      </c>
      <c r="C631" s="33">
        <v>522000</v>
      </c>
      <c r="D631" s="25"/>
      <c r="E631" s="42"/>
      <c r="F631" s="43"/>
      <c r="G631" s="43"/>
      <c r="H631" s="43"/>
      <c r="I631" s="44"/>
    </row>
    <row r="632" spans="1:9">
      <c r="A632" s="40">
        <f t="shared" si="9"/>
        <v>628</v>
      </c>
      <c r="B632" s="41" t="s">
        <v>618</v>
      </c>
      <c r="C632" s="33">
        <v>22500</v>
      </c>
      <c r="D632" s="25"/>
      <c r="E632" s="42"/>
      <c r="F632" s="43"/>
      <c r="G632" s="43"/>
      <c r="H632" s="43"/>
      <c r="I632" s="44"/>
    </row>
    <row r="633" spans="1:9">
      <c r="A633" s="40">
        <f t="shared" si="9"/>
        <v>629</v>
      </c>
      <c r="B633" s="41" t="s">
        <v>599</v>
      </c>
      <c r="C633" s="33">
        <v>1569</v>
      </c>
      <c r="D633" s="25"/>
      <c r="E633" s="42"/>
      <c r="F633" s="43"/>
      <c r="G633" s="43"/>
      <c r="H633" s="43"/>
      <c r="I633" s="44"/>
    </row>
    <row r="634" spans="1:9">
      <c r="A634" s="40">
        <f t="shared" si="9"/>
        <v>630</v>
      </c>
      <c r="B634" s="41" t="s">
        <v>584</v>
      </c>
      <c r="C634" s="33">
        <v>518</v>
      </c>
      <c r="D634" s="25"/>
      <c r="E634" s="42"/>
      <c r="F634" s="43"/>
      <c r="G634" s="43"/>
      <c r="H634" s="43"/>
      <c r="I634" s="44"/>
    </row>
    <row r="635" spans="1:9">
      <c r="A635" s="40">
        <f t="shared" si="9"/>
        <v>631</v>
      </c>
      <c r="B635" s="41" t="s">
        <v>644</v>
      </c>
      <c r="C635" s="33">
        <v>1108312.8999999999</v>
      </c>
      <c r="D635" s="25"/>
      <c r="E635" s="42"/>
      <c r="F635" s="43"/>
      <c r="G635" s="43"/>
      <c r="H635" s="43"/>
      <c r="I635" s="44"/>
    </row>
    <row r="636" spans="1:9">
      <c r="A636" s="40">
        <f t="shared" si="9"/>
        <v>632</v>
      </c>
      <c r="B636" s="41" t="s">
        <v>662</v>
      </c>
      <c r="C636" s="33">
        <v>43934</v>
      </c>
      <c r="D636" s="25"/>
      <c r="E636" s="42"/>
      <c r="F636" s="43"/>
      <c r="G636" s="43"/>
      <c r="H636" s="43"/>
      <c r="I636" s="44"/>
    </row>
    <row r="637" spans="1:9">
      <c r="C637" s="37">
        <f>SUM(C5:C636)</f>
        <v>1495765817.9000001</v>
      </c>
    </row>
    <row r="638" spans="1:9">
      <c r="C638" s="32"/>
    </row>
    <row r="639" spans="1:9">
      <c r="C639" s="32"/>
    </row>
    <row r="640" spans="1:9">
      <c r="C640" s="32"/>
    </row>
    <row r="641" spans="3:3">
      <c r="C641" s="32"/>
    </row>
    <row r="642" spans="3:3">
      <c r="C642" s="32"/>
    </row>
    <row r="643" spans="3:3">
      <c r="C643" s="32"/>
    </row>
    <row r="644" spans="3:3">
      <c r="C644" s="32"/>
    </row>
    <row r="645" spans="3:3">
      <c r="C645" s="32"/>
    </row>
    <row r="646" spans="3:3">
      <c r="C646" s="32"/>
    </row>
    <row r="647" spans="3:3">
      <c r="C647" s="32"/>
    </row>
    <row r="648" spans="3:3">
      <c r="C648" s="32"/>
    </row>
    <row r="649" spans="3:3">
      <c r="C649" s="32"/>
    </row>
    <row r="650" spans="3:3">
      <c r="C650" s="32"/>
    </row>
    <row r="651" spans="3:3">
      <c r="C651" s="32"/>
    </row>
    <row r="652" spans="3:3">
      <c r="C652" s="32"/>
    </row>
    <row r="653" spans="3:3">
      <c r="C653" s="32"/>
    </row>
    <row r="654" spans="3:3">
      <c r="C654" s="32"/>
    </row>
    <row r="655" spans="3:3">
      <c r="C655" s="32"/>
    </row>
    <row r="656" spans="3:3">
      <c r="C656" s="32"/>
    </row>
    <row r="657" spans="3:3">
      <c r="C657" s="32"/>
    </row>
    <row r="658" spans="3:3">
      <c r="C658" s="32"/>
    </row>
    <row r="659" spans="3:3">
      <c r="C659" s="32"/>
    </row>
    <row r="660" spans="3:3">
      <c r="C660" s="32"/>
    </row>
    <row r="661" spans="3:3">
      <c r="C661" s="32"/>
    </row>
    <row r="662" spans="3:3">
      <c r="C662" s="32"/>
    </row>
    <row r="663" spans="3:3">
      <c r="C663" s="32"/>
    </row>
    <row r="664" spans="3:3">
      <c r="C664" s="32"/>
    </row>
    <row r="665" spans="3:3">
      <c r="C665" s="32"/>
    </row>
    <row r="666" spans="3:3">
      <c r="C666" s="32"/>
    </row>
    <row r="667" spans="3:3">
      <c r="C667" s="32"/>
    </row>
    <row r="668" spans="3:3">
      <c r="C668" s="32"/>
    </row>
    <row r="669" spans="3:3">
      <c r="C669" s="32"/>
    </row>
    <row r="670" spans="3:3">
      <c r="C670" s="32"/>
    </row>
    <row r="671" spans="3:3">
      <c r="C671" s="32"/>
    </row>
    <row r="672" spans="3:3">
      <c r="C672" s="32"/>
    </row>
    <row r="673" spans="3:3">
      <c r="C673" s="32"/>
    </row>
    <row r="674" spans="3:3">
      <c r="C674" s="32"/>
    </row>
    <row r="675" spans="3:3">
      <c r="C675" s="32"/>
    </row>
    <row r="676" spans="3:3">
      <c r="C676" s="32"/>
    </row>
    <row r="677" spans="3:3">
      <c r="C677" s="32"/>
    </row>
    <row r="678" spans="3:3">
      <c r="C678" s="32"/>
    </row>
    <row r="679" spans="3:3">
      <c r="C679" s="32"/>
    </row>
    <row r="680" spans="3:3">
      <c r="C680" s="32"/>
    </row>
    <row r="681" spans="3:3">
      <c r="C681" s="32"/>
    </row>
    <row r="682" spans="3:3">
      <c r="C682" s="32"/>
    </row>
    <row r="683" spans="3:3">
      <c r="C683" s="32"/>
    </row>
    <row r="684" spans="3:3">
      <c r="C684" s="32"/>
    </row>
    <row r="685" spans="3:3">
      <c r="C685" s="32"/>
    </row>
    <row r="686" spans="3:3">
      <c r="C686" s="32"/>
    </row>
    <row r="687" spans="3:3">
      <c r="C687" s="32"/>
    </row>
    <row r="688" spans="3:3">
      <c r="C688" s="32"/>
    </row>
    <row r="689" spans="3:3">
      <c r="C689" s="32"/>
    </row>
    <row r="690" spans="3:3">
      <c r="C690" s="32"/>
    </row>
    <row r="691" spans="3:3">
      <c r="C691" s="32"/>
    </row>
    <row r="692" spans="3:3">
      <c r="C692" s="32"/>
    </row>
    <row r="693" spans="3:3">
      <c r="C693" s="32"/>
    </row>
    <row r="694" spans="3:3">
      <c r="C694" s="32"/>
    </row>
    <row r="695" spans="3:3">
      <c r="C695" s="32"/>
    </row>
    <row r="696" spans="3:3">
      <c r="C696" s="32"/>
    </row>
    <row r="697" spans="3:3">
      <c r="C697" s="32"/>
    </row>
    <row r="698" spans="3:3">
      <c r="C698" s="32"/>
    </row>
    <row r="699" spans="3:3">
      <c r="C699" s="32"/>
    </row>
    <row r="700" spans="3:3">
      <c r="C700" s="32"/>
    </row>
    <row r="701" spans="3:3">
      <c r="C701" s="32"/>
    </row>
    <row r="702" spans="3:3">
      <c r="C702" s="32"/>
    </row>
    <row r="703" spans="3:3">
      <c r="C703" s="32"/>
    </row>
    <row r="704" spans="3:3">
      <c r="C704" s="32"/>
    </row>
    <row r="705" spans="3:3">
      <c r="C705" s="32"/>
    </row>
    <row r="706" spans="3:3">
      <c r="C706" s="32"/>
    </row>
    <row r="707" spans="3:3">
      <c r="C707" s="32"/>
    </row>
    <row r="708" spans="3:3">
      <c r="C708" s="32"/>
    </row>
    <row r="709" spans="3:3">
      <c r="C709" s="32"/>
    </row>
    <row r="710" spans="3:3">
      <c r="C710" s="32"/>
    </row>
    <row r="711" spans="3:3">
      <c r="C711" s="32"/>
    </row>
    <row r="712" spans="3:3">
      <c r="C712" s="32"/>
    </row>
    <row r="713" spans="3:3">
      <c r="C713" s="32"/>
    </row>
    <row r="714" spans="3:3">
      <c r="C714" s="32"/>
    </row>
    <row r="715" spans="3:3">
      <c r="C715" s="32"/>
    </row>
    <row r="716" spans="3:3">
      <c r="C716" s="32"/>
    </row>
    <row r="717" spans="3:3">
      <c r="C717" s="32"/>
    </row>
    <row r="718" spans="3:3">
      <c r="C718" s="32"/>
    </row>
    <row r="719" spans="3:3">
      <c r="C719" s="32"/>
    </row>
    <row r="720" spans="3:3">
      <c r="C720" s="32"/>
    </row>
    <row r="721" spans="3:3">
      <c r="C721" s="32"/>
    </row>
    <row r="722" spans="3:3">
      <c r="C722" s="32"/>
    </row>
    <row r="723" spans="3:3">
      <c r="C723" s="32"/>
    </row>
    <row r="724" spans="3:3">
      <c r="C724" s="32"/>
    </row>
    <row r="725" spans="3:3">
      <c r="C725" s="32"/>
    </row>
    <row r="726" spans="3:3">
      <c r="C726" s="32"/>
    </row>
    <row r="727" spans="3:3">
      <c r="C727" s="32"/>
    </row>
    <row r="728" spans="3:3">
      <c r="C728" s="32"/>
    </row>
    <row r="729" spans="3:3">
      <c r="C729" s="32"/>
    </row>
    <row r="730" spans="3:3">
      <c r="C730" s="32"/>
    </row>
    <row r="731" spans="3:3">
      <c r="C731" s="32"/>
    </row>
    <row r="732" spans="3:3">
      <c r="C732" s="32"/>
    </row>
    <row r="733" spans="3:3">
      <c r="C733" s="32"/>
    </row>
    <row r="734" spans="3:3">
      <c r="C734" s="32"/>
    </row>
    <row r="735" spans="3:3">
      <c r="C735" s="32"/>
    </row>
    <row r="736" spans="3:3">
      <c r="C736" s="32"/>
    </row>
    <row r="737" spans="3:3">
      <c r="C737" s="32"/>
    </row>
    <row r="738" spans="3:3">
      <c r="C738" s="32"/>
    </row>
    <row r="739" spans="3:3">
      <c r="C739" s="32"/>
    </row>
    <row r="740" spans="3:3">
      <c r="C740" s="32"/>
    </row>
    <row r="741" spans="3:3">
      <c r="C741" s="32"/>
    </row>
    <row r="742" spans="3:3">
      <c r="C742" s="32"/>
    </row>
    <row r="743" spans="3:3">
      <c r="C743" s="32"/>
    </row>
    <row r="744" spans="3:3">
      <c r="C744" s="32"/>
    </row>
    <row r="745" spans="3:3">
      <c r="C745" s="32"/>
    </row>
    <row r="746" spans="3:3">
      <c r="C746" s="32"/>
    </row>
    <row r="747" spans="3:3">
      <c r="C747" s="32"/>
    </row>
    <row r="748" spans="3:3">
      <c r="C748" s="32"/>
    </row>
    <row r="749" spans="3:3">
      <c r="C749" s="32"/>
    </row>
    <row r="750" spans="3:3">
      <c r="C750" s="32"/>
    </row>
    <row r="751" spans="3:3">
      <c r="C751" s="32"/>
    </row>
    <row r="752" spans="3:3">
      <c r="C752" s="32"/>
    </row>
    <row r="753" spans="3:3">
      <c r="C753" s="32"/>
    </row>
    <row r="754" spans="3:3">
      <c r="C754" s="32"/>
    </row>
    <row r="755" spans="3:3">
      <c r="C755" s="32"/>
    </row>
    <row r="756" spans="3:3">
      <c r="C756" s="32"/>
    </row>
    <row r="757" spans="3:3">
      <c r="C757" s="32"/>
    </row>
    <row r="758" spans="3:3">
      <c r="C758" s="32"/>
    </row>
    <row r="759" spans="3:3">
      <c r="C759" s="32"/>
    </row>
    <row r="760" spans="3:3">
      <c r="C760" s="32"/>
    </row>
    <row r="761" spans="3:3">
      <c r="C761" s="32"/>
    </row>
    <row r="762" spans="3:3">
      <c r="C762" s="32"/>
    </row>
    <row r="763" spans="3:3">
      <c r="C763" s="32"/>
    </row>
    <row r="764" spans="3:3">
      <c r="C764" s="32"/>
    </row>
    <row r="765" spans="3:3">
      <c r="C765" s="32"/>
    </row>
    <row r="766" spans="3:3">
      <c r="C766" s="32"/>
    </row>
    <row r="767" spans="3:3">
      <c r="C767" s="32"/>
    </row>
    <row r="768" spans="3:3">
      <c r="C768" s="32"/>
    </row>
    <row r="769" spans="3:3">
      <c r="C769" s="32"/>
    </row>
    <row r="770" spans="3:3">
      <c r="C770" s="32"/>
    </row>
    <row r="771" spans="3:3">
      <c r="C771" s="32"/>
    </row>
    <row r="772" spans="3:3">
      <c r="C772" s="32"/>
    </row>
    <row r="773" spans="3:3">
      <c r="C773" s="32"/>
    </row>
    <row r="774" spans="3:3">
      <c r="C774" s="32"/>
    </row>
    <row r="775" spans="3:3">
      <c r="C775" s="32"/>
    </row>
    <row r="776" spans="3:3">
      <c r="C776" s="32"/>
    </row>
    <row r="777" spans="3:3">
      <c r="C777" s="32"/>
    </row>
    <row r="778" spans="3:3">
      <c r="C778" s="32"/>
    </row>
    <row r="779" spans="3:3">
      <c r="C779" s="32"/>
    </row>
    <row r="780" spans="3:3">
      <c r="C780" s="32"/>
    </row>
    <row r="781" spans="3:3">
      <c r="C781" s="32"/>
    </row>
    <row r="782" spans="3:3">
      <c r="C782" s="32"/>
    </row>
    <row r="783" spans="3:3">
      <c r="C783" s="32"/>
    </row>
    <row r="784" spans="3:3">
      <c r="C784" s="32"/>
    </row>
    <row r="785" spans="3:3">
      <c r="C785" s="32"/>
    </row>
    <row r="786" spans="3:3">
      <c r="C786" s="32"/>
    </row>
    <row r="787" spans="3:3">
      <c r="C787" s="32"/>
    </row>
    <row r="788" spans="3:3">
      <c r="C788" s="32"/>
    </row>
    <row r="789" spans="3:3">
      <c r="C789" s="32"/>
    </row>
    <row r="790" spans="3:3">
      <c r="C790" s="32"/>
    </row>
    <row r="791" spans="3:3">
      <c r="C791" s="32"/>
    </row>
    <row r="792" spans="3:3">
      <c r="C792" s="32"/>
    </row>
    <row r="793" spans="3:3">
      <c r="C793" s="32"/>
    </row>
    <row r="794" spans="3:3">
      <c r="C794" s="32"/>
    </row>
    <row r="795" spans="3:3">
      <c r="C795" s="32"/>
    </row>
    <row r="796" spans="3:3">
      <c r="C796" s="32"/>
    </row>
    <row r="797" spans="3:3">
      <c r="C797" s="32"/>
    </row>
    <row r="798" spans="3:3">
      <c r="C798" s="32"/>
    </row>
    <row r="799" spans="3:3">
      <c r="C799" s="32"/>
    </row>
    <row r="800" spans="3:3">
      <c r="C800" s="32"/>
    </row>
    <row r="801" spans="3:3">
      <c r="C801" s="32"/>
    </row>
    <row r="802" spans="3:3">
      <c r="C802" s="32"/>
    </row>
    <row r="803" spans="3:3">
      <c r="C803" s="32"/>
    </row>
    <row r="804" spans="3:3">
      <c r="C804" s="32"/>
    </row>
    <row r="805" spans="3:3">
      <c r="C805" s="32"/>
    </row>
    <row r="806" spans="3:3">
      <c r="C806" s="32"/>
    </row>
    <row r="807" spans="3:3">
      <c r="C807" s="32"/>
    </row>
    <row r="808" spans="3:3">
      <c r="C808" s="32"/>
    </row>
    <row r="809" spans="3:3">
      <c r="C809" s="32"/>
    </row>
    <row r="810" spans="3:3">
      <c r="C810" s="32"/>
    </row>
    <row r="811" spans="3:3">
      <c r="C811" s="32"/>
    </row>
    <row r="812" spans="3:3">
      <c r="C812" s="32"/>
    </row>
    <row r="813" spans="3:3">
      <c r="C813" s="32"/>
    </row>
    <row r="814" spans="3:3">
      <c r="C814" s="32"/>
    </row>
    <row r="815" spans="3:3">
      <c r="C815" s="32"/>
    </row>
    <row r="816" spans="3:3">
      <c r="C816" s="32"/>
    </row>
    <row r="817" spans="3:3">
      <c r="C817" s="32"/>
    </row>
    <row r="818" spans="3:3">
      <c r="C818" s="32"/>
    </row>
    <row r="819" spans="3:3">
      <c r="C819" s="32"/>
    </row>
    <row r="820" spans="3:3">
      <c r="C820" s="32"/>
    </row>
    <row r="821" spans="3:3">
      <c r="C821" s="32"/>
    </row>
    <row r="822" spans="3:3">
      <c r="C822" s="32"/>
    </row>
    <row r="823" spans="3:3">
      <c r="C823" s="32"/>
    </row>
    <row r="824" spans="3:3">
      <c r="C824" s="32"/>
    </row>
    <row r="825" spans="3:3">
      <c r="C825" s="32"/>
    </row>
    <row r="826" spans="3:3">
      <c r="C826" s="32"/>
    </row>
    <row r="827" spans="3:3">
      <c r="C827" s="32"/>
    </row>
    <row r="828" spans="3:3">
      <c r="C828" s="32"/>
    </row>
    <row r="829" spans="3:3">
      <c r="C829" s="32"/>
    </row>
    <row r="830" spans="3:3">
      <c r="C830" s="32"/>
    </row>
    <row r="831" spans="3:3">
      <c r="C831" s="32"/>
    </row>
    <row r="832" spans="3:3">
      <c r="C832" s="32"/>
    </row>
    <row r="833" spans="3:3">
      <c r="C833" s="32"/>
    </row>
    <row r="834" spans="3:3">
      <c r="C834" s="32"/>
    </row>
    <row r="835" spans="3:3">
      <c r="C835" s="32"/>
    </row>
    <row r="836" spans="3:3">
      <c r="C836" s="32"/>
    </row>
    <row r="837" spans="3:3">
      <c r="C837" s="32"/>
    </row>
    <row r="838" spans="3:3">
      <c r="C838" s="32"/>
    </row>
    <row r="839" spans="3:3">
      <c r="C839" s="32"/>
    </row>
    <row r="840" spans="3:3">
      <c r="C840" s="32"/>
    </row>
    <row r="841" spans="3:3">
      <c r="C841" s="32"/>
    </row>
    <row r="842" spans="3:3">
      <c r="C842" s="32"/>
    </row>
    <row r="843" spans="3:3">
      <c r="C843" s="32"/>
    </row>
    <row r="844" spans="3:3">
      <c r="C844" s="32"/>
    </row>
    <row r="845" spans="3:3">
      <c r="C845" s="32"/>
    </row>
    <row r="846" spans="3:3">
      <c r="C846" s="32"/>
    </row>
    <row r="847" spans="3:3">
      <c r="C847" s="32"/>
    </row>
    <row r="848" spans="3:3">
      <c r="C848" s="32"/>
    </row>
    <row r="849" spans="3:3">
      <c r="C849" s="32"/>
    </row>
    <row r="850" spans="3:3">
      <c r="C850" s="32"/>
    </row>
    <row r="851" spans="3:3">
      <c r="C851" s="32"/>
    </row>
    <row r="852" spans="3:3">
      <c r="C852" s="32"/>
    </row>
    <row r="853" spans="3:3">
      <c r="C853" s="32"/>
    </row>
    <row r="854" spans="3:3">
      <c r="C854" s="32"/>
    </row>
    <row r="855" spans="3:3">
      <c r="C855" s="32"/>
    </row>
    <row r="856" spans="3:3">
      <c r="C856" s="32"/>
    </row>
    <row r="857" spans="3:3">
      <c r="C857" s="32"/>
    </row>
    <row r="858" spans="3:3">
      <c r="C858" s="32"/>
    </row>
    <row r="859" spans="3:3">
      <c r="C859" s="32"/>
    </row>
    <row r="860" spans="3:3">
      <c r="C860" s="32"/>
    </row>
    <row r="861" spans="3:3">
      <c r="C861" s="32"/>
    </row>
    <row r="862" spans="3:3">
      <c r="C862" s="32"/>
    </row>
    <row r="863" spans="3:3">
      <c r="C863" s="32"/>
    </row>
    <row r="864" spans="3:3">
      <c r="C864" s="32"/>
    </row>
    <row r="865" spans="3:3">
      <c r="C865" s="32"/>
    </row>
    <row r="866" spans="3:3">
      <c r="C866" s="32"/>
    </row>
    <row r="867" spans="3:3">
      <c r="C867" s="32"/>
    </row>
    <row r="868" spans="3:3">
      <c r="C868" s="32"/>
    </row>
    <row r="869" spans="3:3">
      <c r="C869" s="32"/>
    </row>
    <row r="870" spans="3:3">
      <c r="C870" s="32"/>
    </row>
    <row r="871" spans="3:3">
      <c r="C871" s="32"/>
    </row>
    <row r="872" spans="3:3">
      <c r="C872" s="32"/>
    </row>
    <row r="873" spans="3:3">
      <c r="C873" s="32"/>
    </row>
    <row r="874" spans="3:3">
      <c r="C874" s="32"/>
    </row>
    <row r="875" spans="3:3">
      <c r="C875" s="32"/>
    </row>
    <row r="876" spans="3:3">
      <c r="C876" s="32"/>
    </row>
    <row r="877" spans="3:3">
      <c r="C877" s="32"/>
    </row>
    <row r="878" spans="3:3">
      <c r="C878" s="32"/>
    </row>
    <row r="879" spans="3:3">
      <c r="C879" s="32"/>
    </row>
    <row r="880" spans="3:3">
      <c r="C880" s="32"/>
    </row>
    <row r="881" spans="3:3">
      <c r="C881" s="32"/>
    </row>
    <row r="882" spans="3:3">
      <c r="C882" s="32"/>
    </row>
    <row r="883" spans="3:3">
      <c r="C883" s="32"/>
    </row>
    <row r="884" spans="3:3">
      <c r="C884" s="32"/>
    </row>
    <row r="885" spans="3:3">
      <c r="C885" s="32"/>
    </row>
    <row r="886" spans="3:3">
      <c r="C886" s="32"/>
    </row>
    <row r="887" spans="3:3">
      <c r="C887" s="32"/>
    </row>
    <row r="888" spans="3:3">
      <c r="C888" s="32"/>
    </row>
    <row r="889" spans="3:3">
      <c r="C889" s="32"/>
    </row>
    <row r="890" spans="3:3">
      <c r="C890" s="32"/>
    </row>
    <row r="891" spans="3:3">
      <c r="C891" s="32"/>
    </row>
    <row r="892" spans="3:3">
      <c r="C892" s="32"/>
    </row>
    <row r="893" spans="3:3">
      <c r="C893" s="32"/>
    </row>
    <row r="894" spans="3:3">
      <c r="C894" s="32"/>
    </row>
    <row r="895" spans="3:3">
      <c r="C895" s="32"/>
    </row>
    <row r="896" spans="3:3">
      <c r="C896" s="32"/>
    </row>
    <row r="897" spans="3:3">
      <c r="C897" s="32"/>
    </row>
    <row r="898" spans="3:3">
      <c r="C898" s="32"/>
    </row>
    <row r="899" spans="3:3">
      <c r="C899" s="32"/>
    </row>
    <row r="900" spans="3:3">
      <c r="C900" s="32"/>
    </row>
    <row r="901" spans="3:3">
      <c r="C901" s="32"/>
    </row>
    <row r="902" spans="3:3">
      <c r="C902" s="32"/>
    </row>
    <row r="903" spans="3:3">
      <c r="C903" s="32"/>
    </row>
    <row r="904" spans="3:3">
      <c r="C904" s="32"/>
    </row>
    <row r="905" spans="3:3">
      <c r="C905" s="32"/>
    </row>
    <row r="906" spans="3:3">
      <c r="C906" s="32"/>
    </row>
    <row r="907" spans="3:3">
      <c r="C907" s="32"/>
    </row>
    <row r="908" spans="3:3">
      <c r="C908" s="32"/>
    </row>
    <row r="909" spans="3:3">
      <c r="C909" s="32"/>
    </row>
    <row r="910" spans="3:3">
      <c r="C910" s="32"/>
    </row>
    <row r="911" spans="3:3">
      <c r="C911" s="32"/>
    </row>
    <row r="912" spans="3:3">
      <c r="C912" s="32"/>
    </row>
    <row r="913" spans="3:3">
      <c r="C913" s="32"/>
    </row>
    <row r="914" spans="3:3">
      <c r="C914" s="32"/>
    </row>
    <row r="915" spans="3:3">
      <c r="C915" s="32"/>
    </row>
    <row r="916" spans="3:3">
      <c r="C916" s="32"/>
    </row>
    <row r="917" spans="3:3">
      <c r="C917" s="32"/>
    </row>
    <row r="918" spans="3:3">
      <c r="C918" s="32"/>
    </row>
    <row r="919" spans="3:3">
      <c r="C919" s="32"/>
    </row>
    <row r="920" spans="3:3">
      <c r="C920" s="32"/>
    </row>
    <row r="921" spans="3:3">
      <c r="C921" s="32"/>
    </row>
    <row r="922" spans="3:3">
      <c r="C922" s="32"/>
    </row>
    <row r="923" spans="3:3">
      <c r="C923" s="32"/>
    </row>
    <row r="924" spans="3:3">
      <c r="C924" s="32"/>
    </row>
    <row r="925" spans="3:3">
      <c r="C925" s="32"/>
    </row>
    <row r="926" spans="3:3">
      <c r="C926" s="32"/>
    </row>
    <row r="927" spans="3:3">
      <c r="C927" s="32"/>
    </row>
    <row r="928" spans="3:3">
      <c r="C928" s="32"/>
    </row>
    <row r="929" spans="3:3">
      <c r="C929" s="32"/>
    </row>
    <row r="930" spans="3:3">
      <c r="C930" s="32"/>
    </row>
    <row r="931" spans="3:3">
      <c r="C931" s="32"/>
    </row>
    <row r="932" spans="3:3">
      <c r="C932" s="32"/>
    </row>
    <row r="933" spans="3:3">
      <c r="C933" s="32"/>
    </row>
    <row r="934" spans="3:3">
      <c r="C934" s="32"/>
    </row>
    <row r="935" spans="3:3">
      <c r="C935" s="32"/>
    </row>
    <row r="936" spans="3:3">
      <c r="C936" s="32"/>
    </row>
    <row r="937" spans="3:3">
      <c r="C937" s="32"/>
    </row>
    <row r="938" spans="3:3">
      <c r="C938" s="32"/>
    </row>
    <row r="939" spans="3:3">
      <c r="C939" s="32"/>
    </row>
    <row r="940" spans="3:3">
      <c r="C940" s="32"/>
    </row>
    <row r="941" spans="3:3">
      <c r="C941" s="32"/>
    </row>
    <row r="942" spans="3:3">
      <c r="C942" s="32"/>
    </row>
    <row r="943" spans="3:3">
      <c r="C943" s="32"/>
    </row>
    <row r="944" spans="3:3">
      <c r="C944" s="32"/>
    </row>
    <row r="945" spans="2:3">
      <c r="C945" s="32"/>
    </row>
    <row r="946" spans="2:3">
      <c r="C946" s="32"/>
    </row>
    <row r="947" spans="2:3">
      <c r="C947" s="32"/>
    </row>
    <row r="948" spans="2:3">
      <c r="C948" s="32"/>
    </row>
    <row r="949" spans="2:3">
      <c r="C949" s="32"/>
    </row>
    <row r="950" spans="2:3">
      <c r="C950" s="32"/>
    </row>
    <row r="951" spans="2:3">
      <c r="C951" s="32"/>
    </row>
    <row r="952" spans="2:3">
      <c r="C952" s="32"/>
    </row>
    <row r="953" spans="2:3">
      <c r="C953" s="32"/>
    </row>
    <row r="954" spans="2:3">
      <c r="C954" s="32"/>
    </row>
    <row r="955" spans="2:3">
      <c r="C955" s="32"/>
    </row>
    <row r="956" spans="2:3">
      <c r="C956" s="32"/>
    </row>
    <row r="957" spans="2:3">
      <c r="C957" s="32"/>
    </row>
    <row r="958" spans="2:3">
      <c r="C958" s="32"/>
    </row>
    <row r="959" spans="2:3">
      <c r="C959" s="32"/>
    </row>
    <row r="960" spans="2:3">
      <c r="B960" s="49"/>
      <c r="C960" s="32"/>
    </row>
    <row r="961" spans="2:3">
      <c r="B961" s="49"/>
      <c r="C961" s="32"/>
    </row>
    <row r="962" spans="2:3">
      <c r="B962" s="49"/>
      <c r="C962" s="32"/>
    </row>
    <row r="963" spans="2:3">
      <c r="B963" s="49"/>
      <c r="C963" s="32"/>
    </row>
    <row r="964" spans="2:3">
      <c r="B964" s="49"/>
      <c r="C964" s="32"/>
    </row>
    <row r="965" spans="2:3">
      <c r="B965" s="49"/>
      <c r="C965" s="32"/>
    </row>
    <row r="966" spans="2:3">
      <c r="B966" s="49"/>
      <c r="C966" s="32"/>
    </row>
    <row r="967" spans="2:3">
      <c r="B967" s="49"/>
      <c r="C967" s="32"/>
    </row>
    <row r="968" spans="2:3">
      <c r="B968" s="49"/>
      <c r="C968" s="32"/>
    </row>
    <row r="969" spans="2:3">
      <c r="B969" s="49"/>
      <c r="C969" s="32"/>
    </row>
    <row r="970" spans="2:3">
      <c r="B970" s="49"/>
      <c r="C970" s="32"/>
    </row>
    <row r="971" spans="2:3">
      <c r="B971" s="49"/>
      <c r="C971" s="32"/>
    </row>
    <row r="972" spans="2:3">
      <c r="B972" s="49"/>
      <c r="C972" s="32"/>
    </row>
    <row r="973" spans="2:3">
      <c r="B973" s="49"/>
      <c r="C973" s="32"/>
    </row>
    <row r="974" spans="2:3">
      <c r="B974" s="49"/>
      <c r="C974" s="32"/>
    </row>
    <row r="975" spans="2:3">
      <c r="B975" s="49"/>
      <c r="C975" s="32"/>
    </row>
    <row r="976" spans="2:3">
      <c r="B976" s="49"/>
      <c r="C976" s="32"/>
    </row>
    <row r="977" spans="2:3">
      <c r="B977" s="49"/>
      <c r="C977" s="32"/>
    </row>
    <row r="978" spans="2:3">
      <c r="B978" s="49"/>
      <c r="C978" s="32"/>
    </row>
    <row r="979" spans="2:3">
      <c r="B979" s="49"/>
      <c r="C979" s="32"/>
    </row>
    <row r="980" spans="2:3">
      <c r="B980" s="49"/>
      <c r="C980" s="32"/>
    </row>
    <row r="981" spans="2:3">
      <c r="B981" s="49"/>
      <c r="C981" s="32"/>
    </row>
    <row r="982" spans="2:3">
      <c r="B982" s="49"/>
      <c r="C982" s="32"/>
    </row>
    <row r="983" spans="2:3">
      <c r="B983" s="49"/>
      <c r="C983" s="32"/>
    </row>
    <row r="984" spans="2:3">
      <c r="B984" s="49"/>
      <c r="C984" s="32"/>
    </row>
    <row r="985" spans="2:3">
      <c r="B985" s="49"/>
      <c r="C985" s="32"/>
    </row>
    <row r="986" spans="2:3">
      <c r="B986" s="49"/>
      <c r="C986" s="32"/>
    </row>
    <row r="987" spans="2:3">
      <c r="B987" s="49"/>
    </row>
    <row r="988" spans="2:3">
      <c r="B988" s="49"/>
    </row>
    <row r="989" spans="2:3">
      <c r="B989" s="49"/>
    </row>
    <row r="990" spans="2:3">
      <c r="B990" s="49"/>
    </row>
    <row r="991" spans="2:3">
      <c r="B991" s="49"/>
    </row>
    <row r="992" spans="2:3">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sheetData>
  <mergeCells count="2">
    <mergeCell ref="A1:I1"/>
    <mergeCell ref="A2:I2"/>
  </mergeCells>
  <dataValidations disablePrompts="1" count="2">
    <dataValidation type="list" allowBlank="1" showInputMessage="1" showErrorMessage="1" sqref="F14:F16">
      <formula1>"On follow up party says it will be realised soon, Dispute in offered services, Dispute in Invoicing, Pending without reason, Unfairly held up by the party "</formula1>
    </dataValidation>
    <dataValidation type="list" allowBlank="1" showInputMessage="1" showErrorMessage="1" sqref="H14:H16 G17:G30">
      <formula1>"Very good, Very less, Full payment realization not possible but partial payment can be realised if follow up is done properly, Not possible, Defunct"</formula1>
    </dataValidation>
  </dataValidations>
  <pageMargins left="0.27559055118110237" right="0.31496062992125984" top="7.874015748031496E-2" bottom="0" header="0.31496062992125984" footer="0.31496062992125984"/>
  <pageSetup paperSize="9" scale="9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ySplit="3" topLeftCell="A4" activePane="bottomLeft" state="frozen"/>
      <selection pane="bottomLeft" activeCell="H18" sqref="H18"/>
    </sheetView>
  </sheetViews>
  <sheetFormatPr defaultColWidth="8.85546875" defaultRowHeight="15"/>
  <cols>
    <col min="1" max="1" width="5.7109375" style="17" bestFit="1" customWidth="1"/>
    <col min="2" max="2" width="34.5703125" style="4" customWidth="1"/>
    <col min="3" max="3" width="16.85546875" style="17" bestFit="1" customWidth="1"/>
    <col min="4" max="4" width="19.42578125" style="17" bestFit="1" customWidth="1"/>
    <col min="5" max="5" width="11.7109375" style="17" bestFit="1" customWidth="1"/>
    <col min="6" max="6" width="19.140625" style="17" bestFit="1" customWidth="1"/>
    <col min="7" max="7" width="21.42578125" style="17" bestFit="1" customWidth="1"/>
    <col min="8" max="8" width="31.7109375" style="17" bestFit="1" customWidth="1"/>
    <col min="9" max="9" width="8.5703125" style="1" bestFit="1" customWidth="1"/>
    <col min="10" max="16384" width="8.85546875" style="1"/>
  </cols>
  <sheetData>
    <row r="1" spans="1:9">
      <c r="A1" s="343" t="s">
        <v>503</v>
      </c>
      <c r="B1" s="344"/>
      <c r="C1" s="344"/>
      <c r="D1" s="344"/>
      <c r="E1" s="344"/>
      <c r="F1" s="344"/>
      <c r="G1" s="344"/>
      <c r="H1" s="344"/>
      <c r="I1" s="345"/>
    </row>
    <row r="2" spans="1:9" ht="10.5" customHeight="1" thickBot="1">
      <c r="A2" s="347"/>
      <c r="B2" s="347"/>
      <c r="C2" s="347"/>
      <c r="D2" s="347"/>
      <c r="E2" s="347"/>
      <c r="F2" s="347"/>
      <c r="G2" s="347"/>
      <c r="H2" s="347"/>
      <c r="I2" s="347"/>
    </row>
    <row r="3" spans="1:9" ht="60.75" thickBot="1">
      <c r="A3" s="50" t="s">
        <v>1</v>
      </c>
      <c r="B3" s="51" t="s">
        <v>0</v>
      </c>
      <c r="C3" s="51" t="s">
        <v>26</v>
      </c>
      <c r="D3" s="51" t="s">
        <v>9</v>
      </c>
      <c r="E3" s="51" t="s">
        <v>33</v>
      </c>
      <c r="F3" s="51" t="s">
        <v>3</v>
      </c>
      <c r="G3" s="51" t="s">
        <v>4</v>
      </c>
      <c r="H3" s="51" t="s">
        <v>40</v>
      </c>
      <c r="I3" s="52" t="s">
        <v>8</v>
      </c>
    </row>
    <row r="4" spans="1:9">
      <c r="A4" s="62">
        <v>1</v>
      </c>
      <c r="B4" s="63" t="s">
        <v>504</v>
      </c>
      <c r="C4" s="64">
        <v>26622004</v>
      </c>
      <c r="D4" s="64"/>
      <c r="E4" s="65"/>
      <c r="F4" s="65"/>
      <c r="G4" s="65"/>
      <c r="H4" s="65"/>
      <c r="I4" s="66"/>
    </row>
    <row r="5" spans="1:9">
      <c r="A5" s="58">
        <f>A4+1</f>
        <v>2</v>
      </c>
      <c r="B5" s="8" t="s">
        <v>505</v>
      </c>
      <c r="C5" s="25">
        <v>133546</v>
      </c>
      <c r="D5" s="31"/>
      <c r="E5" s="36"/>
      <c r="F5" s="36"/>
      <c r="G5" s="36"/>
      <c r="H5" s="36"/>
      <c r="I5" s="53"/>
    </row>
    <row r="6" spans="1:9">
      <c r="A6" s="58">
        <f t="shared" ref="A6:A13" si="0">A5+1</f>
        <v>3</v>
      </c>
      <c r="B6" s="8" t="s">
        <v>506</v>
      </c>
      <c r="C6" s="25">
        <v>60960</v>
      </c>
      <c r="D6" s="31"/>
      <c r="E6" s="36"/>
      <c r="F6" s="36"/>
      <c r="G6" s="36"/>
      <c r="H6" s="36"/>
      <c r="I6" s="53"/>
    </row>
    <row r="7" spans="1:9">
      <c r="A7" s="58">
        <f t="shared" si="0"/>
        <v>4</v>
      </c>
      <c r="B7" s="35" t="s">
        <v>507</v>
      </c>
      <c r="C7" s="25">
        <v>64054057.999999993</v>
      </c>
      <c r="D7" s="31"/>
      <c r="E7" s="36"/>
      <c r="F7" s="36"/>
      <c r="G7" s="36"/>
      <c r="H7" s="36"/>
      <c r="I7" s="53"/>
    </row>
    <row r="8" spans="1:9">
      <c r="A8" s="58">
        <f t="shared" si="0"/>
        <v>5</v>
      </c>
      <c r="B8" s="8" t="s">
        <v>510</v>
      </c>
      <c r="C8" s="25">
        <v>19538382</v>
      </c>
      <c r="D8" s="31"/>
      <c r="E8" s="36"/>
      <c r="F8" s="36"/>
      <c r="G8" s="36"/>
      <c r="H8" s="36"/>
      <c r="I8" s="53"/>
    </row>
    <row r="9" spans="1:9">
      <c r="A9" s="58">
        <f t="shared" si="0"/>
        <v>6</v>
      </c>
      <c r="B9" s="8" t="s">
        <v>508</v>
      </c>
      <c r="C9" s="25">
        <v>420760</v>
      </c>
      <c r="D9" s="31"/>
      <c r="E9" s="36"/>
      <c r="F9" s="36"/>
      <c r="G9" s="36"/>
      <c r="H9" s="36"/>
      <c r="I9" s="53"/>
    </row>
    <row r="10" spans="1:9">
      <c r="A10" s="58">
        <f t="shared" si="0"/>
        <v>7</v>
      </c>
      <c r="B10" s="8" t="s">
        <v>509</v>
      </c>
      <c r="C10" s="25">
        <v>315731020</v>
      </c>
      <c r="D10" s="25"/>
      <c r="E10" s="36"/>
      <c r="F10" s="36"/>
      <c r="G10" s="36"/>
      <c r="H10" s="36"/>
      <c r="I10" s="53"/>
    </row>
    <row r="11" spans="1:9">
      <c r="A11" s="58">
        <f t="shared" si="0"/>
        <v>8</v>
      </c>
      <c r="B11" s="8" t="s">
        <v>511</v>
      </c>
      <c r="C11" s="25">
        <v>713330595</v>
      </c>
      <c r="D11" s="31"/>
      <c r="E11" s="36"/>
      <c r="F11" s="36"/>
      <c r="G11" s="36"/>
      <c r="H11" s="36"/>
      <c r="I11" s="53"/>
    </row>
    <row r="12" spans="1:9">
      <c r="A12" s="58">
        <f t="shared" si="0"/>
        <v>9</v>
      </c>
      <c r="B12" s="8" t="s">
        <v>516</v>
      </c>
      <c r="C12" s="25">
        <v>69760292</v>
      </c>
      <c r="D12" s="31"/>
      <c r="E12" s="36"/>
      <c r="F12" s="36"/>
      <c r="G12" s="36"/>
      <c r="H12" s="36"/>
      <c r="I12" s="53"/>
    </row>
    <row r="13" spans="1:9" ht="15.75" thickBot="1">
      <c r="A13" s="59">
        <f t="shared" si="0"/>
        <v>10</v>
      </c>
      <c r="B13" s="57" t="s">
        <v>512</v>
      </c>
      <c r="C13" s="56">
        <v>45867709</v>
      </c>
      <c r="D13" s="70"/>
      <c r="E13" s="54"/>
      <c r="F13" s="54"/>
      <c r="G13" s="54"/>
      <c r="H13" s="54"/>
      <c r="I13" s="55"/>
    </row>
    <row r="14" spans="1:9" ht="15.75" thickBot="1">
      <c r="A14" s="68"/>
      <c r="B14" s="67" t="s">
        <v>24</v>
      </c>
      <c r="C14" s="69">
        <v>1255519326</v>
      </c>
      <c r="D14" s="69"/>
      <c r="E14" s="60"/>
      <c r="F14" s="60"/>
      <c r="G14" s="60"/>
      <c r="H14" s="60"/>
      <c r="I14" s="61"/>
    </row>
    <row r="15" spans="1:9">
      <c r="A15"/>
    </row>
    <row r="16" spans="1:9">
      <c r="A16"/>
    </row>
    <row r="17" spans="1:1">
      <c r="A17"/>
    </row>
    <row r="18" spans="1:1">
      <c r="A18"/>
    </row>
    <row r="19" spans="1:1">
      <c r="A19"/>
    </row>
    <row r="20" spans="1:1">
      <c r="A20"/>
    </row>
    <row r="21" spans="1:1">
      <c r="A21"/>
    </row>
    <row r="22" spans="1:1">
      <c r="A22"/>
    </row>
    <row r="23" spans="1:1">
      <c r="A23"/>
    </row>
    <row r="24" spans="1:1">
      <c r="A24"/>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sheetData>
  <mergeCells count="2">
    <mergeCell ref="A1:I1"/>
    <mergeCell ref="A2:I2"/>
  </mergeCells>
  <pageMargins left="0.4" right="0.52" top="0.75" bottom="0.75" header="0.3" footer="0.3"/>
  <pageSetup paperSize="9"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sqref="A1:I1"/>
    </sheetView>
  </sheetViews>
  <sheetFormatPr defaultColWidth="8.85546875" defaultRowHeight="15"/>
  <cols>
    <col min="1" max="1" width="8.85546875" style="3"/>
    <col min="2" max="2" width="31.85546875" style="4" customWidth="1"/>
    <col min="3" max="3" width="32" style="3" customWidth="1"/>
    <col min="4" max="4" width="21.5703125" style="3" customWidth="1"/>
    <col min="5" max="6" width="22.28515625" style="3" customWidth="1"/>
    <col min="7" max="7" width="22.7109375" style="3" customWidth="1"/>
    <col min="8" max="8" width="20.28515625" style="3" customWidth="1"/>
    <col min="9" max="9" width="26.7109375" style="1" customWidth="1"/>
    <col min="10" max="16384" width="8.85546875" style="1"/>
  </cols>
  <sheetData>
    <row r="1" spans="1:9" ht="14.45" customHeight="1">
      <c r="A1" s="348" t="s">
        <v>11</v>
      </c>
      <c r="B1" s="348"/>
      <c r="C1" s="348"/>
      <c r="D1" s="348"/>
      <c r="E1" s="348"/>
      <c r="F1" s="348"/>
      <c r="G1" s="348"/>
      <c r="H1" s="348"/>
      <c r="I1" s="348"/>
    </row>
    <row r="3" spans="1:9" ht="46.15" customHeight="1">
      <c r="A3" s="5" t="s">
        <v>1</v>
      </c>
      <c r="B3" s="5" t="s">
        <v>13</v>
      </c>
      <c r="C3" s="5" t="s">
        <v>14</v>
      </c>
      <c r="D3" s="5" t="s">
        <v>15</v>
      </c>
      <c r="E3" s="5" t="s">
        <v>18</v>
      </c>
      <c r="F3" s="5" t="s">
        <v>19</v>
      </c>
      <c r="G3" s="5" t="s">
        <v>16</v>
      </c>
      <c r="H3" s="5" t="s">
        <v>17</v>
      </c>
      <c r="I3" s="5" t="s">
        <v>8</v>
      </c>
    </row>
    <row r="4" spans="1:9">
      <c r="H4" s="2"/>
    </row>
    <row r="5" spans="1:9">
      <c r="H5" s="2"/>
    </row>
    <row r="6" spans="1:9">
      <c r="H6" s="2"/>
    </row>
    <row r="7" spans="1:9">
      <c r="H7" s="2"/>
    </row>
    <row r="8" spans="1:9">
      <c r="H8" s="2"/>
    </row>
    <row r="9" spans="1:9">
      <c r="H9" s="2"/>
    </row>
    <row r="10" spans="1:9">
      <c r="H10" s="2"/>
    </row>
    <row r="11" spans="1:9">
      <c r="H11" s="2"/>
    </row>
    <row r="12" spans="1:9">
      <c r="H12" s="2"/>
    </row>
    <row r="13" spans="1:9">
      <c r="H13" s="2"/>
    </row>
    <row r="14" spans="1:9">
      <c r="H14" s="2"/>
    </row>
    <row r="15" spans="1:9">
      <c r="H15" s="2"/>
    </row>
    <row r="16" spans="1:9">
      <c r="H16" s="2"/>
    </row>
    <row r="17" spans="8:8" s="1" customFormat="1">
      <c r="H17" s="2"/>
    </row>
    <row r="18" spans="8:8" s="1" customFormat="1">
      <c r="H18" s="2"/>
    </row>
    <row r="19" spans="8:8" s="1" customFormat="1">
      <c r="H19" s="2"/>
    </row>
    <row r="20" spans="8:8" s="1" customFormat="1">
      <c r="H20" s="2"/>
    </row>
    <row r="21" spans="8:8" s="1" customFormat="1">
      <c r="H21" s="2"/>
    </row>
    <row r="22" spans="8:8" s="1" customFormat="1">
      <c r="H22" s="2"/>
    </row>
    <row r="23" spans="8:8" s="1" customFormat="1">
      <c r="H23" s="2"/>
    </row>
    <row r="24" spans="8:8" s="1" customFormat="1">
      <c r="H24" s="2"/>
    </row>
    <row r="25" spans="8:8" s="1" customFormat="1">
      <c r="H25" s="2"/>
    </row>
    <row r="26" spans="8:8" s="1" customFormat="1">
      <c r="H26" s="2"/>
    </row>
    <row r="27" spans="8:8" s="1" customFormat="1">
      <c r="H27" s="2"/>
    </row>
    <row r="28" spans="8:8" s="1" customFormat="1">
      <c r="H28" s="2"/>
    </row>
    <row r="29" spans="8:8" s="1" customFormat="1">
      <c r="H29" s="2"/>
    </row>
    <row r="30" spans="8:8" s="1" customFormat="1">
      <c r="H30" s="2"/>
    </row>
    <row r="31" spans="8:8" s="1" customFormat="1">
      <c r="H31" s="2"/>
    </row>
    <row r="32" spans="8:8" s="1" customFormat="1">
      <c r="H32" s="2"/>
    </row>
    <row r="33" spans="8:8" s="1" customFormat="1">
      <c r="H33" s="2"/>
    </row>
    <row r="34" spans="8:8" s="1" customFormat="1">
      <c r="H34" s="2"/>
    </row>
    <row r="35" spans="8:8" s="1" customFormat="1">
      <c r="H35" s="2"/>
    </row>
    <row r="36" spans="8:8" s="1" customFormat="1">
      <c r="H36" s="2"/>
    </row>
    <row r="37" spans="8:8" s="1" customFormat="1">
      <c r="H37" s="2"/>
    </row>
    <row r="38" spans="8:8" s="1" customFormat="1">
      <c r="H38" s="2"/>
    </row>
    <row r="39" spans="8:8" s="1" customFormat="1">
      <c r="H39" s="2"/>
    </row>
    <row r="40" spans="8:8" s="1" customFormat="1">
      <c r="H40" s="2"/>
    </row>
    <row r="41" spans="8:8" s="1" customFormat="1">
      <c r="H41" s="2"/>
    </row>
    <row r="42" spans="8:8" s="1" customFormat="1">
      <c r="H42" s="2"/>
    </row>
    <row r="43" spans="8:8" s="1" customFormat="1">
      <c r="H43" s="2"/>
    </row>
    <row r="44" spans="8:8" s="1" customFormat="1">
      <c r="H44" s="2"/>
    </row>
    <row r="45" spans="8:8" s="1" customFormat="1">
      <c r="H45" s="2"/>
    </row>
    <row r="46" spans="8:8" s="1" customFormat="1">
      <c r="H46" s="2"/>
    </row>
    <row r="47" spans="8:8" s="1" customFormat="1">
      <c r="H47" s="2"/>
    </row>
    <row r="48" spans="8:8" s="1" customFormat="1">
      <c r="H48" s="2"/>
    </row>
    <row r="49" spans="8:8" s="1" customFormat="1">
      <c r="H49" s="2"/>
    </row>
    <row r="50" spans="8:8" s="1" customFormat="1">
      <c r="H50" s="2"/>
    </row>
    <row r="51" spans="8:8" s="1" customFormat="1">
      <c r="H51" s="2"/>
    </row>
    <row r="52" spans="8:8" s="1" customFormat="1">
      <c r="H52" s="2"/>
    </row>
    <row r="53" spans="8:8" s="1" customFormat="1">
      <c r="H53" s="2"/>
    </row>
    <row r="54" spans="8:8" s="1" customFormat="1">
      <c r="H54" s="2"/>
    </row>
    <row r="55" spans="8:8" s="1" customFormat="1">
      <c r="H55" s="2"/>
    </row>
    <row r="56" spans="8:8" s="1" customFormat="1">
      <c r="H56" s="2"/>
    </row>
    <row r="57" spans="8:8" s="1" customFormat="1">
      <c r="H57" s="2"/>
    </row>
    <row r="58" spans="8:8" s="1" customFormat="1">
      <c r="H58" s="2"/>
    </row>
    <row r="59" spans="8:8" s="1" customFormat="1">
      <c r="H59" s="2"/>
    </row>
    <row r="60" spans="8:8" s="1" customFormat="1">
      <c r="H60" s="2"/>
    </row>
    <row r="61" spans="8:8" s="1" customFormat="1">
      <c r="H61" s="2"/>
    </row>
    <row r="62" spans="8:8" s="1" customFormat="1">
      <c r="H62" s="2"/>
    </row>
    <row r="63" spans="8:8" s="1" customFormat="1">
      <c r="H63" s="2"/>
    </row>
    <row r="64" spans="8:8" s="1" customFormat="1">
      <c r="H64" s="2"/>
    </row>
    <row r="65" spans="8:8" s="1" customFormat="1">
      <c r="H65" s="2"/>
    </row>
    <row r="66" spans="8:8" s="1" customFormat="1">
      <c r="H66" s="2"/>
    </row>
    <row r="67" spans="8:8" s="1" customFormat="1">
      <c r="H67" s="2"/>
    </row>
    <row r="68" spans="8:8" s="1" customFormat="1">
      <c r="H68" s="2"/>
    </row>
    <row r="69" spans="8:8" s="1" customFormat="1">
      <c r="H69" s="2"/>
    </row>
    <row r="70" spans="8:8" s="1" customFormat="1">
      <c r="H70" s="2"/>
    </row>
    <row r="71" spans="8:8" s="1" customFormat="1">
      <c r="H71" s="2"/>
    </row>
    <row r="72" spans="8:8" s="1" customFormat="1">
      <c r="H72" s="2"/>
    </row>
    <row r="73" spans="8:8" s="1" customFormat="1">
      <c r="H73" s="2"/>
    </row>
    <row r="74" spans="8:8" s="1" customFormat="1">
      <c r="H74" s="2"/>
    </row>
    <row r="75" spans="8:8" s="1" customFormat="1">
      <c r="H75" s="2"/>
    </row>
    <row r="76" spans="8:8" s="1" customFormat="1">
      <c r="H76" s="2"/>
    </row>
    <row r="77" spans="8:8" s="1" customFormat="1">
      <c r="H77" s="2"/>
    </row>
    <row r="78" spans="8:8" s="1" customFormat="1">
      <c r="H78" s="2"/>
    </row>
    <row r="79" spans="8:8" s="1" customFormat="1">
      <c r="H79" s="2"/>
    </row>
    <row r="80" spans="8:8" s="1" customFormat="1">
      <c r="H80" s="2"/>
    </row>
    <row r="81" spans="8:8" s="1" customFormat="1">
      <c r="H81" s="2"/>
    </row>
    <row r="82" spans="8:8" s="1" customFormat="1">
      <c r="H82" s="2"/>
    </row>
    <row r="83" spans="8:8" s="1" customFormat="1">
      <c r="H83" s="2"/>
    </row>
    <row r="84" spans="8:8" s="1" customFormat="1">
      <c r="H84" s="2"/>
    </row>
    <row r="85" spans="8:8" s="1" customFormat="1">
      <c r="H85" s="2"/>
    </row>
    <row r="86" spans="8:8" s="1" customFormat="1">
      <c r="H86" s="2"/>
    </row>
    <row r="87" spans="8:8" s="1" customFormat="1">
      <c r="H87" s="2"/>
    </row>
    <row r="88" spans="8:8" s="1" customFormat="1">
      <c r="H88" s="2"/>
    </row>
    <row r="89" spans="8:8" s="1" customFormat="1">
      <c r="H89" s="2"/>
    </row>
    <row r="90" spans="8:8" s="1" customFormat="1">
      <c r="H90" s="2"/>
    </row>
    <row r="91" spans="8:8" s="1" customFormat="1">
      <c r="H91" s="2"/>
    </row>
    <row r="92" spans="8:8" s="1" customFormat="1">
      <c r="H92" s="2"/>
    </row>
    <row r="93" spans="8:8" s="1" customFormat="1">
      <c r="H93" s="2"/>
    </row>
    <row r="94" spans="8:8" s="1" customFormat="1">
      <c r="H94" s="2"/>
    </row>
    <row r="95" spans="8:8" s="1" customFormat="1">
      <c r="H95" s="2"/>
    </row>
    <row r="96" spans="8:8" s="1" customFormat="1">
      <c r="H96" s="2"/>
    </row>
    <row r="97" spans="8:8" s="1" customFormat="1">
      <c r="H97" s="2"/>
    </row>
    <row r="98" spans="8:8" s="1" customFormat="1">
      <c r="H98" s="2"/>
    </row>
    <row r="99" spans="8:8" s="1" customFormat="1">
      <c r="H99" s="2"/>
    </row>
    <row r="100" spans="8:8" s="1" customFormat="1">
      <c r="H100" s="2"/>
    </row>
  </sheetData>
  <mergeCells count="1">
    <mergeCell ref="A1:I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37"/>
  <sheetViews>
    <sheetView workbookViewId="0">
      <selection activeCell="B16" sqref="B16"/>
    </sheetView>
  </sheetViews>
  <sheetFormatPr defaultRowHeight="15"/>
  <cols>
    <col min="1" max="1" width="40.7109375" bestFit="1" customWidth="1"/>
    <col min="2" max="2" width="15.28515625" style="30" bestFit="1" customWidth="1"/>
  </cols>
  <sheetData>
    <row r="2" spans="1:3">
      <c r="B2" s="30">
        <f>SUBTOTAL(9,B3:B1048576)</f>
        <v>1495765817.9032204</v>
      </c>
    </row>
    <row r="3" spans="1:3">
      <c r="A3" t="s">
        <v>680</v>
      </c>
      <c r="B3" s="30" t="s">
        <v>517</v>
      </c>
      <c r="C3" t="s">
        <v>681</v>
      </c>
    </row>
    <row r="4" spans="1:3">
      <c r="A4" t="s">
        <v>467</v>
      </c>
      <c r="B4" s="30">
        <v>372600</v>
      </c>
      <c r="C4" t="str">
        <f>VLOOKUP(A4,'Trade Payable'!$B$3:$B$435,1,0)</f>
        <v>3I CONSULTANTS</v>
      </c>
    </row>
    <row r="5" spans="1:3">
      <c r="A5" t="s">
        <v>298</v>
      </c>
      <c r="B5" s="30">
        <v>2009079.01</v>
      </c>
      <c r="C5" t="str">
        <f>VLOOKUP(A5,'Trade Payable'!$B$3:$B$435,1,0)</f>
        <v>A B K CONSTRUCTION</v>
      </c>
    </row>
    <row r="6" spans="1:3">
      <c r="A6" t="s">
        <v>215</v>
      </c>
      <c r="B6" s="30">
        <v>440000</v>
      </c>
      <c r="C6" t="str">
        <f>VLOOKUP(A6,'Trade Payable'!$B$3:$B$435,1,0)</f>
        <v>A K Das Associates Ltd.</v>
      </c>
    </row>
    <row r="7" spans="1:3">
      <c r="A7" t="s">
        <v>64</v>
      </c>
      <c r="B7" s="30">
        <v>1975211.35</v>
      </c>
      <c r="C7" t="str">
        <f>VLOOKUP(A7,'Trade Payable'!$B$3:$B$435,1,0)</f>
        <v>A K V ENTERPRISE</v>
      </c>
    </row>
    <row r="8" spans="1:3">
      <c r="A8" t="s">
        <v>393</v>
      </c>
      <c r="B8" s="30">
        <v>22664</v>
      </c>
      <c r="C8" t="str">
        <f>VLOOKUP(A8,'Trade Payable'!$B$3:$B$435,1,0)</f>
        <v>A ONE TOOLS &amp; EQUIPMENTS</v>
      </c>
    </row>
    <row r="9" spans="1:3">
      <c r="A9" t="s">
        <v>488</v>
      </c>
      <c r="B9" s="30">
        <v>8366.14</v>
      </c>
      <c r="C9" t="str">
        <f>VLOOKUP(A9,'Trade Payable'!$B$3:$B$435,1,0)</f>
        <v>A R TRADERS</v>
      </c>
    </row>
    <row r="10" spans="1:3">
      <c r="A10" t="s">
        <v>161</v>
      </c>
      <c r="B10" s="30">
        <v>55967</v>
      </c>
      <c r="C10" t="str">
        <f>VLOOKUP(A10,'Trade Payable'!$B$3:$B$435,1,0)</f>
        <v>A. M. TRADING CO</v>
      </c>
    </row>
    <row r="11" spans="1:3">
      <c r="A11" t="s">
        <v>214</v>
      </c>
      <c r="B11" s="30">
        <v>2285536.31</v>
      </c>
      <c r="C11" t="str">
        <f>VLOOKUP(A11,'Trade Payable'!$B$3:$B$435,1,0)</f>
        <v>A.C. Sahoo</v>
      </c>
    </row>
    <row r="12" spans="1:3">
      <c r="A12" t="s">
        <v>73</v>
      </c>
      <c r="B12" s="30">
        <v>330526</v>
      </c>
      <c r="C12" t="str">
        <f>VLOOKUP(A12,'Trade Payable'!$B$3:$B$435,1,0)</f>
        <v>A.K. JAIN &amp; BROTHERS</v>
      </c>
    </row>
    <row r="13" spans="1:3">
      <c r="A13" t="s">
        <v>435</v>
      </c>
      <c r="B13" s="30">
        <v>32806</v>
      </c>
      <c r="C13" t="str">
        <f>VLOOKUP(A13,'Trade Payable'!$B$3:$B$435,1,0)</f>
        <v>AADESH INDUSTRIAL CORPORA</v>
      </c>
    </row>
    <row r="14" spans="1:3">
      <c r="A14" t="s">
        <v>542</v>
      </c>
      <c r="B14" s="30">
        <v>53600</v>
      </c>
      <c r="C14" t="str">
        <f>VLOOKUP(A14,'Trade Payable'!$B$3:$B$435,1,0)</f>
        <v>AB DRIVES AND AUTOMATION PVT LTD</v>
      </c>
    </row>
    <row r="15" spans="1:3">
      <c r="A15" t="s">
        <v>383</v>
      </c>
      <c r="B15" s="30">
        <v>4480465.3</v>
      </c>
      <c r="C15" t="str">
        <f>VLOOKUP(A15,'Trade Payable'!$B$3:$B$435,1,0)</f>
        <v>ABB AB FACTS</v>
      </c>
    </row>
    <row r="16" spans="1:3">
      <c r="A16" t="s">
        <v>107</v>
      </c>
      <c r="B16" s="30">
        <v>6470368.3899999997</v>
      </c>
      <c r="C16" t="str">
        <f>VLOOKUP(A16,'Trade Payable'!$B$3:$B$435,1,0)</f>
        <v>ABB INDIA LIMITED</v>
      </c>
    </row>
    <row r="17" spans="1:3">
      <c r="A17" t="s">
        <v>420</v>
      </c>
      <c r="B17" s="30">
        <v>8968</v>
      </c>
      <c r="C17" t="str">
        <f>VLOOKUP(A17,'Trade Payable'!$B$3:$B$435,1,0)</f>
        <v>ABHA POWER AND STEEL PRIV</v>
      </c>
    </row>
    <row r="18" spans="1:3">
      <c r="A18" t="s">
        <v>356</v>
      </c>
      <c r="B18" s="30">
        <v>1299020.96</v>
      </c>
      <c r="C18" t="str">
        <f>VLOOKUP(A18,'Trade Payable'!$B$3:$B$435,1,0)</f>
        <v>ABHAYA LOCHAN NAYAK</v>
      </c>
    </row>
    <row r="19" spans="1:3">
      <c r="A19" t="s">
        <v>630</v>
      </c>
      <c r="B19" s="30">
        <v>7357</v>
      </c>
      <c r="C19" t="e">
        <f>VLOOKUP(A19,'Trade Payable'!$B$3:$B$435,1,0)</f>
        <v>#N/A</v>
      </c>
    </row>
    <row r="20" spans="1:3">
      <c r="A20" t="s">
        <v>638</v>
      </c>
      <c r="B20" s="30">
        <v>21921.95</v>
      </c>
      <c r="C20" t="e">
        <f>VLOOKUP(A20,'Trade Payable'!$B$3:$B$435,1,0)</f>
        <v>#N/A</v>
      </c>
    </row>
    <row r="21" spans="1:3">
      <c r="A21" t="s">
        <v>148</v>
      </c>
      <c r="B21" s="30">
        <v>207081</v>
      </c>
      <c r="C21" t="str">
        <f>VLOOKUP(A21,'Trade Payable'!$B$3:$B$435,1,0)</f>
        <v>ABR SUPPLY SYNDICATE</v>
      </c>
    </row>
    <row r="22" spans="1:3">
      <c r="A22" t="s">
        <v>623</v>
      </c>
      <c r="B22" s="30">
        <v>7667424.9400000004</v>
      </c>
      <c r="C22" t="e">
        <f>VLOOKUP(A22,'Trade Payable'!$B$3:$B$435,1,0)</f>
        <v>#N/A</v>
      </c>
    </row>
    <row r="23" spans="1:3">
      <c r="A23" t="s">
        <v>548</v>
      </c>
      <c r="B23" s="30">
        <v>1592032</v>
      </c>
      <c r="C23" t="e">
        <f>VLOOKUP(A23,'Trade Payable'!$B$3:$B$435,1,0)</f>
        <v>#N/A</v>
      </c>
    </row>
    <row r="24" spans="1:3">
      <c r="A24" t="s">
        <v>583</v>
      </c>
      <c r="B24" s="30">
        <v>42920</v>
      </c>
      <c r="C24" t="e">
        <f>VLOOKUP(A24,'Trade Payable'!$B$3:$B$435,1,0)</f>
        <v>#N/A</v>
      </c>
    </row>
    <row r="25" spans="1:3">
      <c r="A25" t="s">
        <v>665</v>
      </c>
      <c r="B25" s="30">
        <v>20390</v>
      </c>
      <c r="C25" t="e">
        <f>VLOOKUP(A25,'Trade Payable'!$B$3:$B$435,1,0)</f>
        <v>#N/A</v>
      </c>
    </row>
    <row r="26" spans="1:3">
      <c r="A26" t="s">
        <v>45</v>
      </c>
      <c r="B26" s="30">
        <v>103868</v>
      </c>
      <c r="C26" t="str">
        <f>VLOOKUP(A26,'Trade Payable'!$B$3:$B$435,1,0)</f>
        <v>BHARTI AIRTEL LIMITED</v>
      </c>
    </row>
    <row r="27" spans="1:3">
      <c r="A27" t="s">
        <v>539</v>
      </c>
      <c r="B27" s="30">
        <v>328153.76</v>
      </c>
      <c r="C27" t="e">
        <f>VLOOKUP(A27,'Trade Payable'!$B$3:$B$435,1,0)</f>
        <v>#N/A</v>
      </c>
    </row>
    <row r="28" spans="1:3">
      <c r="A28" t="s">
        <v>232</v>
      </c>
      <c r="B28" s="30">
        <v>2943366.92</v>
      </c>
      <c r="C28" t="str">
        <f>VLOOKUP(A28,'Trade Payable'!$B$3:$B$435,1,0)</f>
        <v>AKSHAYA KUMAR DHAL</v>
      </c>
    </row>
    <row r="29" spans="1:3">
      <c r="A29" t="s">
        <v>454</v>
      </c>
      <c r="B29" s="30">
        <v>1601169.13</v>
      </c>
      <c r="C29" t="str">
        <f>VLOOKUP(A29,'Trade Payable'!$B$3:$B$435,1,0)</f>
        <v>AKSHAYA KUMAR PAHI</v>
      </c>
    </row>
    <row r="30" spans="1:3">
      <c r="A30" t="s">
        <v>446</v>
      </c>
      <c r="B30" s="30">
        <v>560627.06999999995</v>
      </c>
      <c r="C30" t="str">
        <f>VLOOKUP(A30,'Trade Payable'!$B$3:$B$435,1,0)</f>
        <v>AKSHYA  KUMAR  BRAHMA</v>
      </c>
    </row>
    <row r="31" spans="1:3">
      <c r="A31" t="s">
        <v>487</v>
      </c>
      <c r="B31" s="30">
        <v>397062.3</v>
      </c>
      <c r="C31" t="str">
        <f>VLOOKUP(A31,'Trade Payable'!$B$3:$B$435,1,0)</f>
        <v>ALISHAN STEEL PVT LTD</v>
      </c>
    </row>
    <row r="32" spans="1:3">
      <c r="A32" t="s">
        <v>63</v>
      </c>
      <c r="B32" s="30">
        <v>367500</v>
      </c>
      <c r="C32" t="str">
        <f>VLOOKUP(A32,'Trade Payable'!$B$3:$B$435,1,0)</f>
        <v>ALLIANCE INFRATECH PRIVATE LIMITED</v>
      </c>
    </row>
    <row r="33" spans="1:3">
      <c r="A33" t="s">
        <v>405</v>
      </c>
      <c r="B33" s="30">
        <v>157530</v>
      </c>
      <c r="C33" t="str">
        <f>VLOOKUP(A33,'Trade Payable'!$B$3:$B$435,1,0)</f>
        <v>ALOK ENTERPRISES</v>
      </c>
    </row>
    <row r="34" spans="1:3">
      <c r="A34" t="s">
        <v>162</v>
      </c>
      <c r="B34" s="30">
        <v>192499</v>
      </c>
      <c r="C34" t="str">
        <f>VLOOKUP(A34,'Trade Payable'!$B$3:$B$435,1,0)</f>
        <v>AMASS INDIA</v>
      </c>
    </row>
    <row r="35" spans="1:3">
      <c r="A35" t="s">
        <v>589</v>
      </c>
      <c r="B35" s="30">
        <v>879819</v>
      </c>
      <c r="C35" t="e">
        <f>VLOOKUP(A35,'Trade Payable'!$B$3:$B$435,1,0)</f>
        <v>#N/A</v>
      </c>
    </row>
    <row r="36" spans="1:3">
      <c r="A36" t="s">
        <v>361</v>
      </c>
      <c r="B36" s="30">
        <v>1355671</v>
      </c>
      <c r="C36" t="str">
        <f>VLOOKUP(A36,'Trade Payable'!$B$3:$B$435,1,0)</f>
        <v>ANAND CARBO PRIVATE LIMIT</v>
      </c>
    </row>
    <row r="37" spans="1:3">
      <c r="A37" t="s">
        <v>230</v>
      </c>
      <c r="B37" s="30">
        <v>578414.67000000004</v>
      </c>
      <c r="C37" t="str">
        <f>VLOOKUP(A37,'Trade Payable'!$B$3:$B$435,1,0)</f>
        <v>ANIL KUMAR BARIK</v>
      </c>
    </row>
    <row r="38" spans="1:3">
      <c r="A38" t="s">
        <v>363</v>
      </c>
      <c r="B38" s="30">
        <v>5568</v>
      </c>
      <c r="C38" t="str">
        <f>VLOOKUP(A38,'Trade Payable'!$B$3:$B$435,1,0)</f>
        <v>ANK SEALS PVT. LTD.</v>
      </c>
    </row>
    <row r="39" spans="1:3">
      <c r="A39" t="s">
        <v>133</v>
      </c>
      <c r="B39" s="30">
        <v>9522</v>
      </c>
      <c r="C39" t="str">
        <f>VLOOKUP(A39,'Trade Payable'!$B$3:$B$435,1,0)</f>
        <v>ANNAPURNA  SUPPLIERS</v>
      </c>
    </row>
    <row r="40" spans="1:3">
      <c r="A40" t="s">
        <v>386</v>
      </c>
      <c r="B40" s="30">
        <v>1209399.72</v>
      </c>
      <c r="C40" t="str">
        <f>VLOOKUP(A40,'Trade Payable'!$B$3:$B$435,1,0)</f>
        <v>ANUPAM INDUSTRIES LIMITED</v>
      </c>
    </row>
    <row r="41" spans="1:3">
      <c r="A41" t="s">
        <v>616</v>
      </c>
      <c r="B41" s="30">
        <v>1350</v>
      </c>
      <c r="C41" t="e">
        <f>VLOOKUP(A41,'Trade Payable'!$B$3:$B$435,1,0)</f>
        <v>#N/A</v>
      </c>
    </row>
    <row r="42" spans="1:3">
      <c r="A42" t="s">
        <v>238</v>
      </c>
      <c r="B42" s="30">
        <v>533046.09</v>
      </c>
      <c r="C42" t="str">
        <f>VLOOKUP(A42,'Trade Payable'!$B$3:$B$435,1,0)</f>
        <v>APARNA   CONSTRUCTION</v>
      </c>
    </row>
    <row r="43" spans="1:3">
      <c r="A43" t="s">
        <v>418</v>
      </c>
      <c r="B43" s="30">
        <v>17270</v>
      </c>
      <c r="C43" t="str">
        <f>VLOOKUP(A43,'Trade Payable'!$B$3:$B$435,1,0)</f>
        <v>ARATI ENTERPRISE</v>
      </c>
    </row>
    <row r="44" spans="1:3">
      <c r="A44" t="s">
        <v>122</v>
      </c>
      <c r="B44" s="30">
        <v>1180</v>
      </c>
      <c r="C44" t="str">
        <f>VLOOKUP(A44,'Trade Payable'!$B$3:$B$435,1,0)</f>
        <v>ARCOLA AND HODGE</v>
      </c>
    </row>
    <row r="45" spans="1:3">
      <c r="A45" t="s">
        <v>105</v>
      </c>
      <c r="B45" s="30">
        <v>45445.69</v>
      </c>
      <c r="C45" t="str">
        <f>VLOOKUP(A45,'Trade Payable'!$B$3:$B$435,1,0)</f>
        <v>AREN DAS &amp; SONS,</v>
      </c>
    </row>
    <row r="46" spans="1:3">
      <c r="A46" t="s">
        <v>98</v>
      </c>
      <c r="B46" s="30">
        <v>9087972.8000000007</v>
      </c>
      <c r="C46" t="str">
        <f>VLOOKUP(A46,'Trade Payable'!$B$3:$B$435,1,0)</f>
        <v>AREVA T&amp; D INDIA LTD.,</v>
      </c>
    </row>
    <row r="47" spans="1:3">
      <c r="A47" t="s">
        <v>647</v>
      </c>
      <c r="B47" s="30">
        <v>4509</v>
      </c>
      <c r="C47" t="e">
        <f>VLOOKUP(A47,'Trade Payable'!$B$3:$B$435,1,0)</f>
        <v>#N/A</v>
      </c>
    </row>
    <row r="48" spans="1:3">
      <c r="A48" t="s">
        <v>486</v>
      </c>
      <c r="B48" s="30">
        <v>7286.29</v>
      </c>
      <c r="C48" t="str">
        <f>VLOOKUP(A48,'Trade Payable'!$B$3:$B$435,1,0)</f>
        <v>ARPEE ISPAT PVT LTD</v>
      </c>
    </row>
    <row r="49" spans="1:3">
      <c r="A49" t="s">
        <v>693</v>
      </c>
      <c r="B49" s="30">
        <v>53480.97</v>
      </c>
      <c r="C49" t="e">
        <f>VLOOKUP(A49,'Trade Payable'!$B$3:$B$435,1,0)</f>
        <v>#N/A</v>
      </c>
    </row>
    <row r="50" spans="1:3">
      <c r="A50" t="s">
        <v>76</v>
      </c>
      <c r="B50" s="30">
        <v>907294</v>
      </c>
      <c r="C50" t="str">
        <f>VLOOKUP(A50,'Trade Payable'!$B$3:$B$435,1,0)</f>
        <v>ARUDRA ENGINEERS PRIVATE LIMITED</v>
      </c>
    </row>
    <row r="51" spans="1:3">
      <c r="A51" t="s">
        <v>398</v>
      </c>
      <c r="B51" s="30">
        <v>1168318.05</v>
      </c>
      <c r="C51" t="str">
        <f>VLOOKUP(A51,'Trade Payable'!$B$3:$B$435,1,0)</f>
        <v>ASHAMANI POLLYPRODUCTS PV</v>
      </c>
    </row>
    <row r="52" spans="1:3">
      <c r="A52" t="s">
        <v>456</v>
      </c>
      <c r="B52" s="30">
        <v>336174</v>
      </c>
      <c r="C52" t="str">
        <f>VLOOKUP(A52,'Trade Payable'!$B$3:$B$435,1,0)</f>
        <v>ASHMITA ENGINEERING WORKS</v>
      </c>
    </row>
    <row r="53" spans="1:3">
      <c r="A53" t="s">
        <v>643</v>
      </c>
      <c r="B53" s="30">
        <v>3313098.61</v>
      </c>
      <c r="C53" t="e">
        <f>VLOOKUP(A53,'Trade Payable'!$B$3:$B$435,1,0)</f>
        <v>#N/A</v>
      </c>
    </row>
    <row r="54" spans="1:3">
      <c r="A54" t="s">
        <v>330</v>
      </c>
      <c r="B54" s="30">
        <v>23627.599999999999</v>
      </c>
      <c r="C54" t="str">
        <f>VLOOKUP(A54,'Trade Payable'!$B$3:$B$435,1,0)</f>
        <v>ASSOCIATED ROAD CARRIERS LTD</v>
      </c>
    </row>
    <row r="55" spans="1:3">
      <c r="A55" t="s">
        <v>239</v>
      </c>
      <c r="B55" s="30">
        <v>4120678.78</v>
      </c>
      <c r="C55" t="str">
        <f>VLOOKUP(A55,'Trade Payable'!$B$3:$B$435,1,0)</f>
        <v>ASUTOSA CONSTRUCTION</v>
      </c>
    </row>
    <row r="56" spans="1:3">
      <c r="A56" t="s">
        <v>192</v>
      </c>
      <c r="B56" s="30">
        <v>22710.34</v>
      </c>
      <c r="C56" t="str">
        <f>VLOOKUP(A56,'Trade Payable'!$B$3:$B$435,1,0)</f>
        <v>ATLAS COPCO (INDIA) LIMITED</v>
      </c>
    </row>
    <row r="57" spans="1:3">
      <c r="A57" t="s">
        <v>119</v>
      </c>
      <c r="B57" s="30">
        <v>123342.17</v>
      </c>
      <c r="C57" t="str">
        <f>VLOOKUP(A57,'Trade Payable'!$B$3:$B$435,1,0)</f>
        <v>AUTO STORES</v>
      </c>
    </row>
    <row r="58" spans="1:3">
      <c r="A58" t="s">
        <v>322</v>
      </c>
      <c r="B58" s="30">
        <v>500</v>
      </c>
      <c r="C58" t="str">
        <f>VLOOKUP(A58,'Trade Payable'!$B$3:$B$435,1,0)</f>
        <v>B BHATTACHARJEE</v>
      </c>
    </row>
    <row r="59" spans="1:3">
      <c r="A59" t="s">
        <v>156</v>
      </c>
      <c r="B59" s="30">
        <v>126852</v>
      </c>
      <c r="C59" t="str">
        <f>VLOOKUP(A59,'Trade Payable'!$B$3:$B$435,1,0)</f>
        <v>B K DIESELS &amp; ENGINEERINGS</v>
      </c>
    </row>
    <row r="60" spans="1:3">
      <c r="A60" t="s">
        <v>625</v>
      </c>
      <c r="B60" s="30">
        <v>4070857</v>
      </c>
      <c r="C60" t="e">
        <f>VLOOKUP(A60,'Trade Payable'!$B$3:$B$435,1,0)</f>
        <v>#N/A</v>
      </c>
    </row>
    <row r="61" spans="1:3">
      <c r="A61" t="s">
        <v>550</v>
      </c>
      <c r="B61" s="30">
        <v>30146</v>
      </c>
      <c r="C61" t="e">
        <f>VLOOKUP(A61,'Trade Payable'!$B$3:$B$435,1,0)</f>
        <v>#N/A</v>
      </c>
    </row>
    <row r="62" spans="1:3">
      <c r="A62" t="s">
        <v>246</v>
      </c>
      <c r="B62" s="30">
        <v>652758.96</v>
      </c>
      <c r="C62" t="str">
        <f>VLOOKUP(A62,'Trade Payable'!$B$3:$B$435,1,0)</f>
        <v>BAGHA TRAVELS</v>
      </c>
    </row>
    <row r="63" spans="1:3">
      <c r="A63" t="s">
        <v>620</v>
      </c>
      <c r="B63" s="30">
        <v>1496</v>
      </c>
      <c r="C63" t="e">
        <f>VLOOKUP(A63,'Trade Payable'!$B$3:$B$435,1,0)</f>
        <v>#N/A</v>
      </c>
    </row>
    <row r="64" spans="1:3">
      <c r="A64" t="s">
        <v>448</v>
      </c>
      <c r="B64" s="30">
        <v>672152</v>
      </c>
      <c r="C64" t="str">
        <f>VLOOKUP(A64,'Trade Payable'!$B$3:$B$435,1,0)</f>
        <v>BAJRANG ASSOCIATES</v>
      </c>
    </row>
    <row r="65" spans="1:3">
      <c r="A65" t="s">
        <v>261</v>
      </c>
      <c r="B65" s="30">
        <v>69405</v>
      </c>
      <c r="C65" t="str">
        <f>VLOOKUP(A65,'Trade Payable'!$B$3:$B$435,1,0)</f>
        <v>BALAJI AUTO WORKS</v>
      </c>
    </row>
    <row r="66" spans="1:3">
      <c r="A66" t="s">
        <v>694</v>
      </c>
      <c r="B66" s="30">
        <v>265453.03000000003</v>
      </c>
      <c r="C66" t="e">
        <f>VLOOKUP(A66,'Trade Payable'!$B$3:$B$435,1,0)</f>
        <v>#N/A</v>
      </c>
    </row>
    <row r="67" spans="1:3">
      <c r="A67" t="s">
        <v>430</v>
      </c>
      <c r="B67" s="30">
        <v>9254</v>
      </c>
      <c r="C67" t="str">
        <f>VLOOKUP(A67,'Trade Payable'!$B$3:$B$435,1,0)</f>
        <v>BALAJI SALES CORPORATION</v>
      </c>
    </row>
    <row r="68" spans="1:3">
      <c r="A68" t="s">
        <v>187</v>
      </c>
      <c r="B68" s="30">
        <v>425475</v>
      </c>
      <c r="C68" t="str">
        <f>VLOOKUP(A68,'Trade Payable'!$B$3:$B$435,1,0)</f>
        <v>BALARKA FABRICON PVT LTD</v>
      </c>
    </row>
    <row r="69" spans="1:3">
      <c r="A69" t="s">
        <v>619</v>
      </c>
      <c r="B69" s="30">
        <v>94500</v>
      </c>
      <c r="C69" t="e">
        <f>VLOOKUP(A69,'Trade Payable'!$B$3:$B$435,1,0)</f>
        <v>#N/A</v>
      </c>
    </row>
    <row r="70" spans="1:3">
      <c r="A70" t="s">
        <v>236</v>
      </c>
      <c r="B70" s="30">
        <v>818815.44</v>
      </c>
      <c r="C70" t="str">
        <f>VLOOKUP(A70,'Trade Payable'!$B$3:$B$435,1,0)</f>
        <v>BASANTI  ENGINEERING</v>
      </c>
    </row>
    <row r="71" spans="1:3">
      <c r="A71" t="s">
        <v>424</v>
      </c>
      <c r="B71" s="30">
        <v>43813</v>
      </c>
      <c r="C71" t="str">
        <f>VLOOKUP(A71,'Trade Payable'!$B$3:$B$435,1,0)</f>
        <v>BAUMER TECHNOLOGIES INDIA</v>
      </c>
    </row>
    <row r="72" spans="1:3">
      <c r="A72" t="s">
        <v>348</v>
      </c>
      <c r="B72" s="30">
        <v>924479.6</v>
      </c>
      <c r="C72" t="str">
        <f>VLOOKUP(A72,'Trade Payable'!$B$3:$B$435,1,0)</f>
        <v>BDO INDIA LLP</v>
      </c>
    </row>
    <row r="73" spans="1:3">
      <c r="A73" t="s">
        <v>481</v>
      </c>
      <c r="B73" s="30">
        <v>46589</v>
      </c>
      <c r="C73" t="str">
        <f>VLOOKUP(A73,'Trade Payable'!$B$3:$B$435,1,0)</f>
        <v>BGT LOGISTICS</v>
      </c>
    </row>
    <row r="74" spans="1:3">
      <c r="A74" t="s">
        <v>332</v>
      </c>
      <c r="B74" s="30">
        <v>50421</v>
      </c>
      <c r="C74" t="str">
        <f>VLOOKUP(A74,'Trade Payable'!$B$3:$B$435,1,0)</f>
        <v>BHAGIRATHI ROAD LINKS</v>
      </c>
    </row>
    <row r="75" spans="1:3">
      <c r="A75" t="s">
        <v>342</v>
      </c>
      <c r="B75" s="30">
        <v>1099548.5</v>
      </c>
      <c r="C75" t="str">
        <f>VLOOKUP(A75,'Trade Payable'!$B$3:$B$435,1,0)</f>
        <v>BHANDARI CARGO MOVERS PVT LTD</v>
      </c>
    </row>
    <row r="76" spans="1:3">
      <c r="A76" t="s">
        <v>54</v>
      </c>
      <c r="B76" s="30">
        <v>984411.13</v>
      </c>
      <c r="C76" t="str">
        <f>VLOOKUP(A76,'Trade Payable'!$B$3:$B$435,1,0)</f>
        <v>BHANDARI TRADERS</v>
      </c>
    </row>
    <row r="77" spans="1:3">
      <c r="A77" t="s">
        <v>532</v>
      </c>
      <c r="B77" s="30">
        <v>3505.6699999999255</v>
      </c>
      <c r="C77" t="e">
        <f>VLOOKUP(A77,'Trade Payable'!$B$3:$B$435,1,0)</f>
        <v>#N/A</v>
      </c>
    </row>
    <row r="78" spans="1:3">
      <c r="A78" t="s">
        <v>45</v>
      </c>
      <c r="B78" s="30">
        <v>31135.02</v>
      </c>
      <c r="C78" t="str">
        <f>VLOOKUP(A78,'Trade Payable'!$B$3:$B$435,1,0)</f>
        <v>BHARTI AIRTEL LIMITED</v>
      </c>
    </row>
    <row r="79" spans="1:3">
      <c r="A79" t="s">
        <v>248</v>
      </c>
      <c r="B79" s="30">
        <v>2536</v>
      </c>
      <c r="C79" t="str">
        <f>VLOOKUP(A79,'Trade Payable'!$B$3:$B$435,1,0)</f>
        <v>BHUBANESWAR TOURS &amp; TRAVELS</v>
      </c>
    </row>
    <row r="80" spans="1:3">
      <c r="A80" t="s">
        <v>391</v>
      </c>
      <c r="B80" s="30">
        <v>28069</v>
      </c>
      <c r="C80" t="str">
        <f>VLOOKUP(A80,'Trade Payable'!$B$3:$B$435,1,0)</f>
        <v>BIHAR TOOLS &amp; COMPONENTS</v>
      </c>
    </row>
    <row r="81" spans="1:3">
      <c r="A81" t="s">
        <v>573</v>
      </c>
      <c r="B81" s="30">
        <v>1199798</v>
      </c>
      <c r="C81" t="e">
        <f>VLOOKUP(A81,'Trade Payable'!$B$3:$B$435,1,0)</f>
        <v>#N/A</v>
      </c>
    </row>
    <row r="82" spans="1:3">
      <c r="A82" t="s">
        <v>110</v>
      </c>
      <c r="B82" s="30">
        <v>31306.5</v>
      </c>
      <c r="C82" t="str">
        <f>VLOOKUP(A82,'Trade Payable'!$B$3:$B$435,1,0)</f>
        <v>BINORI SUPPLY AGENCY</v>
      </c>
    </row>
    <row r="83" spans="1:3">
      <c r="A83" t="s">
        <v>445</v>
      </c>
      <c r="B83" s="30">
        <v>1141849</v>
      </c>
      <c r="C83" t="str">
        <f>VLOOKUP(A83,'Trade Payable'!$B$3:$B$435,1,0)</f>
        <v>BIRAJA TRANSPORTERS AND D</v>
      </c>
    </row>
    <row r="84" spans="1:3">
      <c r="A84" t="s">
        <v>564</v>
      </c>
      <c r="B84" s="30">
        <v>5823819.1699999999</v>
      </c>
      <c r="C84" t="e">
        <f>VLOOKUP(A84,'Trade Payable'!$B$3:$B$435,1,0)</f>
        <v>#N/A</v>
      </c>
    </row>
    <row r="85" spans="1:3">
      <c r="A85" t="s">
        <v>597</v>
      </c>
      <c r="B85" s="30">
        <v>644400</v>
      </c>
      <c r="C85" t="e">
        <f>VLOOKUP(A85,'Trade Payable'!$B$3:$B$435,1,0)</f>
        <v>#N/A</v>
      </c>
    </row>
    <row r="86" spans="1:3">
      <c r="A86" t="s">
        <v>552</v>
      </c>
      <c r="B86" s="30">
        <v>6804034.4499999993</v>
      </c>
      <c r="C86" t="str">
        <f>VLOOKUP(A86,'Trade Payable'!$B$3:$B$435,1,0)</f>
        <v>BISWAL CONSTRUCTION</v>
      </c>
    </row>
    <row r="87" spans="1:3">
      <c r="A87" t="s">
        <v>172</v>
      </c>
      <c r="B87" s="30">
        <v>70800</v>
      </c>
      <c r="C87" t="str">
        <f>VLOOKUP(A87,'Trade Payable'!$B$3:$B$435,1,0)</f>
        <v>BISWAL LIFTING AGENCY</v>
      </c>
    </row>
    <row r="88" spans="1:3">
      <c r="A88" t="s">
        <v>207</v>
      </c>
      <c r="B88" s="30">
        <v>19908</v>
      </c>
      <c r="C88" t="str">
        <f>VLOOKUP(A88,'Trade Payable'!$B$3:$B$435,1,0)</f>
        <v>BLUE STAR LIMITED</v>
      </c>
    </row>
    <row r="89" spans="1:3">
      <c r="A89" t="s">
        <v>489</v>
      </c>
      <c r="B89" s="30">
        <v>3217414.91</v>
      </c>
      <c r="C89" t="str">
        <f>VLOOKUP(A89,'Trade Payable'!$B$3:$B$435,1,0)</f>
        <v>BRGD INGOT PVT. LTD.</v>
      </c>
    </row>
    <row r="90" spans="1:3">
      <c r="A90" t="s">
        <v>480</v>
      </c>
      <c r="B90" s="30">
        <v>3147857</v>
      </c>
      <c r="C90" t="str">
        <f>VLOOKUP(A90,'Trade Payable'!$B$3:$B$435,1,0)</f>
        <v>BS MINING CORPORATION PVT</v>
      </c>
    </row>
    <row r="91" spans="1:3">
      <c r="A91" t="s">
        <v>609</v>
      </c>
      <c r="B91" s="30">
        <v>122687</v>
      </c>
      <c r="C91" t="e">
        <f>VLOOKUP(A91,'Trade Payable'!$B$3:$B$435,1,0)</f>
        <v>#N/A</v>
      </c>
    </row>
    <row r="92" spans="1:3">
      <c r="A92" t="s">
        <v>325</v>
      </c>
      <c r="B92" s="30">
        <v>1392391</v>
      </c>
      <c r="C92" t="str">
        <f>VLOOKUP(A92,'Trade Payable'!$B$3:$B$435,1,0)</f>
        <v>BSR &amp;CO .LLP</v>
      </c>
    </row>
    <row r="93" spans="1:3">
      <c r="A93" t="s">
        <v>490</v>
      </c>
      <c r="B93" s="30">
        <v>18380.61</v>
      </c>
      <c r="C93" t="str">
        <f>VLOOKUP(A93,'Trade Payable'!$B$3:$B$435,1,0)</f>
        <v>CALCUTTA FERROUS LIMITED</v>
      </c>
    </row>
    <row r="94" spans="1:3">
      <c r="A94" t="s">
        <v>555</v>
      </c>
      <c r="B94" s="30">
        <v>8551</v>
      </c>
      <c r="C94" t="e">
        <f>VLOOKUP(A94,'Trade Payable'!$B$3:$B$435,1,0)</f>
        <v>#N/A</v>
      </c>
    </row>
    <row r="95" spans="1:3">
      <c r="A95" t="s">
        <v>419</v>
      </c>
      <c r="B95" s="30">
        <v>40120</v>
      </c>
      <c r="C95" t="str">
        <f>VLOOKUP(A95,'Trade Payable'!$B$3:$B$435,1,0)</f>
        <v>CARBORUNDUM UNIVERSAL LIM</v>
      </c>
    </row>
    <row r="96" spans="1:3">
      <c r="A96" t="s">
        <v>276</v>
      </c>
      <c r="B96" s="30">
        <v>281412</v>
      </c>
      <c r="C96" t="str">
        <f>VLOOKUP(A96,'Trade Payable'!$B$3:$B$435,1,0)</f>
        <v>CARE SECURITY &amp; ALLIED SERVICES</v>
      </c>
    </row>
    <row r="97" spans="1:3">
      <c r="A97" t="s">
        <v>320</v>
      </c>
      <c r="B97" s="30">
        <v>308175</v>
      </c>
      <c r="C97" t="e">
        <f>VLOOKUP(A97,'Trade Payable'!$B$3:$B$435,1,0)</f>
        <v>#N/A</v>
      </c>
    </row>
    <row r="98" spans="1:3">
      <c r="A98" t="s">
        <v>337</v>
      </c>
      <c r="B98" s="30">
        <v>357353.12</v>
      </c>
      <c r="C98" t="str">
        <f>VLOOKUP(A98,'Trade Payable'!$B$3:$B$435,1,0)</f>
        <v>CHAND OIL CARRIERS</v>
      </c>
    </row>
    <row r="99" spans="1:3">
      <c r="A99" t="s">
        <v>617</v>
      </c>
      <c r="B99" s="30">
        <v>76500</v>
      </c>
      <c r="C99" t="e">
        <f>VLOOKUP(A99,'Trade Payable'!$B$3:$B$435,1,0)</f>
        <v>#N/A</v>
      </c>
    </row>
    <row r="100" spans="1:3">
      <c r="A100" t="s">
        <v>87</v>
      </c>
      <c r="B100" s="30">
        <v>610650</v>
      </c>
      <c r="C100" t="str">
        <f>VLOOKUP(A100,'Trade Payable'!$B$3:$B$435,1,0)</f>
        <v>CHANDIKHOL HUME PIPE FACTORY</v>
      </c>
    </row>
    <row r="101" spans="1:3">
      <c r="A101" t="s">
        <v>347</v>
      </c>
      <c r="B101" s="30">
        <v>4224600</v>
      </c>
      <c r="C101" t="str">
        <f>VLOOKUP(A101,'Trade Payable'!$B$3:$B$435,1,0)</f>
        <v>CHIEF ENGIEER CUM CHIEF ELECTRICAL</v>
      </c>
    </row>
    <row r="102" spans="1:3">
      <c r="A102" t="s">
        <v>602</v>
      </c>
      <c r="B102" s="30">
        <v>75600</v>
      </c>
      <c r="C102" t="e">
        <f>VLOOKUP(A102,'Trade Payable'!$B$3:$B$435,1,0)</f>
        <v>#N/A</v>
      </c>
    </row>
    <row r="103" spans="1:3">
      <c r="A103" t="s">
        <v>287</v>
      </c>
      <c r="B103" s="30">
        <v>9860</v>
      </c>
      <c r="C103" t="str">
        <f>VLOOKUP(A103,'Trade Payable'!$B$3:$B$435,1,0)</f>
        <v>CHLORIDE  POWER  SYSTEM &amp; SOLUTIONS</v>
      </c>
    </row>
    <row r="104" spans="1:3">
      <c r="A104" t="s">
        <v>491</v>
      </c>
      <c r="B104" s="30">
        <v>2652.64</v>
      </c>
      <c r="C104" t="str">
        <f>VLOOKUP(A104,'Trade Payable'!$B$3:$B$435,1,0)</f>
        <v>CHOWDHARY IRON CO(P) LTD</v>
      </c>
    </row>
    <row r="105" spans="1:3">
      <c r="A105" t="s">
        <v>572</v>
      </c>
      <c r="B105" s="30">
        <v>15763</v>
      </c>
      <c r="C105" t="e">
        <f>VLOOKUP(A105,'Trade Payable'!$B$3:$B$435,1,0)</f>
        <v>#N/A</v>
      </c>
    </row>
    <row r="106" spans="1:3">
      <c r="A106" t="s">
        <v>426</v>
      </c>
      <c r="B106" s="30">
        <v>7168</v>
      </c>
      <c r="C106" t="str">
        <f>VLOOKUP(A106,'Trade Payable'!$B$3:$B$435,1,0)</f>
        <v>CMK ELECTRO POWER PVT.LTD</v>
      </c>
    </row>
    <row r="107" spans="1:3">
      <c r="A107" t="s">
        <v>299</v>
      </c>
      <c r="B107" s="30">
        <v>2470047</v>
      </c>
      <c r="C107" t="str">
        <f>VLOOKUP(A107,'Trade Payable'!$B$3:$B$435,1,0)</f>
        <v>COMMANDO SECURITY FORCE</v>
      </c>
    </row>
    <row r="108" spans="1:3">
      <c r="A108" t="s">
        <v>176</v>
      </c>
      <c r="B108" s="30">
        <v>69561</v>
      </c>
      <c r="C108" t="str">
        <f>VLOOKUP(A108,'Trade Payable'!$B$3:$B$435,1,0)</f>
        <v>COMPUTER PROFESSIONAL</v>
      </c>
    </row>
    <row r="109" spans="1:3">
      <c r="A109" t="s">
        <v>593</v>
      </c>
      <c r="B109" s="30">
        <v>123428</v>
      </c>
      <c r="C109" t="e">
        <f>VLOOKUP(A109,'Trade Payable'!$B$3:$B$435,1,0)</f>
        <v>#N/A</v>
      </c>
    </row>
    <row r="110" spans="1:3">
      <c r="A110" t="s">
        <v>658</v>
      </c>
      <c r="B110" s="30">
        <v>296222</v>
      </c>
      <c r="C110" t="e">
        <f>VLOOKUP(A110,'Trade Payable'!$B$3:$B$435,1,0)</f>
        <v>#N/A</v>
      </c>
    </row>
    <row r="111" spans="1:3">
      <c r="A111" t="s">
        <v>365</v>
      </c>
      <c r="B111" s="30">
        <v>278638.63</v>
      </c>
      <c r="C111" t="str">
        <f>VLOOKUP(A111,'Trade Payable'!$B$3:$B$435,1,0)</f>
        <v>CROMPTON GREAVES LIMITED</v>
      </c>
    </row>
    <row r="112" spans="1:3">
      <c r="A112" t="s">
        <v>726</v>
      </c>
      <c r="B112" s="30">
        <v>10611386.99</v>
      </c>
      <c r="C112" t="e">
        <f>VLOOKUP(A112,'Trade Payable'!$B$3:$B$435,1,0)</f>
        <v>#N/A</v>
      </c>
    </row>
    <row r="113" spans="1:3">
      <c r="A113" t="s">
        <v>600</v>
      </c>
      <c r="B113" s="30">
        <v>351742</v>
      </c>
      <c r="C113" t="e">
        <f>VLOOKUP(A113,'Trade Payable'!$B$3:$B$435,1,0)</f>
        <v>#N/A</v>
      </c>
    </row>
    <row r="114" spans="1:3">
      <c r="A114" t="s">
        <v>323</v>
      </c>
      <c r="B114" s="30">
        <v>27000</v>
      </c>
      <c r="C114" t="str">
        <f>VLOOKUP(A114,'Trade Payable'!$B$3:$B$435,1,0)</f>
        <v>D. RAUT &amp; ASSOCIATES</v>
      </c>
    </row>
    <row r="115" spans="1:3">
      <c r="A115" t="s">
        <v>695</v>
      </c>
      <c r="B115" s="30">
        <v>32799.870000000003</v>
      </c>
      <c r="C115" t="e">
        <f>VLOOKUP(A115,'Trade Payable'!$B$3:$B$435,1,0)</f>
        <v>#N/A</v>
      </c>
    </row>
    <row r="116" spans="1:3">
      <c r="A116" t="s">
        <v>132</v>
      </c>
      <c r="B116" s="30">
        <v>15100</v>
      </c>
      <c r="C116" t="e">
        <f>VLOOKUP(A116,'Trade Payable'!$B$3:$B$435,1,0)</f>
        <v>#N/A</v>
      </c>
    </row>
    <row r="117" spans="1:3">
      <c r="A117" t="s">
        <v>139</v>
      </c>
      <c r="B117" s="30">
        <v>1708035.58</v>
      </c>
      <c r="C117" t="str">
        <f>VLOOKUP(A117,'Trade Payable'!$B$3:$B$435,1,0)</f>
        <v>DALMIA CEMENT (BHARAT) LIMITED</v>
      </c>
    </row>
    <row r="118" spans="1:3">
      <c r="A118" t="s">
        <v>538</v>
      </c>
      <c r="B118" s="30">
        <v>104218</v>
      </c>
      <c r="C118" t="e">
        <f>VLOOKUP(A118,'Trade Payable'!$B$3:$B$435,1,0)</f>
        <v>#N/A</v>
      </c>
    </row>
    <row r="119" spans="1:3">
      <c r="A119" t="s">
        <v>339</v>
      </c>
      <c r="B119" s="30">
        <v>20351241.489999998</v>
      </c>
      <c r="C119" t="str">
        <f>VLOOKUP(A119,'Trade Payable'!$B$3:$B$435,1,0)</f>
        <v>DAS ROADWAYS</v>
      </c>
    </row>
    <row r="120" spans="1:3">
      <c r="A120" t="s">
        <v>272</v>
      </c>
      <c r="B120" s="30">
        <v>1477829</v>
      </c>
      <c r="C120" t="str">
        <f>VLOOKUP(A120,'Trade Payable'!$B$3:$B$435,1,0)</f>
        <v>DD CONSTRUCTION</v>
      </c>
    </row>
    <row r="121" spans="1:3">
      <c r="A121" t="s">
        <v>216</v>
      </c>
      <c r="B121" s="30">
        <v>3232729.42</v>
      </c>
      <c r="C121" t="str">
        <f>VLOOKUP(A121,'Trade Payable'!$B$3:$B$435,1,0)</f>
        <v>Debadutta Ray</v>
      </c>
    </row>
    <row r="122" spans="1:3">
      <c r="A122" t="s">
        <v>696</v>
      </c>
      <c r="B122" s="30">
        <v>11524.12</v>
      </c>
      <c r="C122" t="e">
        <f>VLOOKUP(A122,'Trade Payable'!$B$3:$B$435,1,0)</f>
        <v>#N/A</v>
      </c>
    </row>
    <row r="123" spans="1:3">
      <c r="A123" t="s">
        <v>474</v>
      </c>
      <c r="B123" s="30">
        <v>28197781.920000002</v>
      </c>
      <c r="C123" t="str">
        <f>VLOOKUP(A123,'Trade Payable'!$B$3:$B$435,1,0)</f>
        <v>DELHI MP ROADLINES</v>
      </c>
    </row>
    <row r="124" spans="1:3">
      <c r="A124" t="s">
        <v>341</v>
      </c>
      <c r="B124" s="30">
        <v>15970140.35</v>
      </c>
      <c r="C124" t="str">
        <f>VLOOKUP(A124,'Trade Payable'!$B$3:$B$435,1,0)</f>
        <v>DEV CARRIER &amp; MINERALS PVT LTD</v>
      </c>
    </row>
    <row r="125" spans="1:3">
      <c r="A125" t="s">
        <v>209</v>
      </c>
      <c r="B125" s="30">
        <v>108000</v>
      </c>
      <c r="C125" t="str">
        <f>VLOOKUP(A125,'Trade Payable'!$B$3:$B$435,1,0)</f>
        <v>DHABALESWAR INDUSTRIAL TRAINING</v>
      </c>
    </row>
    <row r="126" spans="1:3">
      <c r="A126" t="s">
        <v>451</v>
      </c>
      <c r="B126" s="30">
        <v>38367</v>
      </c>
      <c r="C126" t="str">
        <f>VLOOKUP(A126,'Trade Payable'!$B$3:$B$435,1,0)</f>
        <v>DHR HOLDING INDIA PRIVATE</v>
      </c>
    </row>
    <row r="127" spans="1:3">
      <c r="A127" t="s">
        <v>473</v>
      </c>
      <c r="B127" s="30">
        <v>298</v>
      </c>
      <c r="C127" t="str">
        <f>VLOOKUP(A127,'Trade Payable'!$B$3:$B$435,1,0)</f>
        <v>DPG LOGISTICS PVT . LTD</v>
      </c>
    </row>
    <row r="128" spans="1:3">
      <c r="A128" t="s">
        <v>431</v>
      </c>
      <c r="B128" s="30">
        <v>344231</v>
      </c>
      <c r="C128" t="str">
        <f>VLOOKUP(A128,'Trade Payable'!$B$3:$B$435,1,0)</f>
        <v>DUNLOP TARPAULIN INDUSTRI</v>
      </c>
    </row>
    <row r="129" spans="1:3">
      <c r="A129" t="s">
        <v>121</v>
      </c>
      <c r="B129" s="30">
        <v>194756</v>
      </c>
      <c r="C129" t="str">
        <f>VLOOKUP(A129,'Trade Payable'!$B$3:$B$435,1,0)</f>
        <v>DURGA MONOLITHICS (P) LTD</v>
      </c>
    </row>
    <row r="130" spans="1:3">
      <c r="A130" t="s">
        <v>574</v>
      </c>
      <c r="B130" s="30">
        <v>460884.66</v>
      </c>
      <c r="C130" t="e">
        <f>VLOOKUP(A130,'Trade Payable'!$B$3:$B$435,1,0)</f>
        <v>#N/A</v>
      </c>
    </row>
    <row r="131" spans="1:3">
      <c r="A131" t="s">
        <v>304</v>
      </c>
      <c r="B131" s="30">
        <v>194400</v>
      </c>
      <c r="C131" t="str">
        <f>VLOOKUP(A131,'Trade Payable'!$B$3:$B$435,1,0)</f>
        <v>EARTH AND ENVIROMENT</v>
      </c>
    </row>
    <row r="132" spans="1:3">
      <c r="A132" t="s">
        <v>301</v>
      </c>
      <c r="B132" s="30">
        <v>14840</v>
      </c>
      <c r="C132" t="str">
        <f>VLOOKUP(A132,'Trade Payable'!$B$3:$B$435,1,0)</f>
        <v>EASTERN AUTOMATION SYSTEMS</v>
      </c>
    </row>
    <row r="133" spans="1:3">
      <c r="A133" t="s">
        <v>382</v>
      </c>
      <c r="B133" s="30">
        <v>60804</v>
      </c>
      <c r="C133" t="str">
        <f>VLOOKUP(A133,'Trade Payable'!$B$3:$B$435,1,0)</f>
        <v>EASUN MR TAPCHANGERS PVT</v>
      </c>
    </row>
    <row r="134" spans="1:3">
      <c r="A134" t="s">
        <v>416</v>
      </c>
      <c r="B134" s="30">
        <v>905914</v>
      </c>
      <c r="C134" t="str">
        <f>VLOOKUP(A134,'Trade Payable'!$B$3:$B$435,1,0)</f>
        <v>EFFWA  INFRA &amp; RESEARCH P</v>
      </c>
    </row>
    <row r="135" spans="1:3">
      <c r="A135" t="s">
        <v>598</v>
      </c>
      <c r="B135" s="30">
        <v>571560</v>
      </c>
      <c r="C135" t="e">
        <f>VLOOKUP(A135,'Trade Payable'!$B$3:$B$435,1,0)</f>
        <v>#N/A</v>
      </c>
    </row>
    <row r="136" spans="1:3">
      <c r="A136" t="s">
        <v>195</v>
      </c>
      <c r="B136" s="30">
        <v>16114.799999999988</v>
      </c>
      <c r="C136" t="str">
        <f>VLOOKUP(A136,'Trade Payable'!$B$3:$B$435,1,0)</f>
        <v>ELEQUIP TOOLS PVT LTD</v>
      </c>
    </row>
    <row r="137" spans="1:3">
      <c r="A137" t="s">
        <v>484</v>
      </c>
      <c r="B137" s="30">
        <v>190780440.72</v>
      </c>
      <c r="C137" t="str">
        <f>VLOOKUP(A137,'Trade Payable'!$B$3:$B$435,1,0)</f>
        <v>Employees Payables</v>
      </c>
    </row>
    <row r="138" spans="1:3">
      <c r="A138" t="s">
        <v>422</v>
      </c>
      <c r="B138" s="30">
        <v>29901</v>
      </c>
      <c r="C138" t="str">
        <f>VLOOKUP(A138,'Trade Payable'!$B$3:$B$435,1,0)</f>
        <v>EMTEX ENGINEERING PRIVATE</v>
      </c>
    </row>
    <row r="139" spans="1:3">
      <c r="A139" t="s">
        <v>528</v>
      </c>
      <c r="B139" s="30">
        <v>30173</v>
      </c>
      <c r="C139" t="e">
        <f>VLOOKUP(A139,'Trade Payable'!$B$3:$B$435,1,0)</f>
        <v>#N/A</v>
      </c>
    </row>
    <row r="140" spans="1:3">
      <c r="A140" t="s">
        <v>401</v>
      </c>
      <c r="B140" s="30">
        <v>1739</v>
      </c>
      <c r="C140" t="str">
        <f>VLOOKUP(A140,'Trade Payable'!$B$3:$B$435,1,0)</f>
        <v>ESSAR AUTOMATION</v>
      </c>
    </row>
    <row r="141" spans="1:3">
      <c r="A141" t="s">
        <v>520</v>
      </c>
      <c r="B141" s="30">
        <v>2126153</v>
      </c>
      <c r="C141" t="e">
        <f>VLOOKUP(A141,'Trade Payable'!$B$3:$B$435,1,0)</f>
        <v>#N/A</v>
      </c>
    </row>
    <row r="142" spans="1:3">
      <c r="A142" t="s">
        <v>349</v>
      </c>
      <c r="B142" s="30">
        <v>47070622.600000001</v>
      </c>
      <c r="C142" t="str">
        <f>VLOOKUP(A142,'Trade Payable'!$B$3:$B$435,1,0)</f>
        <v>EXECUTIVE ENGINEER, NESCO LTD.</v>
      </c>
    </row>
    <row r="143" spans="1:3">
      <c r="A143" t="s">
        <v>697</v>
      </c>
      <c r="B143" s="30">
        <v>68967.14</v>
      </c>
      <c r="C143" t="e">
        <f>VLOOKUP(A143,'Trade Payable'!$B$3:$B$435,1,0)</f>
        <v>#N/A</v>
      </c>
    </row>
    <row r="144" spans="1:3">
      <c r="A144" t="s">
        <v>53</v>
      </c>
      <c r="B144" s="30">
        <v>5942530</v>
      </c>
      <c r="C144" t="str">
        <f>VLOOKUP(A144,'Trade Payable'!$B$3:$B$435,1,0)</f>
        <v>EXPRESS SHIPPING AGENCY</v>
      </c>
    </row>
    <row r="145" spans="1:3">
      <c r="A145" t="s">
        <v>626</v>
      </c>
      <c r="B145" s="30">
        <v>170559.49</v>
      </c>
      <c r="C145" t="e">
        <f>VLOOKUP(A145,'Trade Payable'!$B$3:$B$435,1,0)</f>
        <v>#N/A</v>
      </c>
    </row>
    <row r="146" spans="1:3">
      <c r="A146" t="s">
        <v>329</v>
      </c>
      <c r="B146" s="30">
        <v>2300944.9900000002</v>
      </c>
      <c r="C146" t="str">
        <f>VLOOKUP(A146,'Trade Payable'!$B$3:$B$435,1,0)</f>
        <v>FA &amp; CAO, East Coast Railway</v>
      </c>
    </row>
    <row r="147" spans="1:3">
      <c r="A147" t="s">
        <v>136</v>
      </c>
      <c r="B147" s="30">
        <v>47577.599999999999</v>
      </c>
      <c r="C147" t="str">
        <f>VLOOKUP(A147,'Trade Payable'!$B$3:$B$435,1,0)</f>
        <v>FAIR  DEAL</v>
      </c>
    </row>
    <row r="148" spans="1:3">
      <c r="A148" t="s">
        <v>208</v>
      </c>
      <c r="B148" s="30">
        <v>39310</v>
      </c>
      <c r="C148" t="str">
        <f>VLOOKUP(A148,'Trade Payable'!$B$3:$B$435,1,0)</f>
        <v>FESTO INDIA PRIVATE LIMITED</v>
      </c>
    </row>
    <row r="149" spans="1:3">
      <c r="A149" t="s">
        <v>308</v>
      </c>
      <c r="B149" s="30">
        <v>39960</v>
      </c>
      <c r="C149" t="str">
        <f>VLOOKUP(A149,'Trade Payable'!$B$3:$B$435,1,0)</f>
        <v>FICASOFT SAFETY INSPECTION</v>
      </c>
    </row>
    <row r="150" spans="1:3">
      <c r="A150" t="s">
        <v>384</v>
      </c>
      <c r="B150" s="30">
        <v>7560</v>
      </c>
      <c r="C150" t="str">
        <f>VLOOKUP(A150,'Trade Payable'!$B$3:$B$435,1,0)</f>
        <v>FILTER AND PROTECT</v>
      </c>
    </row>
    <row r="151" spans="1:3">
      <c r="A151" t="s">
        <v>582</v>
      </c>
      <c r="B151" s="30">
        <v>40024</v>
      </c>
      <c r="C151" t="e">
        <f>VLOOKUP(A151,'Trade Payable'!$B$3:$B$435,1,0)</f>
        <v>#N/A</v>
      </c>
    </row>
    <row r="152" spans="1:3">
      <c r="A152" t="s">
        <v>568</v>
      </c>
      <c r="B152" s="30">
        <v>778383</v>
      </c>
      <c r="C152" t="e">
        <f>VLOOKUP(A152,'Trade Payable'!$B$3:$B$435,1,0)</f>
        <v>#N/A</v>
      </c>
    </row>
    <row r="153" spans="1:3">
      <c r="A153" t="s">
        <v>586</v>
      </c>
      <c r="B153" s="30">
        <v>522</v>
      </c>
      <c r="C153" t="e">
        <f>VLOOKUP(A153,'Trade Payable'!$B$3:$B$435,1,0)</f>
        <v>#N/A</v>
      </c>
    </row>
    <row r="154" spans="1:3">
      <c r="A154" t="s">
        <v>206</v>
      </c>
      <c r="B154" s="30">
        <v>588428.67000000004</v>
      </c>
      <c r="C154" t="str">
        <f>VLOOKUP(A154,'Trade Payable'!$B$3:$B$435,1,0)</f>
        <v>FLSMIDTH PRIVATE LIMITED</v>
      </c>
    </row>
    <row r="155" spans="1:3">
      <c r="A155" t="s">
        <v>151</v>
      </c>
      <c r="B155" s="30">
        <v>19725</v>
      </c>
      <c r="C155" t="str">
        <f>VLOOKUP(A155,'Trade Payable'!$B$3:$B$435,1,0)</f>
        <v>FORWARD TRADERS</v>
      </c>
    </row>
    <row r="156" spans="1:3">
      <c r="A156" t="s">
        <v>432</v>
      </c>
      <c r="B156" s="30">
        <v>33040</v>
      </c>
      <c r="C156" t="str">
        <f>VLOOKUP(A156,'Trade Payable'!$B$3:$B$435,1,0)</f>
        <v>FOX SOLUTIONS PVT LTD</v>
      </c>
    </row>
    <row r="157" spans="1:3">
      <c r="A157" t="s">
        <v>523</v>
      </c>
      <c r="B157" s="30">
        <v>24072.01</v>
      </c>
      <c r="C157" t="e">
        <f>VLOOKUP(A157,'Trade Payable'!$B$3:$B$435,1,0)</f>
        <v>#N/A</v>
      </c>
    </row>
    <row r="158" spans="1:3">
      <c r="A158" t="s">
        <v>362</v>
      </c>
      <c r="B158" s="30">
        <v>36309.78</v>
      </c>
      <c r="C158" t="str">
        <f>VLOOKUP(A158,'Trade Payable'!$B$3:$B$435,1,0)</f>
        <v>FUTURESCAPE STEEL PVT LTD</v>
      </c>
    </row>
    <row r="159" spans="1:3">
      <c r="A159" t="s">
        <v>579</v>
      </c>
      <c r="B159" s="30">
        <v>6828</v>
      </c>
      <c r="C159" t="e">
        <f>VLOOKUP(A159,'Trade Payable'!$B$3:$B$435,1,0)</f>
        <v>#N/A</v>
      </c>
    </row>
    <row r="160" spans="1:3">
      <c r="A160" t="s">
        <v>244</v>
      </c>
      <c r="B160" s="30">
        <v>4266453</v>
      </c>
      <c r="C160" t="str">
        <f>VLOOKUP(A160,'Trade Payable'!$B$3:$B$435,1,0)</f>
        <v>G4S SECURE SOLUTIONS (INDIA)</v>
      </c>
    </row>
    <row r="161" spans="1:3">
      <c r="A161" t="s">
        <v>317</v>
      </c>
      <c r="B161" s="30">
        <v>77941</v>
      </c>
      <c r="C161" t="str">
        <f>VLOOKUP(A161,'Trade Payable'!$B$3:$B$435,1,0)</f>
        <v>GALAXY HYDRAULICS,</v>
      </c>
    </row>
    <row r="162" spans="1:3">
      <c r="A162" t="s">
        <v>237</v>
      </c>
      <c r="B162" s="30">
        <v>57313113</v>
      </c>
      <c r="C162" t="str">
        <f>VLOOKUP(A162,'Trade Payable'!$B$3:$B$435,1,0)</f>
        <v>GAMMON  INDIA  LTD.</v>
      </c>
    </row>
    <row r="163" spans="1:3">
      <c r="A163" t="s">
        <v>612</v>
      </c>
      <c r="B163" s="30">
        <v>95850</v>
      </c>
      <c r="C163" t="e">
        <f>VLOOKUP(A163,'Trade Payable'!$B$3:$B$435,1,0)</f>
        <v>#N/A</v>
      </c>
    </row>
    <row r="164" spans="1:3">
      <c r="A164" t="s">
        <v>482</v>
      </c>
      <c r="B164" s="30">
        <v>22404103.440000001</v>
      </c>
      <c r="C164" t="str">
        <f>VLOOKUP(A164,'Trade Payable'!$B$3:$B$435,1,0)</f>
        <v>GDC LTD. (SMS)</v>
      </c>
    </row>
    <row r="165" spans="1:3">
      <c r="A165" t="s">
        <v>171</v>
      </c>
      <c r="B165" s="30">
        <v>203580</v>
      </c>
      <c r="C165" t="str">
        <f>VLOOKUP(A165,'Trade Payable'!$B$3:$B$435,1,0)</f>
        <v>GE OIL &amp; GAS INDIA PRIVATE LIMITED</v>
      </c>
    </row>
    <row r="166" spans="1:3">
      <c r="A166" t="s">
        <v>189</v>
      </c>
      <c r="B166" s="30">
        <v>36948</v>
      </c>
      <c r="C166" t="str">
        <f>VLOOKUP(A166,'Trade Payable'!$B$3:$B$435,1,0)</f>
        <v>GEETA   ASSOCIATES</v>
      </c>
    </row>
    <row r="167" spans="1:3">
      <c r="A167" t="s">
        <v>247</v>
      </c>
      <c r="B167" s="30">
        <v>798772.5</v>
      </c>
      <c r="C167" t="str">
        <f>VLOOKUP(A167,'Trade Payable'!$B$3:$B$435,1,0)</f>
        <v>GEOCHEM LABORATORIES PVT. LTD.</v>
      </c>
    </row>
    <row r="168" spans="1:3">
      <c r="A168" t="s">
        <v>546</v>
      </c>
      <c r="B168" s="30">
        <v>31001.4</v>
      </c>
      <c r="C168" t="e">
        <f>VLOOKUP(A168,'Trade Payable'!$B$3:$B$435,1,0)</f>
        <v>#N/A</v>
      </c>
    </row>
    <row r="169" spans="1:3">
      <c r="A169" t="s">
        <v>441</v>
      </c>
      <c r="B169" s="30">
        <v>2413066.98</v>
      </c>
      <c r="C169" t="str">
        <f>VLOOKUP(A169,'Trade Payable'!$B$3:$B$435,1,0)</f>
        <v>GLOBAL CONSTRUCTION</v>
      </c>
    </row>
    <row r="170" spans="1:3">
      <c r="A170" t="s">
        <v>669</v>
      </c>
      <c r="B170" s="30">
        <v>65448</v>
      </c>
      <c r="C170" t="e">
        <f>VLOOKUP(A170,'Trade Payable'!$B$3:$B$435,1,0)</f>
        <v>#N/A</v>
      </c>
    </row>
    <row r="171" spans="1:3">
      <c r="A171" t="s">
        <v>631</v>
      </c>
      <c r="B171" s="30">
        <v>37500</v>
      </c>
      <c r="C171" t="e">
        <f>VLOOKUP(A171,'Trade Payable'!$B$3:$B$435,1,0)</f>
        <v>#N/A</v>
      </c>
    </row>
    <row r="172" spans="1:3">
      <c r="A172" t="s">
        <v>318</v>
      </c>
      <c r="B172" s="30">
        <v>181908.5</v>
      </c>
      <c r="C172" t="str">
        <f>VLOOKUP(A172,'Trade Payable'!$B$3:$B$435,1,0)</f>
        <v>GLOBALTECH ENVIRO EXPERTS</v>
      </c>
    </row>
    <row r="173" spans="1:3">
      <c r="A173" t="s">
        <v>338</v>
      </c>
      <c r="B173" s="30">
        <v>266228</v>
      </c>
      <c r="C173" t="str">
        <f>VLOOKUP(A173,'Trade Payable'!$B$3:$B$435,1,0)</f>
        <v>GN ROADLINES</v>
      </c>
    </row>
    <row r="174" spans="1:3">
      <c r="A174" t="s">
        <v>540</v>
      </c>
      <c r="B174" s="30">
        <v>151191.28</v>
      </c>
      <c r="C174" t="e">
        <f>VLOOKUP(A174,'Trade Payable'!$B$3:$B$435,1,0)</f>
        <v>#N/A</v>
      </c>
    </row>
    <row r="175" spans="1:3">
      <c r="A175" t="s">
        <v>698</v>
      </c>
      <c r="B175" s="30">
        <v>2006.61</v>
      </c>
      <c r="C175" t="e">
        <f>VLOOKUP(A175,'Trade Payable'!$B$3:$B$435,1,0)</f>
        <v>#N/A</v>
      </c>
    </row>
    <row r="176" spans="1:3">
      <c r="A176" t="s">
        <v>193</v>
      </c>
      <c r="B176" s="30">
        <v>679321</v>
      </c>
      <c r="C176" t="str">
        <f>VLOOKUP(A176,'Trade Payable'!$B$3:$B$435,1,0)</f>
        <v>GREEN ENVIRO INTERNATIONAL PVT.LTD.</v>
      </c>
    </row>
    <row r="177" spans="1:3">
      <c r="A177" t="s">
        <v>688</v>
      </c>
      <c r="B177" s="30">
        <v>2124</v>
      </c>
      <c r="C177" t="e">
        <f>VLOOKUP(A177,'Trade Payable'!$B$3:$B$435,1,0)</f>
        <v>#N/A</v>
      </c>
    </row>
    <row r="178" spans="1:3">
      <c r="A178" t="s">
        <v>514</v>
      </c>
      <c r="B178" s="30">
        <v>40312235.32</v>
      </c>
      <c r="C178" t="str">
        <f>VLOOKUP(A178,'Trade Payable'!$B$3:$B$435,1,0)</f>
        <v>GRN, Pending bill booking</v>
      </c>
    </row>
    <row r="179" spans="1:3">
      <c r="A179" t="s">
        <v>167</v>
      </c>
      <c r="B179" s="30">
        <v>48960</v>
      </c>
      <c r="C179" t="str">
        <f>VLOOKUP(A179,'Trade Payable'!$B$3:$B$435,1,0)</f>
        <v>GRW PUMPS PVT LTD</v>
      </c>
    </row>
    <row r="180" spans="1:3">
      <c r="A180" t="s">
        <v>142</v>
      </c>
      <c r="B180" s="30">
        <v>298000</v>
      </c>
      <c r="C180" t="str">
        <f>VLOOKUP(A180,'Trade Payable'!$B$3:$B$435,1,0)</f>
        <v>GUPTA POWER INFRASTRUCTURE LIMITED</v>
      </c>
    </row>
    <row r="181" spans="1:3">
      <c r="A181" t="s">
        <v>154</v>
      </c>
      <c r="B181" s="30">
        <v>37829</v>
      </c>
      <c r="C181" t="str">
        <f>VLOOKUP(A181,'Trade Payable'!$B$3:$B$435,1,0)</f>
        <v>GUPTA VARIETY STORES</v>
      </c>
    </row>
    <row r="182" spans="1:3">
      <c r="A182" t="s">
        <v>191</v>
      </c>
      <c r="B182" s="30">
        <v>107929.68</v>
      </c>
      <c r="C182" t="str">
        <f>VLOOKUP(A182,'Trade Payable'!$B$3:$B$435,1,0)</f>
        <v>GURUNANAK HYDRAULICS SERVICES PVT.</v>
      </c>
    </row>
    <row r="183" spans="1:3">
      <c r="A183" t="s">
        <v>689</v>
      </c>
      <c r="B183" s="30">
        <v>2595612.84</v>
      </c>
      <c r="C183" t="e">
        <f>VLOOKUP(A183,'Trade Payable'!$B$3:$B$435,1,0)</f>
        <v>#N/A</v>
      </c>
    </row>
    <row r="184" spans="1:3">
      <c r="A184" t="s">
        <v>553</v>
      </c>
      <c r="B184" s="30">
        <v>2376435</v>
      </c>
      <c r="C184" t="e">
        <f>VLOOKUP(A184,'Trade Payable'!$B$3:$B$435,1,0)</f>
        <v>#N/A</v>
      </c>
    </row>
    <row r="185" spans="1:3">
      <c r="A185" t="s">
        <v>611</v>
      </c>
      <c r="B185" s="30">
        <v>50868</v>
      </c>
      <c r="C185" t="e">
        <f>VLOOKUP(A185,'Trade Payable'!$B$3:$B$435,1,0)</f>
        <v>#N/A</v>
      </c>
    </row>
    <row r="186" spans="1:3">
      <c r="A186" t="s">
        <v>305</v>
      </c>
      <c r="B186" s="30">
        <v>6753886</v>
      </c>
      <c r="C186" t="str">
        <f>VLOOKUP(A186,'Trade Payable'!$B$3:$B$435,1,0)</f>
        <v>HARSCO INDIA PVT LTD</v>
      </c>
    </row>
    <row r="187" spans="1:3">
      <c r="A187" t="s">
        <v>545</v>
      </c>
      <c r="B187" s="30">
        <v>637</v>
      </c>
      <c r="C187" t="e">
        <f>VLOOKUP(A187,'Trade Payable'!$B$3:$B$435,1,0)</f>
        <v>#N/A</v>
      </c>
    </row>
    <row r="188" spans="1:3">
      <c r="A188" t="s">
        <v>104</v>
      </c>
      <c r="B188" s="30">
        <v>34800</v>
      </c>
      <c r="C188" t="str">
        <f>VLOOKUP(A188,'Trade Payable'!$B$3:$B$435,1,0)</f>
        <v>HBL POWER SYSTEMS LTD.</v>
      </c>
    </row>
    <row r="189" spans="1:3">
      <c r="A189" t="s">
        <v>179</v>
      </c>
      <c r="B189" s="30">
        <v>1138</v>
      </c>
      <c r="C189" t="str">
        <f>VLOOKUP(A189,'Trade Payable'!$B$3:$B$435,1,0)</f>
        <v>HEAVY METAL AND TUBES LTD</v>
      </c>
    </row>
    <row r="190" spans="1:3">
      <c r="A190" t="s">
        <v>360</v>
      </c>
      <c r="B190" s="30">
        <v>16413.78</v>
      </c>
      <c r="C190" t="str">
        <f>VLOOKUP(A190,'Trade Payable'!$B$3:$B$435,1,0)</f>
        <v>HEG - LIMITED</v>
      </c>
    </row>
    <row r="191" spans="1:3">
      <c r="A191" t="s">
        <v>185</v>
      </c>
      <c r="B191" s="30">
        <v>93108</v>
      </c>
      <c r="C191" t="str">
        <f>VLOOKUP(A191,'Trade Payable'!$B$3:$B$435,1,0)</f>
        <v>HEMANTA KUMAR NAYAK</v>
      </c>
    </row>
    <row r="192" spans="1:3">
      <c r="A192" t="s">
        <v>492</v>
      </c>
      <c r="B192" s="30">
        <v>681264.76</v>
      </c>
      <c r="C192" t="str">
        <f>VLOOKUP(A192,'Trade Payable'!$B$3:$B$435,1,0)</f>
        <v>HIMADRI STEEL PVT. LTD.</v>
      </c>
    </row>
    <row r="193" spans="1:3">
      <c r="A193" t="s">
        <v>635</v>
      </c>
      <c r="B193" s="30">
        <v>20230.47</v>
      </c>
      <c r="C193" t="e">
        <f>VLOOKUP(A193,'Trade Payable'!$B$3:$B$435,1,0)</f>
        <v>#N/A</v>
      </c>
    </row>
    <row r="194" spans="1:3">
      <c r="A194" t="s">
        <v>666</v>
      </c>
      <c r="B194" s="30">
        <v>272485.59999999998</v>
      </c>
      <c r="C194" t="e">
        <f>VLOOKUP(A194,'Trade Payable'!$B$3:$B$435,1,0)</f>
        <v>#N/A</v>
      </c>
    </row>
    <row r="195" spans="1:3">
      <c r="A195" t="s">
        <v>664</v>
      </c>
      <c r="B195" s="30">
        <v>573952</v>
      </c>
      <c r="C195" t="e">
        <f>VLOOKUP(A195,'Trade Payable'!$B$3:$B$435,1,0)</f>
        <v>#N/A</v>
      </c>
    </row>
    <row r="196" spans="1:3">
      <c r="A196" t="s">
        <v>657</v>
      </c>
      <c r="B196" s="30">
        <v>3547552.01</v>
      </c>
      <c r="C196" t="e">
        <f>VLOOKUP(A196,'Trade Payable'!$B$3:$B$435,1,0)</f>
        <v>#N/A</v>
      </c>
    </row>
    <row r="197" spans="1:3">
      <c r="A197" t="s">
        <v>153</v>
      </c>
      <c r="B197" s="30">
        <v>19650</v>
      </c>
      <c r="C197" t="str">
        <f>VLOOKUP(A197,'Trade Payable'!$B$3:$B$435,1,0)</f>
        <v>HINDUSTAN RUBBER INDUSTRIES</v>
      </c>
    </row>
    <row r="198" spans="1:3">
      <c r="A198" t="s">
        <v>202</v>
      </c>
      <c r="B198" s="30">
        <v>21029</v>
      </c>
      <c r="C198" t="str">
        <f>VLOOKUP(A198,'Trade Payable'!$B$3:$B$435,1,0)</f>
        <v>HINDUSTHAN COMMERCIAL AGENCY</v>
      </c>
    </row>
    <row r="199" spans="1:3">
      <c r="A199" t="s">
        <v>671</v>
      </c>
      <c r="B199" s="30">
        <v>31792</v>
      </c>
      <c r="C199" t="e">
        <f>VLOOKUP(A199,'Trade Payable'!$B$3:$B$435,1,0)</f>
        <v>#N/A</v>
      </c>
    </row>
    <row r="200" spans="1:3">
      <c r="A200" t="s">
        <v>675</v>
      </c>
      <c r="B200" s="30">
        <v>26945.42</v>
      </c>
      <c r="C200" t="e">
        <f>VLOOKUP(A200,'Trade Payable'!$B$3:$B$435,1,0)</f>
        <v>#N/A</v>
      </c>
    </row>
    <row r="201" spans="1:3">
      <c r="A201" t="s">
        <v>81</v>
      </c>
      <c r="B201" s="30">
        <v>832946</v>
      </c>
      <c r="C201" t="str">
        <f>VLOOKUP(A201,'Trade Payable'!$B$3:$B$435,1,0)</f>
        <v>HOWRAH WIRE NETTING CONCERN PVT.LTD</v>
      </c>
    </row>
    <row r="202" spans="1:3">
      <c r="A202" t="s">
        <v>124</v>
      </c>
      <c r="B202" s="30">
        <v>14266</v>
      </c>
      <c r="C202" t="str">
        <f>VLOOKUP(A202,'Trade Payable'!$B$3:$B$435,1,0)</f>
        <v>HYDRAX INTERNATIONAL</v>
      </c>
    </row>
    <row r="203" spans="1:3">
      <c r="A203" t="s">
        <v>366</v>
      </c>
      <c r="B203" s="30">
        <v>99962.58</v>
      </c>
      <c r="C203" t="str">
        <f>VLOOKUP(A203,'Trade Payable'!$B$3:$B$435,1,0)</f>
        <v>HYDROKRIMP A.C. PVT. LTD.</v>
      </c>
    </row>
    <row r="204" spans="1:3">
      <c r="A204" t="s">
        <v>668</v>
      </c>
      <c r="B204" s="30">
        <v>68071</v>
      </c>
      <c r="C204" t="e">
        <f>VLOOKUP(A204,'Trade Payable'!$B$3:$B$435,1,0)</f>
        <v>#N/A</v>
      </c>
    </row>
    <row r="205" spans="1:3">
      <c r="A205" t="s">
        <v>628</v>
      </c>
      <c r="B205" s="30">
        <v>19394.43</v>
      </c>
      <c r="C205" t="e">
        <f>VLOOKUP(A205,'Trade Payable'!$B$3:$B$435,1,0)</f>
        <v>#N/A</v>
      </c>
    </row>
    <row r="206" spans="1:3">
      <c r="A206" t="s">
        <v>727</v>
      </c>
      <c r="B206" s="30">
        <v>589426</v>
      </c>
      <c r="C206" t="e">
        <f>VLOOKUP(A206,'Trade Payable'!$B$3:$B$435,1,0)</f>
        <v>#N/A</v>
      </c>
    </row>
    <row r="207" spans="1:3">
      <c r="A207" t="s">
        <v>319</v>
      </c>
      <c r="B207" s="30">
        <v>29642.1</v>
      </c>
      <c r="C207" t="str">
        <f>VLOOKUP(A207,'Trade Payable'!$B$3:$B$435,1,0)</f>
        <v>INDIAN INSTITUTE FOR PRODUCTION MGM</v>
      </c>
    </row>
    <row r="208" spans="1:3">
      <c r="A208" t="s">
        <v>160</v>
      </c>
      <c r="B208" s="30">
        <v>13685849.01</v>
      </c>
      <c r="C208" t="str">
        <f>VLOOKUP(A208,'Trade Payable'!$B$3:$B$435,1,0)</f>
        <v>INDIAN OIL CORPORATION LTD.</v>
      </c>
    </row>
    <row r="209" spans="1:3">
      <c r="A209" t="s">
        <v>408</v>
      </c>
      <c r="B209" s="30">
        <v>5824</v>
      </c>
      <c r="C209" t="str">
        <f>VLOOKUP(A209,'Trade Payable'!$B$3:$B$435,1,0)</f>
        <v>INDIAN RUBBER INDUSTRY</v>
      </c>
    </row>
    <row r="210" spans="1:3">
      <c r="A210" t="s">
        <v>183</v>
      </c>
      <c r="B210" s="30">
        <v>401913</v>
      </c>
      <c r="C210" t="str">
        <f>VLOOKUP(A210,'Trade Payable'!$B$3:$B$435,1,0)</f>
        <v>INDO CHEMICALS &amp; INSTRUMENTS</v>
      </c>
    </row>
    <row r="211" spans="1:3">
      <c r="A211" t="s">
        <v>201</v>
      </c>
      <c r="B211" s="30">
        <v>127709</v>
      </c>
      <c r="C211" t="str">
        <f>VLOOKUP(A211,'Trade Payable'!$B$3:$B$435,1,0)</f>
        <v>INDUSTRIAL HYDRAULIC SPARES</v>
      </c>
    </row>
    <row r="212" spans="1:3">
      <c r="A212" t="s">
        <v>429</v>
      </c>
      <c r="B212" s="30">
        <v>146320</v>
      </c>
      <c r="C212" t="str">
        <f>VLOOKUP(A212,'Trade Payable'!$B$3:$B$435,1,0)</f>
        <v>INDUSTRIAL PRODUCTS &amp; SER</v>
      </c>
    </row>
    <row r="213" spans="1:3">
      <c r="A213" t="s">
        <v>324</v>
      </c>
      <c r="B213" s="30">
        <v>688271</v>
      </c>
      <c r="C213" t="str">
        <f>VLOOKUP(A213,'Trade Payable'!$B$3:$B$435,1,0)</f>
        <v>INFOCUS TECHNOLOGIES PRIVATE LIMITE</v>
      </c>
    </row>
    <row r="214" spans="1:3">
      <c r="A214" t="s">
        <v>453</v>
      </c>
      <c r="B214" s="30">
        <v>469765</v>
      </c>
      <c r="C214" t="str">
        <f>VLOOKUP(A214,'Trade Payable'!$B$3:$B$435,1,0)</f>
        <v>INNOVATIVE INDUSTRIES</v>
      </c>
    </row>
    <row r="215" spans="1:3">
      <c r="A215" t="s">
        <v>413</v>
      </c>
      <c r="B215" s="30">
        <v>125740</v>
      </c>
      <c r="C215" t="str">
        <f>VLOOKUP(A215,'Trade Payable'!$B$3:$B$435,1,0)</f>
        <v>INNOVATIVE TECHNOLOGIES</v>
      </c>
    </row>
    <row r="216" spans="1:3">
      <c r="A216" t="s">
        <v>621</v>
      </c>
      <c r="B216" s="30">
        <v>255371</v>
      </c>
      <c r="C216" t="e">
        <f>VLOOKUP(A216,'Trade Payable'!$B$3:$B$435,1,0)</f>
        <v>#N/A</v>
      </c>
    </row>
    <row r="217" spans="1:3">
      <c r="A217" t="s">
        <v>613</v>
      </c>
      <c r="B217" s="30">
        <v>270000</v>
      </c>
      <c r="C217" t="e">
        <f>VLOOKUP(A217,'Trade Payable'!$B$3:$B$435,1,0)</f>
        <v>#N/A</v>
      </c>
    </row>
    <row r="218" spans="1:3">
      <c r="A218" t="s">
        <v>143</v>
      </c>
      <c r="B218" s="30">
        <v>54870</v>
      </c>
      <c r="C218" t="str">
        <f>VLOOKUP(A218,'Trade Payable'!$B$3:$B$435,1,0)</f>
        <v>IRD MECHANALYSIS LIMITED</v>
      </c>
    </row>
    <row r="219" spans="1:3">
      <c r="A219" t="s">
        <v>699</v>
      </c>
      <c r="B219" s="30">
        <v>8709.5</v>
      </c>
      <c r="C219" t="e">
        <f>VLOOKUP(A219,'Trade Payable'!$B$3:$B$435,1,0)</f>
        <v>#N/A</v>
      </c>
    </row>
    <row r="220" spans="1:3">
      <c r="A220" t="s">
        <v>196</v>
      </c>
      <c r="B220" s="30">
        <v>805040</v>
      </c>
      <c r="C220" t="str">
        <f>VLOOKUP(A220,'Trade Payable'!$B$3:$B$435,1,0)</f>
        <v>ISGEC HEAVY ENGINEERING LIMITED</v>
      </c>
    </row>
    <row r="221" spans="1:3">
      <c r="A221" t="s">
        <v>108</v>
      </c>
      <c r="B221" s="30">
        <v>1992340</v>
      </c>
      <c r="C221" t="str">
        <f>VLOOKUP(A221,'Trade Payable'!$B$3:$B$435,1,0)</f>
        <v>ISHAANI ELECTRONICS PVT. LTD.,</v>
      </c>
    </row>
    <row r="222" spans="1:3">
      <c r="A222" t="s">
        <v>147</v>
      </c>
      <c r="B222" s="30">
        <v>716529</v>
      </c>
      <c r="C222" t="str">
        <f>VLOOKUP(A222,'Trade Payable'!$B$3:$B$435,1,0)</f>
        <v>ISS SDB SECURITY SERVICES</v>
      </c>
    </row>
    <row r="223" spans="1:3">
      <c r="A223" t="s">
        <v>163</v>
      </c>
      <c r="B223" s="30">
        <v>5151</v>
      </c>
      <c r="C223" t="str">
        <f>VLOOKUP(A223,'Trade Payable'!$B$3:$B$435,1,0)</f>
        <v>JAIKAR TECHNO PVT LTD</v>
      </c>
    </row>
    <row r="224" spans="1:3">
      <c r="A224" t="s">
        <v>184</v>
      </c>
      <c r="B224" s="30">
        <v>419715.22</v>
      </c>
      <c r="C224" t="str">
        <f>VLOOKUP(A224,'Trade Payable'!$B$3:$B$435,1,0)</f>
        <v>JAIN AUTOMOTIVES</v>
      </c>
    </row>
    <row r="225" spans="1:3">
      <c r="A225" t="s">
        <v>632</v>
      </c>
      <c r="B225" s="30">
        <v>46040</v>
      </c>
      <c r="C225" t="e">
        <f>VLOOKUP(A225,'Trade Payable'!$B$3:$B$435,1,0)</f>
        <v>#N/A</v>
      </c>
    </row>
    <row r="226" spans="1:3">
      <c r="A226" t="s">
        <v>130</v>
      </c>
      <c r="B226" s="30">
        <v>1848</v>
      </c>
      <c r="C226" t="str">
        <f>VLOOKUP(A226,'Trade Payable'!$B$3:$B$435,1,0)</f>
        <v>JASUBHAI  ENGINEERING  PVT.  LTD</v>
      </c>
    </row>
    <row r="227" spans="1:3">
      <c r="A227" t="s">
        <v>204</v>
      </c>
      <c r="B227" s="30">
        <v>5036</v>
      </c>
      <c r="C227" t="str">
        <f>VLOOKUP(A227,'Trade Payable'!$B$3:$B$435,1,0)</f>
        <v>JAY JAGANNATH RE ROLLING AND STEEL</v>
      </c>
    </row>
    <row r="228" spans="1:3">
      <c r="A228" t="s">
        <v>629</v>
      </c>
      <c r="B228" s="30">
        <v>9000</v>
      </c>
      <c r="C228" t="e">
        <f>VLOOKUP(A228,'Trade Payable'!$B$3:$B$435,1,0)</f>
        <v>#N/A</v>
      </c>
    </row>
    <row r="229" spans="1:3">
      <c r="A229" t="s">
        <v>84</v>
      </c>
      <c r="B229" s="30">
        <v>20004</v>
      </c>
      <c r="C229" t="str">
        <f>VLOOKUP(A229,'Trade Payable'!$B$3:$B$435,1,0)</f>
        <v>JAYASHREE ELECTRON PVT. LTD.</v>
      </c>
    </row>
    <row r="230" spans="1:3">
      <c r="A230" t="s">
        <v>700</v>
      </c>
      <c r="B230" s="30">
        <v>112147.64</v>
      </c>
      <c r="C230" t="e">
        <f>VLOOKUP(A230,'Trade Payable'!$B$3:$B$435,1,0)</f>
        <v>#N/A</v>
      </c>
    </row>
    <row r="231" spans="1:3">
      <c r="A231" t="s">
        <v>188</v>
      </c>
      <c r="B231" s="30">
        <v>24898</v>
      </c>
      <c r="C231" t="str">
        <f>VLOOKUP(A231,'Trade Payable'!$B$3:$B$435,1,0)</f>
        <v>JECON INDIA</v>
      </c>
    </row>
    <row r="232" spans="1:3">
      <c r="A232" t="s">
        <v>701</v>
      </c>
      <c r="B232" s="30">
        <v>7347069.9100000001</v>
      </c>
      <c r="C232" t="e">
        <f>VLOOKUP(A232,'Trade Payable'!$B$3:$B$435,1,0)</f>
        <v>#N/A</v>
      </c>
    </row>
    <row r="233" spans="1:3">
      <c r="A233" t="s">
        <v>241</v>
      </c>
      <c r="B233" s="30">
        <v>17438</v>
      </c>
      <c r="C233" t="str">
        <f>VLOOKUP(A233,'Trade Payable'!$B$3:$B$435,1,0)</f>
        <v>JITENDRA KUMAR BRAHMA</v>
      </c>
    </row>
    <row r="234" spans="1:3">
      <c r="A234" t="s">
        <v>587</v>
      </c>
      <c r="B234" s="30">
        <v>188794</v>
      </c>
      <c r="C234" t="e">
        <f>VLOOKUP(A234,'Trade Payable'!$B$3:$B$435,1,0)</f>
        <v>#N/A</v>
      </c>
    </row>
    <row r="235" spans="1:3">
      <c r="A235" t="s">
        <v>637</v>
      </c>
      <c r="B235" s="30">
        <v>25641.29</v>
      </c>
      <c r="C235" t="e">
        <f>VLOOKUP(A235,'Trade Payable'!$B$3:$B$435,1,0)</f>
        <v>#N/A</v>
      </c>
    </row>
    <row r="236" spans="1:3">
      <c r="A236" t="s">
        <v>493</v>
      </c>
      <c r="B236" s="30">
        <v>38765.800000000003</v>
      </c>
      <c r="C236" t="str">
        <f>VLOOKUP(A236,'Trade Payable'!$B$3:$B$435,1,0)</f>
        <v>JM STEEL TRADERS</v>
      </c>
    </row>
    <row r="237" spans="1:3">
      <c r="A237" t="s">
        <v>475</v>
      </c>
      <c r="B237" s="30">
        <v>10830528.859999999</v>
      </c>
      <c r="C237" t="str">
        <f>VLOOKUP(A237,'Trade Payable'!$B$3:$B$435,1,0)</f>
        <v>K K ROADLINES</v>
      </c>
    </row>
    <row r="238" spans="1:3">
      <c r="A238" t="s">
        <v>562</v>
      </c>
      <c r="B238" s="30">
        <v>5718180.9500000002</v>
      </c>
      <c r="C238" t="e">
        <f>VLOOKUP(A238,'Trade Payable'!$B$3:$B$435,1,0)</f>
        <v>#N/A</v>
      </c>
    </row>
    <row r="239" spans="1:3">
      <c r="A239" t="s">
        <v>129</v>
      </c>
      <c r="B239" s="30">
        <v>99917</v>
      </c>
      <c r="C239" t="str">
        <f>VLOOKUP(A239,'Trade Payable'!$B$3:$B$435,1,0)</f>
        <v>K.P  ENGINEERING  WORKS</v>
      </c>
    </row>
    <row r="240" spans="1:3">
      <c r="A240" t="s">
        <v>225</v>
      </c>
      <c r="B240" s="30">
        <v>911958.36</v>
      </c>
      <c r="C240" t="str">
        <f>VLOOKUP(A240,'Trade Payable'!$B$3:$B$435,1,0)</f>
        <v>KALINGA AUTOMOBILES PVT. LTD.</v>
      </c>
    </row>
    <row r="241" spans="1:3">
      <c r="A241" t="s">
        <v>655</v>
      </c>
      <c r="B241" s="30">
        <v>173847</v>
      </c>
      <c r="C241" t="e">
        <f>VLOOKUP(A241,'Trade Payable'!$B$3:$B$435,1,0)</f>
        <v>#N/A</v>
      </c>
    </row>
    <row r="242" spans="1:3">
      <c r="A242" t="s">
        <v>307</v>
      </c>
      <c r="B242" s="30">
        <v>260376</v>
      </c>
      <c r="C242" t="str">
        <f>VLOOKUP(A242,'Trade Payable'!$B$3:$B$435,1,0)</f>
        <v>KALINGA HOSPITAL LIMITED</v>
      </c>
    </row>
    <row r="243" spans="1:3">
      <c r="A243" t="s">
        <v>205</v>
      </c>
      <c r="B243" s="30">
        <v>3321</v>
      </c>
      <c r="C243" t="str">
        <f>VLOOKUP(A243,'Trade Payable'!$B$3:$B$435,1,0)</f>
        <v>KALPA ELECTRIKAL PRIVATE LIMITED</v>
      </c>
    </row>
    <row r="244" spans="1:3">
      <c r="A244" t="s">
        <v>231</v>
      </c>
      <c r="B244" s="30">
        <v>3306</v>
      </c>
      <c r="C244" t="str">
        <f>VLOOKUP(A244,'Trade Payable'!$B$3:$B$435,1,0)</f>
        <v>KALYANI LABORATORIES</v>
      </c>
    </row>
    <row r="245" spans="1:3">
      <c r="A245" t="s">
        <v>83</v>
      </c>
      <c r="B245" s="30">
        <v>15578.04</v>
      </c>
      <c r="C245" t="str">
        <f>VLOOKUP(A245,'Trade Payable'!$B$3:$B$435,1,0)</f>
        <v>KAMALA BOOK STORE</v>
      </c>
    </row>
    <row r="246" spans="1:3">
      <c r="A246" t="s">
        <v>275</v>
      </c>
      <c r="B246" s="30">
        <v>10227604.15</v>
      </c>
      <c r="C246" t="str">
        <f>VLOOKUP(A246,'Trade Payable'!$B$3:$B$435,1,0)</f>
        <v>KANCHANJYOTI TRANSPORTING AND SUPPL</v>
      </c>
    </row>
    <row r="247" spans="1:3">
      <c r="A247" t="s">
        <v>331</v>
      </c>
      <c r="B247" s="30">
        <v>6831014.3099999996</v>
      </c>
      <c r="C247" t="str">
        <f>VLOOKUP(A247,'Trade Payable'!$B$3:$B$435,1,0)</f>
        <v>KANDOI TRANSPORT LIMITED</v>
      </c>
    </row>
    <row r="248" spans="1:3">
      <c r="A248" t="s">
        <v>255</v>
      </c>
      <c r="B248" s="30">
        <v>3379956</v>
      </c>
      <c r="C248" t="str">
        <f>VLOOKUP(A248,'Trade Payable'!$B$3:$B$435,1,0)</f>
        <v>KANNELITE FACILITY MANAGEMENT</v>
      </c>
    </row>
    <row r="249" spans="1:3">
      <c r="A249" t="s">
        <v>641</v>
      </c>
      <c r="B249" s="30">
        <v>20528.400000000001</v>
      </c>
      <c r="C249" t="e">
        <f>VLOOKUP(A249,'Trade Payable'!$B$3:$B$435,1,0)</f>
        <v>#N/A</v>
      </c>
    </row>
    <row r="250" spans="1:3">
      <c r="A250" t="s">
        <v>554</v>
      </c>
      <c r="B250" s="30">
        <v>165806</v>
      </c>
      <c r="C250" t="e">
        <f>VLOOKUP(A250,'Trade Payable'!$B$3:$B$435,1,0)</f>
        <v>#N/A</v>
      </c>
    </row>
    <row r="251" spans="1:3">
      <c r="A251" t="s">
        <v>703</v>
      </c>
      <c r="B251" s="30">
        <v>16531672.26</v>
      </c>
      <c r="C251" t="e">
        <f>VLOOKUP(A251,'Trade Payable'!$B$3:$B$435,1,0)</f>
        <v>#N/A</v>
      </c>
    </row>
    <row r="252" spans="1:3">
      <c r="A252" t="s">
        <v>524</v>
      </c>
      <c r="B252" s="30">
        <v>5538.04</v>
      </c>
      <c r="C252" t="e">
        <f>VLOOKUP(A252,'Trade Payable'!$B$3:$B$435,1,0)</f>
        <v>#N/A</v>
      </c>
    </row>
    <row r="253" spans="1:3">
      <c r="A253" t="s">
        <v>649</v>
      </c>
      <c r="B253" s="30">
        <v>8476.89</v>
      </c>
      <c r="C253" t="e">
        <f>VLOOKUP(A253,'Trade Payable'!$B$3:$B$435,1,0)</f>
        <v>#N/A</v>
      </c>
    </row>
    <row r="254" spans="1:3">
      <c r="A254" t="s">
        <v>485</v>
      </c>
      <c r="B254" s="30">
        <v>11269.71</v>
      </c>
      <c r="C254" t="str">
        <f>VLOOKUP(A254,'Trade Payable'!$B$3:$B$435,1,0)</f>
        <v>KAY BEE INDUSTRIAL  ALLOYS(P) LIMIT</v>
      </c>
    </row>
    <row r="255" spans="1:3">
      <c r="A255" t="s">
        <v>682</v>
      </c>
      <c r="B255" s="30">
        <v>116204.06</v>
      </c>
      <c r="C255" t="e">
        <f>VLOOKUP(A255,'Trade Payable'!$B$3:$B$435,1,0)</f>
        <v>#N/A</v>
      </c>
    </row>
    <row r="256" spans="1:3">
      <c r="A256" t="s">
        <v>702</v>
      </c>
      <c r="B256" s="30">
        <v>108923.24</v>
      </c>
      <c r="C256" t="e">
        <f>VLOOKUP(A256,'Trade Payable'!$B$3:$B$435,1,0)</f>
        <v>#N/A</v>
      </c>
    </row>
    <row r="257" spans="1:3">
      <c r="A257" t="s">
        <v>164</v>
      </c>
      <c r="B257" s="30">
        <v>11349.16</v>
      </c>
      <c r="C257" t="str">
        <f>VLOOKUP(A257,'Trade Payable'!$B$3:$B$435,1,0)</f>
        <v>KESHAV ENTERPRISES</v>
      </c>
    </row>
    <row r="258" spans="1:3">
      <c r="A258" t="s">
        <v>606</v>
      </c>
      <c r="B258" s="30">
        <v>237600</v>
      </c>
      <c r="C258" t="e">
        <f>VLOOKUP(A258,'Trade Payable'!$B$3:$B$435,1,0)</f>
        <v>#N/A</v>
      </c>
    </row>
    <row r="259" spans="1:3">
      <c r="A259" t="s">
        <v>608</v>
      </c>
      <c r="B259" s="30">
        <v>428939</v>
      </c>
      <c r="C259" t="e">
        <f>VLOOKUP(A259,'Trade Payable'!$B$3:$B$435,1,0)</f>
        <v>#N/A</v>
      </c>
    </row>
    <row r="260" spans="1:3">
      <c r="A260" t="s">
        <v>388</v>
      </c>
      <c r="B260" s="30">
        <v>48999.5</v>
      </c>
      <c r="C260" t="e">
        <f>VLOOKUP(A260,'Trade Payable'!$B$3:$B$435,1,0)</f>
        <v>#N/A</v>
      </c>
    </row>
    <row r="261" spans="1:3">
      <c r="A261" t="s">
        <v>402</v>
      </c>
      <c r="B261" s="30">
        <v>786055</v>
      </c>
      <c r="C261" t="str">
        <f>VLOOKUP(A261,'Trade Payable'!$B$3:$B$435,1,0)</f>
        <v>KJ ENTERPRISES</v>
      </c>
    </row>
    <row r="262" spans="1:3">
      <c r="A262" t="s">
        <v>526</v>
      </c>
      <c r="B262" s="30">
        <v>22726.39999999851</v>
      </c>
      <c r="C262" t="e">
        <f>VLOOKUP(A262,'Trade Payable'!$B$3:$B$435,1,0)</f>
        <v>#N/A</v>
      </c>
    </row>
    <row r="263" spans="1:3">
      <c r="A263" t="s">
        <v>203</v>
      </c>
      <c r="B263" s="30">
        <v>605625</v>
      </c>
      <c r="C263" t="str">
        <f>VLOOKUP(A263,'Trade Payable'!$B$3:$B$435,1,0)</f>
        <v>KMS EARTHMOVERS</v>
      </c>
    </row>
    <row r="264" spans="1:3">
      <c r="A264" t="s">
        <v>146</v>
      </c>
      <c r="B264" s="30">
        <v>73080</v>
      </c>
      <c r="C264" t="str">
        <f>VLOOKUP(A264,'Trade Payable'!$B$3:$B$435,1,0)</f>
        <v>KOHINOOR TEXTILE WASTE</v>
      </c>
    </row>
    <row r="265" spans="1:3">
      <c r="A265" t="s">
        <v>415</v>
      </c>
      <c r="B265" s="30">
        <v>7788</v>
      </c>
      <c r="C265" t="str">
        <f>VLOOKUP(A265,'Trade Payable'!$B$3:$B$435,1,0)</f>
        <v>KOHLI ENTERPRISES</v>
      </c>
    </row>
    <row r="266" spans="1:3">
      <c r="A266" t="s">
        <v>494</v>
      </c>
      <c r="B266" s="30">
        <v>50565.23</v>
      </c>
      <c r="C266" t="str">
        <f>VLOOKUP(A266,'Trade Payable'!$B$3:$B$435,1,0)</f>
        <v>KONARK COKE</v>
      </c>
    </row>
    <row r="267" spans="1:3">
      <c r="A267" t="s">
        <v>407</v>
      </c>
      <c r="B267" s="30">
        <v>29353</v>
      </c>
      <c r="C267" t="str">
        <f>VLOOKUP(A267,'Trade Payable'!$B$3:$B$435,1,0)</f>
        <v>KONARK INDUSTRIES</v>
      </c>
    </row>
    <row r="268" spans="1:3">
      <c r="A268" t="s">
        <v>364</v>
      </c>
      <c r="B268" s="30">
        <v>11188559.609999999</v>
      </c>
      <c r="C268" t="str">
        <f>VLOOKUP(A268,'Trade Payable'!$B$3:$B$435,1,0)</f>
        <v>KONECRANES PVT LTD</v>
      </c>
    </row>
    <row r="269" spans="1:3">
      <c r="A269" t="s">
        <v>627</v>
      </c>
      <c r="B269" s="30">
        <v>7281</v>
      </c>
      <c r="C269" t="e">
        <f>VLOOKUP(A269,'Trade Payable'!$B$3:$B$435,1,0)</f>
        <v>#N/A</v>
      </c>
    </row>
    <row r="270" spans="1:3">
      <c r="A270" t="s">
        <v>190</v>
      </c>
      <c r="B270" s="30">
        <v>92162.7</v>
      </c>
      <c r="C270" t="str">
        <f>VLOOKUP(A270,'Trade Payable'!$B$3:$B$435,1,0)</f>
        <v>KRISHNA TRADERS</v>
      </c>
    </row>
    <row r="271" spans="1:3">
      <c r="A271" t="s">
        <v>186</v>
      </c>
      <c r="B271" s="30">
        <v>252330</v>
      </c>
      <c r="C271" t="str">
        <f>VLOOKUP(A271,'Trade Payable'!$B$3:$B$435,1,0)</f>
        <v>KS EARTHMOVERS</v>
      </c>
    </row>
    <row r="272" spans="1:3">
      <c r="A272" t="s">
        <v>603</v>
      </c>
      <c r="B272" s="30">
        <v>237851</v>
      </c>
      <c r="C272" t="e">
        <f>VLOOKUP(A272,'Trade Payable'!$B$3:$B$435,1,0)</f>
        <v>#N/A</v>
      </c>
    </row>
    <row r="273" spans="1:3">
      <c r="A273" t="s">
        <v>182</v>
      </c>
      <c r="B273" s="30">
        <v>123637.2</v>
      </c>
      <c r="C273" t="str">
        <f>VLOOKUP(A273,'Trade Payable'!$B$3:$B$435,1,0)</f>
        <v>LAKE ENGINEERING</v>
      </c>
    </row>
    <row r="274" spans="1:3">
      <c r="A274" t="s">
        <v>149</v>
      </c>
      <c r="B274" s="30">
        <v>61108</v>
      </c>
      <c r="C274" t="str">
        <f>VLOOKUP(A274,'Trade Payable'!$B$3:$B$435,1,0)</f>
        <v>LAKSHYESHWAR MOTORS</v>
      </c>
    </row>
    <row r="275" spans="1:3">
      <c r="A275" t="s">
        <v>477</v>
      </c>
      <c r="B275" s="30">
        <v>9900</v>
      </c>
      <c r="C275" t="str">
        <f>VLOOKUP(A275,'Trade Payable'!$B$3:$B$435,1,0)</f>
        <v>LALJEET YADAV</v>
      </c>
    </row>
    <row r="276" spans="1:3">
      <c r="A276" t="s">
        <v>410</v>
      </c>
      <c r="B276" s="30">
        <v>5664</v>
      </c>
      <c r="C276" t="str">
        <f>VLOOKUP(A276,'Trade Payable'!$B$3:$B$435,1,0)</f>
        <v>LEADING EDGE TECHNOCRAT</v>
      </c>
    </row>
    <row r="277" spans="1:3">
      <c r="A277" t="s">
        <v>723</v>
      </c>
      <c r="B277" s="30">
        <v>57384800.600000024</v>
      </c>
      <c r="C277" t="e">
        <f>VLOOKUP(A277,'Trade Payable'!$B$3:$B$435,1,0)</f>
        <v>#N/A</v>
      </c>
    </row>
    <row r="278" spans="1:3">
      <c r="A278" t="s">
        <v>724</v>
      </c>
      <c r="B278" s="30">
        <v>13335525.993220344</v>
      </c>
      <c r="C278" t="e">
        <f>VLOOKUP(A278,'Trade Payable'!$B$3:$B$435,1,0)</f>
        <v>#N/A</v>
      </c>
    </row>
    <row r="279" spans="1:3">
      <c r="A279" t="s">
        <v>661</v>
      </c>
      <c r="B279" s="30">
        <v>348918.7</v>
      </c>
      <c r="C279" t="e">
        <f>VLOOKUP(A279,'Trade Payable'!$B$3:$B$435,1,0)</f>
        <v>#N/A</v>
      </c>
    </row>
    <row r="280" spans="1:3">
      <c r="A280" t="s">
        <v>49</v>
      </c>
      <c r="B280" s="30">
        <v>26637</v>
      </c>
      <c r="C280" t="str">
        <f>VLOOKUP(A280,'Trade Payable'!$B$3:$B$435,1,0)</f>
        <v>LINGARAJ SUPPLY AGENCY</v>
      </c>
    </row>
    <row r="281" spans="1:3">
      <c r="A281" t="s">
        <v>521</v>
      </c>
      <c r="B281" s="30">
        <v>588000</v>
      </c>
      <c r="C281" t="e">
        <f>VLOOKUP(A281,'Trade Payable'!$B$3:$B$435,1,0)</f>
        <v>#N/A</v>
      </c>
    </row>
    <row r="282" spans="1:3">
      <c r="A282" t="s">
        <v>138</v>
      </c>
      <c r="B282" s="30">
        <v>260335.85</v>
      </c>
      <c r="C282" t="str">
        <f>VLOOKUP(A282,'Trade Payable'!$B$3:$B$435,1,0)</f>
        <v>LYKO ENGINEERING WORKS</v>
      </c>
    </row>
    <row r="283" spans="1:3">
      <c r="A283" t="s">
        <v>280</v>
      </c>
      <c r="B283" s="30">
        <v>1057573</v>
      </c>
      <c r="C283" t="str">
        <f>VLOOKUP(A283,'Trade Payable'!$B$3:$B$435,1,0)</f>
        <v>M H ASSOCIATES</v>
      </c>
    </row>
    <row r="284" spans="1:3">
      <c r="A284" t="s">
        <v>174</v>
      </c>
      <c r="B284" s="30">
        <v>94950</v>
      </c>
      <c r="C284" t="str">
        <f>VLOOKUP(A284,'Trade Payable'!$B$3:$B$435,1,0)</f>
        <v>M. B. ASSOCIATES</v>
      </c>
    </row>
    <row r="285" spans="1:3">
      <c r="A285" t="s">
        <v>692</v>
      </c>
      <c r="B285" s="30">
        <v>278070.11</v>
      </c>
      <c r="C285" t="e">
        <f>VLOOKUP(A285,'Trade Payable'!$B$3:$B$435,1,0)</f>
        <v>#N/A</v>
      </c>
    </row>
    <row r="286" spans="1:3">
      <c r="A286" t="s">
        <v>92</v>
      </c>
      <c r="B286" s="30">
        <v>13304.4</v>
      </c>
      <c r="C286" t="str">
        <f>VLOOKUP(A286,'Trade Payable'!$B$3:$B$435,1,0)</f>
        <v>MAA BHAGABATEE PRINTERS</v>
      </c>
    </row>
    <row r="287" spans="1:3">
      <c r="A287" t="s">
        <v>229</v>
      </c>
      <c r="B287" s="30">
        <v>524875.46</v>
      </c>
      <c r="C287" t="str">
        <f>VLOOKUP(A287,'Trade Payable'!$B$3:$B$435,1,0)</f>
        <v>MAA ENTERPRISES</v>
      </c>
    </row>
    <row r="288" spans="1:3">
      <c r="A288" t="s">
        <v>279</v>
      </c>
      <c r="B288" s="30">
        <v>117883</v>
      </c>
      <c r="C288" t="str">
        <f>VLOOKUP(A288,'Trade Payable'!$B$3:$B$435,1,0)</f>
        <v>MAA HINGULA ENTERPRISES</v>
      </c>
    </row>
    <row r="289" spans="1:3">
      <c r="A289" t="s">
        <v>704</v>
      </c>
      <c r="B289" s="30">
        <v>27728.82</v>
      </c>
      <c r="C289" t="e">
        <f>VLOOKUP(A289,'Trade Payable'!$B$3:$B$435,1,0)</f>
        <v>#N/A</v>
      </c>
    </row>
    <row r="290" spans="1:3">
      <c r="A290" t="s">
        <v>224</v>
      </c>
      <c r="B290" s="30">
        <v>184289</v>
      </c>
      <c r="C290" t="str">
        <f>VLOOKUP(A290,'Trade Payable'!$B$3:$B$435,1,0)</f>
        <v>MAA NARAYANI FABRICATORS</v>
      </c>
    </row>
    <row r="291" spans="1:3">
      <c r="A291" t="s">
        <v>706</v>
      </c>
      <c r="B291" s="30">
        <v>555629.76</v>
      </c>
      <c r="C291" t="e">
        <f>VLOOKUP(A291,'Trade Payable'!$B$3:$B$435,1,0)</f>
        <v>#N/A</v>
      </c>
    </row>
    <row r="292" spans="1:3">
      <c r="A292" t="s">
        <v>60</v>
      </c>
      <c r="B292" s="30">
        <v>3871.5</v>
      </c>
      <c r="C292" t="str">
        <f>VLOOKUP(A292,'Trade Payable'!$B$3:$B$435,1,0)</f>
        <v>MAA VAISHNO ENTERPRISES</v>
      </c>
    </row>
    <row r="293" spans="1:3">
      <c r="A293" t="s">
        <v>476</v>
      </c>
      <c r="B293" s="30">
        <v>3230535</v>
      </c>
      <c r="C293" t="str">
        <f>VLOOKUP(A293,'Trade Payable'!$B$3:$B$435,1,0)</f>
        <v>MAAHINGULA TRANSPORT</v>
      </c>
    </row>
    <row r="294" spans="1:3">
      <c r="A294" t="s">
        <v>683</v>
      </c>
      <c r="B294" s="30">
        <v>242453.32</v>
      </c>
      <c r="C294" t="e">
        <f>VLOOKUP(A294,'Trade Payable'!$B$3:$B$435,1,0)</f>
        <v>#N/A</v>
      </c>
    </row>
    <row r="295" spans="1:3">
      <c r="A295" t="s">
        <v>527</v>
      </c>
      <c r="B295" s="30">
        <v>293</v>
      </c>
      <c r="C295" t="e">
        <f>VLOOKUP(A295,'Trade Payable'!$B$3:$B$435,1,0)</f>
        <v>#N/A</v>
      </c>
    </row>
    <row r="296" spans="1:3">
      <c r="A296" t="s">
        <v>281</v>
      </c>
      <c r="B296" s="30">
        <v>437621.4</v>
      </c>
      <c r="C296" t="str">
        <f>VLOOKUP(A296,'Trade Payable'!$B$3:$B$435,1,0)</f>
        <v>MADAN MOHAN SAMAL</v>
      </c>
    </row>
    <row r="297" spans="1:3">
      <c r="A297" t="s">
        <v>109</v>
      </c>
      <c r="B297" s="30">
        <v>140241.94</v>
      </c>
      <c r="C297" t="str">
        <f>VLOOKUP(A297,'Trade Payable'!$B$3:$B$435,1,0)</f>
        <v>MAHABIR GAS SERVICE,</v>
      </c>
    </row>
    <row r="298" spans="1:3">
      <c r="A298" t="s">
        <v>495</v>
      </c>
      <c r="B298" s="30">
        <v>500000.42</v>
      </c>
      <c r="C298" t="str">
        <f>VLOOKUP(A298,'Trade Payable'!$B$3:$B$435,1,0)</f>
        <v>MAHALAXMI TRADERS</v>
      </c>
    </row>
    <row r="299" spans="1:3">
      <c r="A299" t="s">
        <v>561</v>
      </c>
      <c r="B299" s="30">
        <v>14490</v>
      </c>
      <c r="C299" t="e">
        <f>VLOOKUP(A299,'Trade Payable'!$B$3:$B$435,1,0)</f>
        <v>#N/A</v>
      </c>
    </row>
    <row r="300" spans="1:3">
      <c r="A300" t="s">
        <v>544</v>
      </c>
      <c r="B300" s="30">
        <v>73611</v>
      </c>
      <c r="C300" t="e">
        <f>VLOOKUP(A300,'Trade Payable'!$B$3:$B$435,1,0)</f>
        <v>#N/A</v>
      </c>
    </row>
    <row r="301" spans="1:3">
      <c r="A301" t="s">
        <v>166</v>
      </c>
      <c r="B301" s="30">
        <v>68914.48000000001</v>
      </c>
      <c r="C301" t="str">
        <f>VLOOKUP(A301,'Trade Payable'!$B$3:$B$435,1,0)</f>
        <v>MAHIMA GASES</v>
      </c>
    </row>
    <row r="302" spans="1:3">
      <c r="A302" t="s">
        <v>409</v>
      </c>
      <c r="B302" s="30">
        <v>69384</v>
      </c>
      <c r="C302" t="str">
        <f>VLOOKUP(A302,'Trade Payable'!$B$3:$B$435,1,0)</f>
        <v>MAKALI ENTERPRISE</v>
      </c>
    </row>
    <row r="303" spans="1:3">
      <c r="A303" t="s">
        <v>604</v>
      </c>
      <c r="B303" s="30">
        <v>283605</v>
      </c>
      <c r="C303" t="e">
        <f>VLOOKUP(A303,'Trade Payable'!$B$3:$B$435,1,0)</f>
        <v>#N/A</v>
      </c>
    </row>
    <row r="304" spans="1:3">
      <c r="A304" t="s">
        <v>442</v>
      </c>
      <c r="B304" s="30">
        <v>301275.18</v>
      </c>
      <c r="C304" t="e">
        <f>VLOOKUP(A304,'Trade Payable'!$B$3:$B$435,1,0)</f>
        <v>#N/A</v>
      </c>
    </row>
    <row r="305" spans="1:3">
      <c r="A305" t="s">
        <v>217</v>
      </c>
      <c r="B305" s="30">
        <v>38938.710000000006</v>
      </c>
      <c r="C305" t="str">
        <f>VLOOKUP(A305,'Trade Payable'!$B$3:$B$435,1,0)</f>
        <v>Manas Engineering &amp; Construction</v>
      </c>
    </row>
    <row r="306" spans="1:3">
      <c r="A306" t="s">
        <v>80</v>
      </c>
      <c r="B306" s="30">
        <v>508368.71</v>
      </c>
      <c r="C306" t="str">
        <f>VLOOKUP(A306,'Trade Payable'!$B$3:$B$435,1,0)</f>
        <v>MANISH TRADING COMPANY</v>
      </c>
    </row>
    <row r="307" spans="1:3">
      <c r="A307" t="s">
        <v>673</v>
      </c>
      <c r="B307" s="30">
        <v>1670400</v>
      </c>
      <c r="C307" t="e">
        <f>VLOOKUP(A307,'Trade Payable'!$B$3:$B$435,1,0)</f>
        <v>#N/A</v>
      </c>
    </row>
    <row r="308" spans="1:3">
      <c r="A308" t="s">
        <v>461</v>
      </c>
      <c r="B308" s="30">
        <v>661724</v>
      </c>
      <c r="C308" t="str">
        <f>VLOOKUP(A308,'Trade Payable'!$B$3:$B$435,1,0)</f>
        <v>MATA ENTERPRISES</v>
      </c>
    </row>
    <row r="309" spans="1:3">
      <c r="A309" t="s">
        <v>380</v>
      </c>
      <c r="B309" s="30">
        <v>756303.56</v>
      </c>
      <c r="C309" t="str">
        <f>VLOOKUP(A309,'Trade Payable'!$B$3:$B$435,1,0)</f>
        <v>MATHER &amp; PLATT PUMPS LTD.</v>
      </c>
    </row>
    <row r="310" spans="1:3">
      <c r="A310" t="s">
        <v>531</v>
      </c>
      <c r="B310" s="30">
        <v>18846.009999999998</v>
      </c>
      <c r="C310" t="e">
        <f>VLOOKUP(A310,'Trade Payable'!$B$3:$B$435,1,0)</f>
        <v>#N/A</v>
      </c>
    </row>
    <row r="311" spans="1:3">
      <c r="A311" t="s">
        <v>118</v>
      </c>
      <c r="B311" s="30">
        <v>69200</v>
      </c>
      <c r="C311" t="str">
        <f>VLOOKUP(A311,'Trade Payable'!$B$3:$B$435,1,0)</f>
        <v>MAXFLOW FANS MANUFACTURING PVT. LTD</v>
      </c>
    </row>
    <row r="312" spans="1:3">
      <c r="A312" t="s">
        <v>250</v>
      </c>
      <c r="B312" s="30">
        <v>21640161.199999999</v>
      </c>
      <c r="C312" t="str">
        <f>VLOOKUP(A312,'Trade Payable'!$B$3:$B$435,1,0)</f>
        <v>MB LOGISTICS AND CONSTRUCTION PVT.</v>
      </c>
    </row>
    <row r="313" spans="1:3">
      <c r="A313" t="s">
        <v>596</v>
      </c>
      <c r="B313" s="30">
        <v>118260</v>
      </c>
      <c r="C313" t="e">
        <f>VLOOKUP(A313,'Trade Payable'!$B$3:$B$435,1,0)</f>
        <v>#N/A</v>
      </c>
    </row>
    <row r="314" spans="1:3">
      <c r="A314" t="s">
        <v>157</v>
      </c>
      <c r="B314" s="30">
        <v>22420</v>
      </c>
      <c r="C314" t="str">
        <f>VLOOKUP(A314,'Trade Payable'!$B$3:$B$435,1,0)</f>
        <v>MECH FAB INDUSTRIAL EQUIPMENTS</v>
      </c>
    </row>
    <row r="315" spans="1:3">
      <c r="A315" t="s">
        <v>379</v>
      </c>
      <c r="B315" s="30">
        <v>2180842.3599999994</v>
      </c>
      <c r="C315" t="str">
        <f>VLOOKUP(A315,'Trade Payable'!$B$3:$B$435,1,0)</f>
        <v>MECHANO ENGINEERS</v>
      </c>
    </row>
    <row r="316" spans="1:3">
      <c r="A316" t="s">
        <v>560</v>
      </c>
      <c r="B316" s="30">
        <v>132328</v>
      </c>
      <c r="C316" t="e">
        <f>VLOOKUP(A316,'Trade Payable'!$B$3:$B$435,1,0)</f>
        <v>#N/A</v>
      </c>
    </row>
    <row r="317" spans="1:3">
      <c r="A317" t="s">
        <v>465</v>
      </c>
      <c r="B317" s="30">
        <v>10719972</v>
      </c>
      <c r="C317" t="str">
        <f>VLOOKUP(A317,'Trade Payable'!$B$3:$B$435,1,0)</f>
        <v>MECON LTD.</v>
      </c>
    </row>
    <row r="318" spans="1:3">
      <c r="A318" t="s">
        <v>327</v>
      </c>
      <c r="B318" s="30">
        <v>47040</v>
      </c>
      <c r="C318" t="str">
        <f>VLOOKUP(A318,'Trade Payable'!$B$3:$B$435,1,0)</f>
        <v>MEDICA TS HOSPITAL PVT LTD</v>
      </c>
    </row>
    <row r="319" spans="1:3">
      <c r="A319" t="s">
        <v>705</v>
      </c>
      <c r="B319" s="30">
        <v>4422</v>
      </c>
      <c r="C319" t="e">
        <f>VLOOKUP(A319,'Trade Payable'!$B$3:$B$435,1,0)</f>
        <v>#N/A</v>
      </c>
    </row>
    <row r="320" spans="1:3">
      <c r="A320" t="s">
        <v>257</v>
      </c>
      <c r="B320" s="30">
        <v>6925.24</v>
      </c>
      <c r="C320" t="str">
        <f>VLOOKUP(A320,'Trade Payable'!$B$3:$B$435,1,0)</f>
        <v>MEGASEA SHIPPING &amp; LOGISTICS</v>
      </c>
    </row>
    <row r="321" spans="1:3">
      <c r="A321" t="s">
        <v>67</v>
      </c>
      <c r="B321" s="30">
        <v>3040598.81</v>
      </c>
      <c r="C321" t="str">
        <f>VLOOKUP(A321,'Trade Payable'!$B$3:$B$435,1,0)</f>
        <v>METAL ENGINEERING &amp; TREATMENT CO.</v>
      </c>
    </row>
    <row r="322" spans="1:3">
      <c r="A322" t="s">
        <v>65</v>
      </c>
      <c r="B322" s="30">
        <v>274200.42</v>
      </c>
      <c r="C322" t="str">
        <f>VLOOKUP(A322,'Trade Payable'!$B$3:$B$435,1,0)</f>
        <v>METSA ENGINEERING COMPANY</v>
      </c>
    </row>
    <row r="323" spans="1:3">
      <c r="A323" t="s">
        <v>253</v>
      </c>
      <c r="B323" s="30">
        <v>237202.5</v>
      </c>
      <c r="C323" t="str">
        <f>VLOOKUP(A323,'Trade Payable'!$B$3:$B$435,1,0)</f>
        <v>METSAF ENGINEERING PVT LTD</v>
      </c>
    </row>
    <row r="324" spans="1:3">
      <c r="A324" t="s">
        <v>443</v>
      </c>
      <c r="B324" s="30">
        <v>9965641.0399999991</v>
      </c>
      <c r="C324" t="e">
        <f>VLOOKUP(A324,'Trade Payable'!$B$3:$B$435,1,0)</f>
        <v>#N/A</v>
      </c>
    </row>
    <row r="325" spans="1:3">
      <c r="A325" t="s">
        <v>223</v>
      </c>
      <c r="B325" s="30">
        <v>1329778.6300000008</v>
      </c>
      <c r="C325" t="str">
        <f>VLOOKUP(A325,'Trade Payable'!$B$3:$B$435,1,0)</f>
        <v>MILESTONES ENGINEERING PVT. LTD.,</v>
      </c>
    </row>
    <row r="326" spans="1:3">
      <c r="A326" t="s">
        <v>55</v>
      </c>
      <c r="B326" s="30">
        <v>1064103.75</v>
      </c>
      <c r="C326" t="str">
        <f>VLOOKUP(A326,'Trade Payable'!$B$3:$B$435,1,0)</f>
        <v>MINERALS AND REFRACTORIES</v>
      </c>
    </row>
    <row r="327" spans="1:3">
      <c r="A327" t="s">
        <v>359</v>
      </c>
      <c r="B327" s="30">
        <v>133147.26999999999</v>
      </c>
      <c r="C327" t="str">
        <f>VLOOKUP(A327,'Trade Payable'!$B$3:$B$435,1,0)</f>
        <v>MINEX METALLURGICAL CO. L</v>
      </c>
    </row>
    <row r="328" spans="1:3">
      <c r="A328" t="s">
        <v>541</v>
      </c>
      <c r="B328" s="30">
        <v>1770</v>
      </c>
      <c r="C328" t="e">
        <f>VLOOKUP(A328,'Trade Payable'!$B$3:$B$435,1,0)</f>
        <v>#N/A</v>
      </c>
    </row>
    <row r="329" spans="1:3">
      <c r="A329" t="s">
        <v>311</v>
      </c>
      <c r="B329" s="30">
        <v>67773</v>
      </c>
      <c r="C329" t="str">
        <f>VLOOKUP(A329,'Trade Payable'!$B$3:$B$435,1,0)</f>
        <v>MIRZA ISPAT CONSTRUCTION</v>
      </c>
    </row>
    <row r="330" spans="1:3">
      <c r="A330" t="s">
        <v>656</v>
      </c>
      <c r="B330" s="30">
        <v>872610.35</v>
      </c>
      <c r="C330" t="e">
        <f>VLOOKUP(A330,'Trade Payable'!$B$3:$B$435,1,0)</f>
        <v>#N/A</v>
      </c>
    </row>
    <row r="331" spans="1:3">
      <c r="A331" t="s">
        <v>267</v>
      </c>
      <c r="B331" s="30">
        <v>409489</v>
      </c>
      <c r="C331" t="str">
        <f>VLOOKUP(A331,'Trade Payable'!$B$3:$B$435,1,0)</f>
        <v>MITHILA</v>
      </c>
    </row>
    <row r="332" spans="1:3">
      <c r="A332" t="s">
        <v>210</v>
      </c>
      <c r="B332" s="30">
        <v>179577.65999999997</v>
      </c>
      <c r="C332" t="str">
        <f>VLOOKUP(A332,'Trade Payable'!$B$3:$B$435,1,0)</f>
        <v>Mitra S.K. Pvt. Ltd.</v>
      </c>
    </row>
    <row r="333" spans="1:3">
      <c r="A333" t="s">
        <v>605</v>
      </c>
      <c r="B333" s="30">
        <v>162100.89000000001</v>
      </c>
      <c r="C333" t="e">
        <f>VLOOKUP(A333,'Trade Payable'!$B$3:$B$435,1,0)</f>
        <v>#N/A</v>
      </c>
    </row>
    <row r="334" spans="1:3">
      <c r="A334" t="s">
        <v>610</v>
      </c>
      <c r="B334" s="30">
        <v>162000</v>
      </c>
      <c r="C334" t="e">
        <f>VLOOKUP(A334,'Trade Payable'!$B$3:$B$435,1,0)</f>
        <v>#N/A</v>
      </c>
    </row>
    <row r="335" spans="1:3">
      <c r="A335" t="s">
        <v>181</v>
      </c>
      <c r="B335" s="30">
        <v>776313.77</v>
      </c>
      <c r="C335" t="str">
        <f>VLOOKUP(A335,'Trade Payable'!$B$3:$B$435,1,0)</f>
        <v>MOHAMMEDI HARDWARE MART</v>
      </c>
    </row>
    <row r="336" spans="1:3">
      <c r="A336" t="s">
        <v>82</v>
      </c>
      <c r="B336" s="30">
        <v>1055546.8900000001</v>
      </c>
      <c r="C336" t="str">
        <f>VLOOKUP(A336,'Trade Payable'!$B$3:$B$435,1,0)</f>
        <v>MOHANTY &amp; SONS</v>
      </c>
    </row>
    <row r="337" spans="1:3">
      <c r="A337" t="s">
        <v>684</v>
      </c>
      <c r="B337" s="30">
        <v>348602.6</v>
      </c>
      <c r="C337" t="e">
        <f>VLOOKUP(A337,'Trade Payable'!$B$3:$B$435,1,0)</f>
        <v>#N/A</v>
      </c>
    </row>
    <row r="338" spans="1:3">
      <c r="A338" t="s">
        <v>144</v>
      </c>
      <c r="B338" s="30">
        <v>200323</v>
      </c>
      <c r="C338" t="str">
        <f>VLOOKUP(A338,'Trade Payable'!$B$3:$B$435,1,0)</f>
        <v>MVS ACMEI TECHNOLOGIES</v>
      </c>
    </row>
    <row r="339" spans="1:3">
      <c r="A339" t="s">
        <v>58</v>
      </c>
      <c r="B339" s="30">
        <v>12294.02</v>
      </c>
      <c r="C339" t="str">
        <f>VLOOKUP(A339,'Trade Payable'!$B$3:$B$435,1,0)</f>
        <v>MYSORE MINERALS LIMITED</v>
      </c>
    </row>
    <row r="340" spans="1:3">
      <c r="A340" t="s">
        <v>708</v>
      </c>
      <c r="B340" s="30">
        <v>32323.59</v>
      </c>
      <c r="C340" t="e">
        <f>VLOOKUP(A340,'Trade Payable'!$B$3:$B$435,1,0)</f>
        <v>#N/A</v>
      </c>
    </row>
    <row r="341" spans="1:3">
      <c r="A341" t="s">
        <v>496</v>
      </c>
      <c r="B341" s="30">
        <v>5457.5</v>
      </c>
      <c r="C341" t="str">
        <f>VLOOKUP(A341,'Trade Payable'!$B$3:$B$435,1,0)</f>
        <v>N.K COMPANY</v>
      </c>
    </row>
    <row r="342" spans="1:3">
      <c r="A342" t="s">
        <v>300</v>
      </c>
      <c r="B342" s="30">
        <v>19800</v>
      </c>
      <c r="C342" t="str">
        <f>VLOOKUP(A342,'Trade Payable'!$B$3:$B$435,1,0)</f>
        <v>NAIVEDYA POWER CONSTRUCTION PVT LTD</v>
      </c>
    </row>
    <row r="343" spans="1:3">
      <c r="A343" t="s">
        <v>344</v>
      </c>
      <c r="B343" s="30">
        <v>6305202.5499999998</v>
      </c>
      <c r="C343" t="str">
        <f>VLOOKUP(A343,'Trade Payable'!$B$3:$B$435,1,0)</f>
        <v>NANDIGHOSA   TRANSPORT</v>
      </c>
    </row>
    <row r="344" spans="1:3">
      <c r="A344" t="s">
        <v>271</v>
      </c>
      <c r="B344" s="30">
        <v>1668311</v>
      </c>
      <c r="C344" t="str">
        <f>VLOOKUP(A344,'Trade Payable'!$B$3:$B$435,1,0)</f>
        <v>NARENDRA KUMAR DHAL</v>
      </c>
    </row>
    <row r="345" spans="1:3">
      <c r="A345" t="s">
        <v>458</v>
      </c>
      <c r="B345" s="30">
        <v>39312</v>
      </c>
      <c r="C345" t="str">
        <f>VLOOKUP(A345,'Trade Payable'!$B$3:$B$435,1,0)</f>
        <v>NATIONAL CONSTRUCTION CO.</v>
      </c>
    </row>
    <row r="346" spans="1:3">
      <c r="A346" t="s">
        <v>543</v>
      </c>
      <c r="B346" s="30">
        <v>582330</v>
      </c>
      <c r="C346" t="e">
        <f>VLOOKUP(A346,'Trade Payable'!$B$3:$B$435,1,0)</f>
        <v>#N/A</v>
      </c>
    </row>
    <row r="347" spans="1:3">
      <c r="A347" t="s">
        <v>595</v>
      </c>
      <c r="B347" s="30">
        <v>68681</v>
      </c>
      <c r="C347" t="e">
        <f>VLOOKUP(A347,'Trade Payable'!$B$3:$B$435,1,0)</f>
        <v>#N/A</v>
      </c>
    </row>
    <row r="348" spans="1:3">
      <c r="A348" t="s">
        <v>125</v>
      </c>
      <c r="B348" s="30">
        <v>52836</v>
      </c>
      <c r="C348" t="str">
        <f>VLOOKUP(A348,'Trade Payable'!$B$3:$B$435,1,0)</f>
        <v>NAVIN ENGINEERING</v>
      </c>
    </row>
    <row r="349" spans="1:3">
      <c r="A349" t="s">
        <v>69</v>
      </c>
      <c r="B349" s="30">
        <v>165182.57</v>
      </c>
      <c r="C349" t="str">
        <f>VLOOKUP(A349,'Trade Payable'!$B$3:$B$435,1,0)</f>
        <v>NAVIN KUMAR &amp; BROTHERS</v>
      </c>
    </row>
    <row r="350" spans="1:3">
      <c r="A350" t="s">
        <v>707</v>
      </c>
      <c r="B350" s="30">
        <v>7590.53</v>
      </c>
      <c r="C350" t="e">
        <f>VLOOKUP(A350,'Trade Payable'!$B$3:$B$435,1,0)</f>
        <v>#N/A</v>
      </c>
    </row>
    <row r="351" spans="1:3">
      <c r="A351" t="s">
        <v>355</v>
      </c>
      <c r="B351" s="30">
        <v>90000</v>
      </c>
      <c r="C351" t="str">
        <f>VLOOKUP(A351,'Trade Payable'!$B$3:$B$435,1,0)</f>
        <v>NEEL KAMAL CHATURVEDI</v>
      </c>
    </row>
    <row r="352" spans="1:3">
      <c r="A352" t="s">
        <v>251</v>
      </c>
      <c r="B352" s="30">
        <v>332357</v>
      </c>
      <c r="C352" t="str">
        <f>VLOOKUP(A352,'Trade Payable'!$B$3:$B$435,1,0)</f>
        <v>NEELCHAKARA WATER TANKER SERVICE</v>
      </c>
    </row>
    <row r="353" spans="1:3">
      <c r="A353" t="s">
        <v>220</v>
      </c>
      <c r="B353" s="30">
        <v>4279609.25</v>
      </c>
      <c r="C353" t="str">
        <f>VLOOKUP(A353,'Trade Payable'!$B$3:$B$435,1,0)</f>
        <v>NEW COALFIELD CARRIERS</v>
      </c>
    </row>
    <row r="354" spans="1:3">
      <c r="A354" t="s">
        <v>72</v>
      </c>
      <c r="B354" s="30">
        <v>51019</v>
      </c>
      <c r="C354" t="str">
        <f>VLOOKUP(A354,'Trade Payable'!$B$3:$B$435,1,0)</f>
        <v>NISHANT MARKETING &amp; MFG. CO.</v>
      </c>
    </row>
    <row r="355" spans="1:3">
      <c r="A355" t="s">
        <v>285</v>
      </c>
      <c r="B355" s="30">
        <v>67744</v>
      </c>
      <c r="C355" t="str">
        <f>VLOOKUP(A355,'Trade Payable'!$B$3:$B$435,1,0)</f>
        <v>NU TECH ENGINEERING</v>
      </c>
    </row>
    <row r="356" spans="1:3">
      <c r="A356" t="s">
        <v>306</v>
      </c>
      <c r="B356" s="30">
        <v>134568</v>
      </c>
      <c r="C356" t="str">
        <f>VLOOKUP(A356,'Trade Payable'!$B$3:$B$435,1,0)</f>
        <v>O &amp; M SOLUTION PRIVATE LIMITED</v>
      </c>
    </row>
    <row r="357" spans="1:3">
      <c r="A357" t="s">
        <v>243</v>
      </c>
      <c r="B357" s="30">
        <v>586081.43000000005</v>
      </c>
      <c r="C357" t="str">
        <f>VLOOKUP(A357,'Trade Payable'!$B$3:$B$435,1,0)</f>
        <v>ODESSA GREEN DREAM</v>
      </c>
    </row>
    <row r="358" spans="1:3">
      <c r="A358" t="s">
        <v>343</v>
      </c>
      <c r="B358" s="30">
        <v>211371.11</v>
      </c>
      <c r="C358" t="str">
        <f>VLOOKUP(A358,'Trade Payable'!$B$3:$B$435,1,0)</f>
        <v>OM ROAD LINES</v>
      </c>
    </row>
    <row r="359" spans="1:3">
      <c r="A359" t="s">
        <v>335</v>
      </c>
      <c r="B359" s="30">
        <v>14356571.890000001</v>
      </c>
      <c r="C359" t="str">
        <f>VLOOKUP(A359,'Trade Payable'!$B$3:$B$435,1,0)</f>
        <v>OM SHREE LOGISTICS PVT. LTD.</v>
      </c>
    </row>
    <row r="360" spans="1:3">
      <c r="A360" t="s">
        <v>88</v>
      </c>
      <c r="B360" s="30">
        <v>232018</v>
      </c>
      <c r="C360" t="str">
        <f>VLOOKUP(A360,'Trade Payable'!$B$3:$B$435,1,0)</f>
        <v>OMEX INTERNATIONAL</v>
      </c>
    </row>
    <row r="361" spans="1:3">
      <c r="A361" t="s">
        <v>460</v>
      </c>
      <c r="B361" s="30">
        <v>394317.76</v>
      </c>
      <c r="C361" t="str">
        <f>VLOOKUP(A361,'Trade Payable'!$B$3:$B$435,1,0)</f>
        <v>OMM SRIRAM CONSTRUCTION</v>
      </c>
    </row>
    <row r="362" spans="1:3">
      <c r="A362" t="s">
        <v>198</v>
      </c>
      <c r="B362" s="30">
        <v>286927</v>
      </c>
      <c r="C362" t="str">
        <f>VLOOKUP(A362,'Trade Payable'!$B$3:$B$435,1,0)</f>
        <v>ONS ENGINEERING</v>
      </c>
    </row>
    <row r="363" spans="1:3">
      <c r="A363" t="s">
        <v>155</v>
      </c>
      <c r="B363" s="30">
        <v>81707.009999999995</v>
      </c>
      <c r="C363" t="str">
        <f>VLOOKUP(A363,'Trade Payable'!$B$3:$B$435,1,0)</f>
        <v>ORISSA DIESEL ENGINES (P) LTD</v>
      </c>
    </row>
    <row r="364" spans="1:3">
      <c r="A364" t="s">
        <v>85</v>
      </c>
      <c r="B364" s="30">
        <v>8870</v>
      </c>
      <c r="C364" t="str">
        <f>VLOOKUP(A364,'Trade Payable'!$B$3:$B$435,1,0)</f>
        <v>ORISSA ELECTRIC CORPORATION</v>
      </c>
    </row>
    <row r="365" spans="1:3">
      <c r="A365" t="s">
        <v>350</v>
      </c>
      <c r="B365" s="30">
        <v>28762618.399999999</v>
      </c>
      <c r="C365" t="str">
        <f>VLOOKUP(A365,'Trade Payable'!$B$3:$B$435,1,0)</f>
        <v>ORISSA INDUSTRIAL INFRASTRUCTURE</v>
      </c>
    </row>
    <row r="366" spans="1:3">
      <c r="A366" t="s">
        <v>282</v>
      </c>
      <c r="B366" s="30">
        <v>99334.8</v>
      </c>
      <c r="C366" t="str">
        <f>VLOOKUP(A366,'Trade Payable'!$B$3:$B$435,1,0)</f>
        <v>ORISSA TRADERS</v>
      </c>
    </row>
    <row r="367" spans="1:3">
      <c r="A367" t="s">
        <v>412</v>
      </c>
      <c r="B367" s="30">
        <v>11000</v>
      </c>
      <c r="C367" t="str">
        <f>VLOOKUP(A367,'Trade Payable'!$B$3:$B$435,1,0)</f>
        <v>ORTON ENGINEERING PVT.LTD</v>
      </c>
    </row>
    <row r="368" spans="1:3">
      <c r="A368" t="s">
        <v>370</v>
      </c>
      <c r="B368" s="30">
        <v>12184</v>
      </c>
      <c r="C368" t="str">
        <f>VLOOKUP(A368,'Trade Payable'!$B$3:$B$435,1,0)</f>
        <v>P.K.ENTERPRISES</v>
      </c>
    </row>
    <row r="369" spans="1:3">
      <c r="A369" t="s">
        <v>262</v>
      </c>
      <c r="B369" s="30">
        <v>1621952</v>
      </c>
      <c r="C369" t="str">
        <f>VLOOKUP(A369,'Trade Payable'!$B$3:$B$435,1,0)</f>
        <v>P.M.C. CONSTRUCTION</v>
      </c>
    </row>
    <row r="370" spans="1:3">
      <c r="A370" t="s">
        <v>535</v>
      </c>
      <c r="B370" s="30">
        <v>42480</v>
      </c>
      <c r="C370" t="e">
        <f>VLOOKUP(A370,'Trade Payable'!$B$3:$B$435,1,0)</f>
        <v>#N/A</v>
      </c>
    </row>
    <row r="371" spans="1:3">
      <c r="A371" t="s">
        <v>640</v>
      </c>
      <c r="B371" s="30">
        <v>21441.42</v>
      </c>
      <c r="C371" t="e">
        <f>VLOOKUP(A371,'Trade Payable'!$B$3:$B$435,1,0)</f>
        <v>#N/A</v>
      </c>
    </row>
    <row r="372" spans="1:3">
      <c r="A372" t="s">
        <v>566</v>
      </c>
      <c r="B372" s="30">
        <v>1756589.25</v>
      </c>
      <c r="C372" t="e">
        <f>VLOOKUP(A372,'Trade Payable'!$B$3:$B$435,1,0)</f>
        <v>#N/A</v>
      </c>
    </row>
    <row r="373" spans="1:3">
      <c r="A373" t="s">
        <v>650</v>
      </c>
      <c r="B373" s="30">
        <v>99274</v>
      </c>
      <c r="C373" t="e">
        <f>VLOOKUP(A373,'Trade Payable'!$B$3:$B$435,1,0)</f>
        <v>#N/A</v>
      </c>
    </row>
    <row r="374" spans="1:3">
      <c r="A374" t="s">
        <v>233</v>
      </c>
      <c r="B374" s="30">
        <v>156972</v>
      </c>
      <c r="C374" t="str">
        <f>VLOOKUP(A374,'Trade Payable'!$B$3:$B$435,1,0)</f>
        <v>PARTHA SARATHI DALAI</v>
      </c>
    </row>
    <row r="375" spans="1:3">
      <c r="A375" t="s">
        <v>709</v>
      </c>
      <c r="B375" s="30">
        <v>297360</v>
      </c>
      <c r="C375" t="e">
        <f>VLOOKUP(A375,'Trade Payable'!$B$3:$B$435,1,0)</f>
        <v>#N/A</v>
      </c>
    </row>
    <row r="376" spans="1:3">
      <c r="A376" t="s">
        <v>352</v>
      </c>
      <c r="B376" s="30">
        <v>5435</v>
      </c>
      <c r="C376" t="str">
        <f>VLOOKUP(A376,'Trade Payable'!$B$3:$B$435,1,0)</f>
        <v>Pawan Kumar Shukla</v>
      </c>
    </row>
    <row r="377" spans="1:3">
      <c r="A377" t="s">
        <v>404</v>
      </c>
      <c r="B377" s="30">
        <v>7293</v>
      </c>
      <c r="C377" t="str">
        <f>VLOOKUP(A377,'Trade Payable'!$B$3:$B$435,1,0)</f>
        <v>PELICAN RUBBER INDUSTRIES</v>
      </c>
    </row>
    <row r="378" spans="1:3">
      <c r="A378" t="s">
        <v>103</v>
      </c>
      <c r="B378" s="30">
        <v>8688.130000000001</v>
      </c>
      <c r="C378" t="str">
        <f>VLOOKUP(A378,'Trade Payable'!$B$3:$B$435,1,0)</f>
        <v>PEST CONTROL INDIA PVT. LTD.,</v>
      </c>
    </row>
    <row r="379" spans="1:3">
      <c r="A379" t="s">
        <v>94</v>
      </c>
      <c r="B379" s="30">
        <v>1365705.9500000002</v>
      </c>
      <c r="C379" t="str">
        <f>VLOOKUP(A379,'Trade Payable'!$B$3:$B$435,1,0)</f>
        <v>Plastend</v>
      </c>
    </row>
    <row r="380" spans="1:3">
      <c r="A380" t="s">
        <v>115</v>
      </c>
      <c r="B380" s="30">
        <v>182413</v>
      </c>
      <c r="C380" t="str">
        <f>VLOOKUP(A380,'Trade Payable'!$B$3:$B$435,1,0)</f>
        <v>PODDAR TYRE</v>
      </c>
    </row>
    <row r="381" spans="1:3">
      <c r="A381" t="s">
        <v>175</v>
      </c>
      <c r="B381" s="30">
        <v>52480</v>
      </c>
      <c r="C381" t="str">
        <f>VLOOKUP(A381,'Trade Payable'!$B$3:$B$435,1,0)</f>
        <v>POWER SOLUTION</v>
      </c>
    </row>
    <row r="382" spans="1:3">
      <c r="A382" t="s">
        <v>321</v>
      </c>
      <c r="B382" s="30">
        <v>515200</v>
      </c>
      <c r="C382" t="str">
        <f>VLOOKUP(A382,'Trade Payable'!$B$3:$B$435,1,0)</f>
        <v>POWER TECH CONSULTANTS</v>
      </c>
    </row>
    <row r="383" spans="1:3">
      <c r="A383" t="s">
        <v>283</v>
      </c>
      <c r="B383" s="30">
        <v>1320701</v>
      </c>
      <c r="C383" t="str">
        <f>VLOOKUP(A383,'Trade Payable'!$B$3:$B$435,1,0)</f>
        <v>PRABHUDATTA PROJECTS</v>
      </c>
    </row>
    <row r="384" spans="1:3">
      <c r="A384" t="s">
        <v>614</v>
      </c>
      <c r="B384" s="30">
        <v>62609</v>
      </c>
      <c r="C384" t="e">
        <f>VLOOKUP(A384,'Trade Payable'!$B$3:$B$435,1,0)</f>
        <v>#N/A</v>
      </c>
    </row>
    <row r="385" spans="1:3">
      <c r="A385" t="s">
        <v>333</v>
      </c>
      <c r="B385" s="30">
        <v>12953448.109999999</v>
      </c>
      <c r="C385" t="str">
        <f>VLOOKUP(A385,'Trade Payable'!$B$3:$B$435,1,0)</f>
        <v>PRAKASH TRANSPORT CORPORATION</v>
      </c>
    </row>
    <row r="386" spans="1:3">
      <c r="A386" t="s">
        <v>211</v>
      </c>
      <c r="B386" s="30">
        <v>2292924.79</v>
      </c>
      <c r="C386" t="str">
        <f>VLOOKUP(A386,'Trade Payable'!$B$3:$B$435,1,0)</f>
        <v>PRASAD CONTRACTOR</v>
      </c>
    </row>
    <row r="387" spans="1:3">
      <c r="A387" t="s">
        <v>242</v>
      </c>
      <c r="B387" s="30">
        <v>14798</v>
      </c>
      <c r="C387" t="str">
        <f>VLOOKUP(A387,'Trade Payable'!$B$3:$B$435,1,0)</f>
        <v>PRASANTA KUMAR DWIVEDY</v>
      </c>
    </row>
    <row r="388" spans="1:3">
      <c r="A388" t="s">
        <v>636</v>
      </c>
      <c r="B388" s="30">
        <v>23094.46</v>
      </c>
      <c r="C388" t="e">
        <f>VLOOKUP(A388,'Trade Payable'!$B$3:$B$435,1,0)</f>
        <v>#N/A</v>
      </c>
    </row>
    <row r="389" spans="1:3">
      <c r="A389" t="s">
        <v>670</v>
      </c>
      <c r="B389" s="30">
        <v>12764</v>
      </c>
      <c r="C389" t="e">
        <f>VLOOKUP(A389,'Trade Payable'!$B$3:$B$435,1,0)</f>
        <v>#N/A</v>
      </c>
    </row>
    <row r="390" spans="1:3">
      <c r="A390" t="s">
        <v>254</v>
      </c>
      <c r="B390" s="30">
        <v>104262</v>
      </c>
      <c r="C390" t="str">
        <f>VLOOKUP(A390,'Trade Payable'!$B$3:$B$435,1,0)</f>
        <v>PRECISION CALIBRATION LABORATORY</v>
      </c>
    </row>
    <row r="391" spans="1:3">
      <c r="A391" t="s">
        <v>397</v>
      </c>
      <c r="B391" s="30">
        <v>183600</v>
      </c>
      <c r="C391" t="str">
        <f>VLOOKUP(A391,'Trade Payable'!$B$3:$B$435,1,0)</f>
        <v>PREMIER (INDIA) BEARINGS</v>
      </c>
    </row>
    <row r="392" spans="1:3">
      <c r="A392" t="s">
        <v>99</v>
      </c>
      <c r="B392" s="30">
        <v>145918.84</v>
      </c>
      <c r="C392" t="str">
        <f>VLOOKUP(A392,'Trade Payable'!$B$3:$B$435,1,0)</f>
        <v>PREMIER INDUSTRIAL CORPORATION</v>
      </c>
    </row>
    <row r="393" spans="1:3">
      <c r="A393" t="s">
        <v>134</v>
      </c>
      <c r="B393" s="30">
        <v>436600</v>
      </c>
      <c r="C393" t="str">
        <f>VLOOKUP(A393,'Trade Payable'!$B$3:$B$435,1,0)</f>
        <v>PREMUR  IMPEX  LIMITED</v>
      </c>
    </row>
    <row r="394" spans="1:3">
      <c r="A394" t="s">
        <v>601</v>
      </c>
      <c r="B394" s="30">
        <v>3451625.54</v>
      </c>
      <c r="C394" t="e">
        <f>VLOOKUP(A394,'Trade Payable'!$B$3:$B$435,1,0)</f>
        <v>#N/A</v>
      </c>
    </row>
    <row r="395" spans="1:3">
      <c r="A395" t="s">
        <v>406</v>
      </c>
      <c r="B395" s="30">
        <v>205370</v>
      </c>
      <c r="C395" t="str">
        <f>VLOOKUP(A395,'Trade Payable'!$B$3:$B$435,1,0)</f>
        <v>PRIME MACHINE TOOLS</v>
      </c>
    </row>
    <row r="396" spans="1:3">
      <c r="A396" t="s">
        <v>436</v>
      </c>
      <c r="B396" s="30">
        <v>1026117.3</v>
      </c>
      <c r="C396" t="str">
        <f>VLOOKUP(A396,'Trade Payable'!$B$3:$B$435,1,0)</f>
        <v>PRIMETALS TECHNOLOGIES IN</v>
      </c>
    </row>
    <row r="397" spans="1:3">
      <c r="A397" t="s">
        <v>367</v>
      </c>
      <c r="B397" s="30">
        <v>640500</v>
      </c>
      <c r="C397" t="str">
        <f>VLOOKUP(A397,'Trade Payable'!$B$3:$B$435,1,0)</f>
        <v>PROWESS INTERNATIONAL (P)</v>
      </c>
    </row>
    <row r="398" spans="1:3">
      <c r="A398" t="s">
        <v>558</v>
      </c>
      <c r="B398" s="30">
        <v>3162209</v>
      </c>
      <c r="C398" t="e">
        <f>VLOOKUP(A398,'Trade Payable'!$B$3:$B$435,1,0)</f>
        <v>#N/A</v>
      </c>
    </row>
    <row r="399" spans="1:3">
      <c r="A399" t="s">
        <v>200</v>
      </c>
      <c r="B399" s="30">
        <v>2390</v>
      </c>
      <c r="C399" t="str">
        <f>VLOOKUP(A399,'Trade Payable'!$B$3:$B$435,1,0)</f>
        <v>PURVA VASHI ELECTRICALS &amp; SERVICES</v>
      </c>
    </row>
    <row r="400" spans="1:3">
      <c r="A400" t="s">
        <v>427</v>
      </c>
      <c r="B400" s="30">
        <v>33276</v>
      </c>
      <c r="C400" t="str">
        <f>VLOOKUP(A400,'Trade Payable'!$B$3:$B$435,1,0)</f>
        <v>R C TRADING CO</v>
      </c>
    </row>
    <row r="401" spans="1:3">
      <c r="A401" t="s">
        <v>59</v>
      </c>
      <c r="B401" s="30">
        <v>936836.99000000022</v>
      </c>
      <c r="C401" t="str">
        <f>VLOOKUP(A401,'Trade Payable'!$B$3:$B$435,1,0)</f>
        <v>R G MINERALS</v>
      </c>
    </row>
    <row r="402" spans="1:3">
      <c r="A402" t="s">
        <v>450</v>
      </c>
      <c r="B402" s="30">
        <v>13824</v>
      </c>
      <c r="C402" t="str">
        <f>VLOOKUP(A402,'Trade Payable'!$B$3:$B$435,1,0)</f>
        <v>R&amp;S ENGINEERING SERVICES</v>
      </c>
    </row>
    <row r="403" spans="1:3">
      <c r="A403" t="s">
        <v>128</v>
      </c>
      <c r="B403" s="30">
        <v>56714</v>
      </c>
      <c r="C403" t="str">
        <f>VLOOKUP(A403,'Trade Payable'!$B$3:$B$435,1,0)</f>
        <v>R.G. ENTERPRISES</v>
      </c>
    </row>
    <row r="404" spans="1:3">
      <c r="A404" t="s">
        <v>497</v>
      </c>
      <c r="B404" s="30">
        <v>11151</v>
      </c>
      <c r="C404" t="str">
        <f>VLOOKUP(A404,'Trade Payable'!$B$3:$B$435,1,0)</f>
        <v>R.S.CONCAST LIMITED</v>
      </c>
    </row>
    <row r="405" spans="1:3">
      <c r="A405" t="s">
        <v>245</v>
      </c>
      <c r="B405" s="30">
        <v>384444.78</v>
      </c>
      <c r="C405" t="str">
        <f>VLOOKUP(A405,'Trade Payable'!$B$3:$B$435,1,0)</f>
        <v>RABAN DAS</v>
      </c>
    </row>
    <row r="406" spans="1:3">
      <c r="A406" t="s">
        <v>685</v>
      </c>
      <c r="B406" s="30">
        <v>52131</v>
      </c>
      <c r="C406" t="e">
        <f>VLOOKUP(A406,'Trade Payable'!$B$3:$B$435,1,0)</f>
        <v>#N/A</v>
      </c>
    </row>
    <row r="407" spans="1:3">
      <c r="A407" t="s">
        <v>114</v>
      </c>
      <c r="B407" s="30">
        <v>46032</v>
      </c>
      <c r="C407" t="str">
        <f>VLOOKUP(A407,'Trade Payable'!$B$3:$B$435,1,0)</f>
        <v>RAJ ELECTRICALS</v>
      </c>
    </row>
    <row r="408" spans="1:3">
      <c r="A408" t="s">
        <v>240</v>
      </c>
      <c r="B408" s="30">
        <v>9017</v>
      </c>
      <c r="C408" t="str">
        <f>VLOOKUP(A408,'Trade Payable'!$B$3:$B$435,1,0)</f>
        <v>RAJ KUMAR SHARMA</v>
      </c>
    </row>
    <row r="409" spans="1:3">
      <c r="A409" t="s">
        <v>396</v>
      </c>
      <c r="B409" s="30">
        <v>32525</v>
      </c>
      <c r="C409" t="str">
        <f>VLOOKUP(A409,'Trade Payable'!$B$3:$B$435,1,0)</f>
        <v>RAJ STEEL CORPORATION</v>
      </c>
    </row>
    <row r="410" spans="1:3">
      <c r="A410" t="s">
        <v>61</v>
      </c>
      <c r="B410" s="30">
        <v>4767463.99</v>
      </c>
      <c r="C410" t="str">
        <f>VLOOKUP(A410,'Trade Payable'!$B$3:$B$435,1,0)</f>
        <v>RAJASTHAN LIME COMPANY</v>
      </c>
    </row>
    <row r="411" spans="1:3">
      <c r="A411" t="s">
        <v>158</v>
      </c>
      <c r="B411" s="30">
        <v>65983.37</v>
      </c>
      <c r="C411" t="str">
        <f>VLOOKUP(A411,'Trade Payable'!$B$3:$B$435,1,0)</f>
        <v>RAJAT METAL INDUSTRIES</v>
      </c>
    </row>
    <row r="412" spans="1:3">
      <c r="A412" t="s">
        <v>639</v>
      </c>
      <c r="B412" s="30">
        <v>24805.16</v>
      </c>
      <c r="C412" t="e">
        <f>VLOOKUP(A412,'Trade Payable'!$B$3:$B$435,1,0)</f>
        <v>#N/A</v>
      </c>
    </row>
    <row r="413" spans="1:3">
      <c r="A413" t="s">
        <v>169</v>
      </c>
      <c r="B413" s="30">
        <v>39627</v>
      </c>
      <c r="C413" t="str">
        <f>VLOOKUP(A413,'Trade Payable'!$B$3:$B$435,1,0)</f>
        <v>RAJESH &amp; COMPANY</v>
      </c>
    </row>
    <row r="414" spans="1:3">
      <c r="A414" t="s">
        <v>498</v>
      </c>
      <c r="B414" s="30">
        <v>665753.05000000005</v>
      </c>
      <c r="C414" t="str">
        <f>VLOOKUP(A414,'Trade Payable'!$B$3:$B$435,1,0)</f>
        <v>RAMSONS CASTING (P) LTD.</v>
      </c>
    </row>
    <row r="415" spans="1:3">
      <c r="A415" t="s">
        <v>711</v>
      </c>
      <c r="B415" s="30">
        <v>3285.7</v>
      </c>
      <c r="C415" t="e">
        <f>VLOOKUP(A415,'Trade Payable'!$B$3:$B$435,1,0)</f>
        <v>#N/A</v>
      </c>
    </row>
    <row r="416" spans="1:3">
      <c r="A416" t="s">
        <v>710</v>
      </c>
      <c r="B416" s="30">
        <v>43149</v>
      </c>
      <c r="C416" t="e">
        <f>VLOOKUP(A416,'Trade Payable'!$B$3:$B$435,1,0)</f>
        <v>#N/A</v>
      </c>
    </row>
    <row r="417" spans="1:3">
      <c r="A417" t="s">
        <v>581</v>
      </c>
      <c r="B417" s="30">
        <v>12177</v>
      </c>
      <c r="C417" t="e">
        <f>VLOOKUP(A417,'Trade Payable'!$B$3:$B$435,1,0)</f>
        <v>#N/A</v>
      </c>
    </row>
    <row r="418" spans="1:3">
      <c r="A418" t="s">
        <v>674</v>
      </c>
      <c r="B418" s="30">
        <v>158915</v>
      </c>
      <c r="C418" t="e">
        <f>VLOOKUP(A418,'Trade Payable'!$B$3:$B$435,1,0)</f>
        <v>#N/A</v>
      </c>
    </row>
    <row r="419" spans="1:3">
      <c r="A419" t="s">
        <v>266</v>
      </c>
      <c r="B419" s="30">
        <v>52200</v>
      </c>
      <c r="C419" t="str">
        <f>VLOOKUP(A419,'Trade Payable'!$B$3:$B$435,1,0)</f>
        <v>RELIABLE SECURITY AND INTELLIGENCE</v>
      </c>
    </row>
    <row r="420" spans="1:3">
      <c r="A420" t="s">
        <v>95</v>
      </c>
      <c r="B420" s="30">
        <v>26165.22</v>
      </c>
      <c r="C420" t="str">
        <f>VLOOKUP(A420,'Trade Payable'!$B$3:$B$435,1,0)</f>
        <v>RELIANCE COMMUNICATIONS</v>
      </c>
    </row>
    <row r="421" spans="1:3">
      <c r="A421" t="s">
        <v>590</v>
      </c>
      <c r="B421" s="30">
        <v>79639</v>
      </c>
      <c r="C421" t="e">
        <f>VLOOKUP(A421,'Trade Payable'!$B$3:$B$435,1,0)</f>
        <v>#N/A</v>
      </c>
    </row>
    <row r="422" spans="1:3">
      <c r="A422" t="s">
        <v>525</v>
      </c>
      <c r="B422" s="30">
        <v>119413</v>
      </c>
      <c r="C422" t="e">
        <f>VLOOKUP(A422,'Trade Payable'!$B$3:$B$435,1,0)</f>
        <v>#N/A</v>
      </c>
    </row>
    <row r="423" spans="1:3">
      <c r="A423" t="s">
        <v>194</v>
      </c>
      <c r="B423" s="30">
        <v>356832</v>
      </c>
      <c r="C423" t="str">
        <f>VLOOKUP(A423,'Trade Payable'!$B$3:$B$435,1,0)</f>
        <v>REXEL INDIA PRIVATE LIMITED</v>
      </c>
    </row>
    <row r="424" spans="1:3">
      <c r="A424" t="s">
        <v>97</v>
      </c>
      <c r="B424" s="30">
        <v>6523.0300000000279</v>
      </c>
      <c r="C424" t="str">
        <f>VLOOKUP(A424,'Trade Payable'!$B$3:$B$435,1,0)</f>
        <v>RICE LAKE WEIGHING SYSTEMS INDIA</v>
      </c>
    </row>
    <row r="425" spans="1:3">
      <c r="A425" t="s">
        <v>522</v>
      </c>
      <c r="B425" s="30">
        <v>2036200</v>
      </c>
      <c r="C425" t="e">
        <f>VLOOKUP(A425,'Trade Payable'!$B$3:$B$435,1,0)</f>
        <v>#N/A</v>
      </c>
    </row>
    <row r="426" spans="1:3">
      <c r="A426" t="s">
        <v>395</v>
      </c>
      <c r="B426" s="30">
        <v>238613</v>
      </c>
      <c r="C426" t="str">
        <f>VLOOKUP(A426,'Trade Payable'!$B$3:$B$435,1,0)</f>
        <v>RIGHT REFRACTORIES PRIVAT</v>
      </c>
    </row>
    <row r="427" spans="1:3">
      <c r="A427" t="s">
        <v>462</v>
      </c>
      <c r="B427" s="30">
        <v>7071240.2199999997</v>
      </c>
      <c r="C427" t="str">
        <f>VLOOKUP(A427,'Trade Payable'!$B$3:$B$435,1,0)</f>
        <v>RIPLEY &amp; CO STEVEDORING &amp;</v>
      </c>
    </row>
    <row r="428" spans="1:3">
      <c r="A428" t="s">
        <v>286</v>
      </c>
      <c r="B428" s="30">
        <v>186000</v>
      </c>
      <c r="C428" t="str">
        <f>VLOOKUP(A428,'Trade Payable'!$B$3:$B$435,1,0)</f>
        <v>RK ENGINEERING WORKS</v>
      </c>
    </row>
    <row r="429" spans="1:3">
      <c r="A429" t="s">
        <v>654</v>
      </c>
      <c r="B429" s="30">
        <v>625870</v>
      </c>
      <c r="C429" t="e">
        <f>VLOOKUP(A429,'Trade Payable'!$B$3:$B$435,1,0)</f>
        <v>#N/A</v>
      </c>
    </row>
    <row r="430" spans="1:3">
      <c r="A430" t="s">
        <v>309</v>
      </c>
      <c r="B430" s="30">
        <v>204057</v>
      </c>
      <c r="C430" t="str">
        <f>VLOOKUP(A430,'Trade Payable'!$B$3:$B$435,1,0)</f>
        <v>ROBOTICWARES PRIVATE LIMITED</v>
      </c>
    </row>
    <row r="431" spans="1:3">
      <c r="A431" t="s">
        <v>414</v>
      </c>
      <c r="B431" s="30">
        <v>89472</v>
      </c>
      <c r="C431" t="str">
        <f>VLOOKUP(A431,'Trade Payable'!$B$3:$B$435,1,0)</f>
        <v>ROLL-TEK ENGINEERING CO.</v>
      </c>
    </row>
    <row r="432" spans="1:3">
      <c r="A432" t="s">
        <v>392</v>
      </c>
      <c r="B432" s="30">
        <v>101675</v>
      </c>
      <c r="C432" t="str">
        <f>VLOOKUP(A432,'Trade Payable'!$B$3:$B$435,1,0)</f>
        <v>ROYAL ENGINEERING CONCERN</v>
      </c>
    </row>
    <row r="433" spans="1:3">
      <c r="A433" t="s">
        <v>449</v>
      </c>
      <c r="B433" s="30">
        <v>136730</v>
      </c>
      <c r="C433" t="e">
        <f>VLOOKUP(A433,'Trade Payable'!$B$3:$B$435,1,0)</f>
        <v>#N/A</v>
      </c>
    </row>
    <row r="434" spans="1:3">
      <c r="A434" t="s">
        <v>259</v>
      </c>
      <c r="B434" s="30">
        <v>1122693</v>
      </c>
      <c r="C434" t="str">
        <f>VLOOKUP(A434,'Trade Payable'!$B$3:$B$435,1,0)</f>
        <v>RSGM TECHNO SERVICES PVT LTD</v>
      </c>
    </row>
    <row r="435" spans="1:3">
      <c r="A435" t="s">
        <v>326</v>
      </c>
      <c r="B435" s="30">
        <v>12600</v>
      </c>
      <c r="C435" t="str">
        <f>VLOOKUP(A435,'Trade Payable'!$B$3:$B$435,1,0)</f>
        <v>S K RAJPAL</v>
      </c>
    </row>
    <row r="436" spans="1:3">
      <c r="A436" t="s">
        <v>425</v>
      </c>
      <c r="B436" s="30">
        <v>42500</v>
      </c>
      <c r="C436" t="str">
        <f>VLOOKUP(A436,'Trade Payable'!$B$3:$B$435,1,0)</f>
        <v>S M FLUID ENGINEERING PRI</v>
      </c>
    </row>
    <row r="437" spans="1:3">
      <c r="A437" t="s">
        <v>588</v>
      </c>
      <c r="B437" s="30">
        <v>2191415.0299999998</v>
      </c>
      <c r="C437" t="e">
        <f>VLOOKUP(A437,'Trade Payable'!$B$3:$B$435,1,0)</f>
        <v>#N/A</v>
      </c>
    </row>
    <row r="438" spans="1:3">
      <c r="A438" t="s">
        <v>357</v>
      </c>
      <c r="B438" s="30">
        <v>5428.56</v>
      </c>
      <c r="C438" t="str">
        <f>VLOOKUP(A438,'Trade Payable'!$B$3:$B$435,1,0)</f>
        <v>S R ENTERPRISE</v>
      </c>
    </row>
    <row r="439" spans="1:3">
      <c r="A439" t="s">
        <v>368</v>
      </c>
      <c r="B439" s="30">
        <v>332909</v>
      </c>
      <c r="C439" t="str">
        <f>VLOOKUP(A439,'Trade Payable'!$B$3:$B$435,1,0)</f>
        <v>S. NOMI &amp; COMPANY</v>
      </c>
    </row>
    <row r="440" spans="1:3">
      <c r="A440" t="s">
        <v>68</v>
      </c>
      <c r="B440" s="30">
        <v>172985.26</v>
      </c>
      <c r="C440" t="str">
        <f>VLOOKUP(A440,'Trade Payable'!$B$3:$B$435,1,0)</f>
        <v>S.A. HARDWARE MART</v>
      </c>
    </row>
    <row r="441" spans="1:3">
      <c r="A441" t="s">
        <v>127</v>
      </c>
      <c r="B441" s="30">
        <v>2056344.55</v>
      </c>
      <c r="C441" t="str">
        <f>VLOOKUP(A441,'Trade Payable'!$B$3:$B$435,1,0)</f>
        <v>S.B. AQUATECH</v>
      </c>
    </row>
    <row r="442" spans="1:3">
      <c r="A442" t="s">
        <v>70</v>
      </c>
      <c r="B442" s="30">
        <v>705</v>
      </c>
      <c r="C442" t="str">
        <f>VLOOKUP(A442,'Trade Payable'!$B$3:$B$435,1,0)</f>
        <v>S.K. COMMUNICATIONS (P) LTD.</v>
      </c>
    </row>
    <row r="443" spans="1:3">
      <c r="A443" t="s">
        <v>291</v>
      </c>
      <c r="B443" s="30">
        <v>945941</v>
      </c>
      <c r="C443" t="str">
        <f>VLOOKUP(A443,'Trade Payable'!$B$3:$B$435,1,0)</f>
        <v>S.L CONSTUCTION</v>
      </c>
    </row>
    <row r="444" spans="1:3">
      <c r="A444" t="s">
        <v>381</v>
      </c>
      <c r="B444" s="30">
        <v>47672</v>
      </c>
      <c r="C444" t="str">
        <f>VLOOKUP(A444,'Trade Payable'!$B$3:$B$435,1,0)</f>
        <v>S.N.TRADING CO</v>
      </c>
    </row>
    <row r="445" spans="1:3">
      <c r="A445" t="s">
        <v>559</v>
      </c>
      <c r="B445" s="30">
        <v>6973154.2400000002</v>
      </c>
      <c r="C445" t="e">
        <f>VLOOKUP(A445,'Trade Payable'!$B$3:$B$435,1,0)</f>
        <v>#N/A</v>
      </c>
    </row>
    <row r="446" spans="1:3">
      <c r="A446" t="s">
        <v>102</v>
      </c>
      <c r="B446" s="30">
        <v>480438.58</v>
      </c>
      <c r="C446" t="str">
        <f>VLOOKUP(A446,'Trade Payable'!$B$3:$B$435,1,0)</f>
        <v>SACHIN ENTERPRISES</v>
      </c>
    </row>
    <row r="447" spans="1:3">
      <c r="A447" t="s">
        <v>455</v>
      </c>
      <c r="B447" s="30">
        <v>1008697.88</v>
      </c>
      <c r="C447" t="str">
        <f>VLOOKUP(A447,'Trade Payable'!$B$3:$B$435,1,0)</f>
        <v>SADANANDA DEO</v>
      </c>
    </row>
    <row r="448" spans="1:3">
      <c r="A448" t="s">
        <v>575</v>
      </c>
      <c r="B448" s="30">
        <v>179249</v>
      </c>
      <c r="C448" t="e">
        <f>VLOOKUP(A448,'Trade Payable'!$B$3:$B$435,1,0)</f>
        <v>#N/A</v>
      </c>
    </row>
    <row r="449" spans="1:3">
      <c r="A449" t="s">
        <v>389</v>
      </c>
      <c r="B449" s="30">
        <v>48059</v>
      </c>
      <c r="C449" t="str">
        <f>VLOOKUP(A449,'Trade Payable'!$B$3:$B$435,1,0)</f>
        <v>SAFE LIFTERS PVT LTD.</v>
      </c>
    </row>
    <row r="450" spans="1:3">
      <c r="A450" t="s">
        <v>249</v>
      </c>
      <c r="B450" s="30">
        <v>113369</v>
      </c>
      <c r="C450" t="str">
        <f>VLOOKUP(A450,'Trade Payable'!$B$3:$B$435,1,0)</f>
        <v>SAHOO &amp; NAYAK ENGINEERING</v>
      </c>
    </row>
    <row r="451" spans="1:3">
      <c r="A451" t="s">
        <v>234</v>
      </c>
      <c r="B451" s="30">
        <v>1120532.3999999999</v>
      </c>
      <c r="C451" t="str">
        <f>VLOOKUP(A451,'Trade Payable'!$B$3:$B$435,1,0)</f>
        <v>SAHU &amp; SONS</v>
      </c>
    </row>
    <row r="452" spans="1:3">
      <c r="A452" t="s">
        <v>310</v>
      </c>
      <c r="B452" s="30">
        <v>671089</v>
      </c>
      <c r="C452" t="str">
        <f>VLOOKUP(A452,'Trade Payable'!$B$3:$B$435,1,0)</f>
        <v>SAI SUPPLY AGENCY</v>
      </c>
    </row>
    <row r="453" spans="1:3">
      <c r="A453" t="s">
        <v>56</v>
      </c>
      <c r="B453" s="30">
        <v>243223</v>
      </c>
      <c r="C453" t="str">
        <f>VLOOKUP(A453,'Trade Payable'!$B$3:$B$435,1,0)</f>
        <v>SAIKRUTHI MINMET INDIA PRIVATE LIMI</v>
      </c>
    </row>
    <row r="454" spans="1:3">
      <c r="A454" t="s">
        <v>123</v>
      </c>
      <c r="B454" s="30">
        <v>959104</v>
      </c>
      <c r="C454" t="str">
        <f>VLOOKUP(A454,'Trade Payable'!$B$3:$B$435,1,0)</f>
        <v>SANDHYA ENGINEERING CONCERN</v>
      </c>
    </row>
    <row r="455" spans="1:3">
      <c r="A455" t="s">
        <v>50</v>
      </c>
      <c r="B455" s="30">
        <v>2778374.01</v>
      </c>
      <c r="C455" t="str">
        <f>VLOOKUP(A455,'Trade Payable'!$B$3:$B$435,1,0)</f>
        <v>SANMATI  LIME  PRODUCT</v>
      </c>
    </row>
    <row r="456" spans="1:3">
      <c r="A456" t="s">
        <v>218</v>
      </c>
      <c r="B456" s="30">
        <v>156681.59</v>
      </c>
      <c r="C456" t="str">
        <f>VLOOKUP(A456,'Trade Payable'!$B$3:$B$435,1,0)</f>
        <v>SANS INTERNATIONAL</v>
      </c>
    </row>
    <row r="457" spans="1:3">
      <c r="A457" t="s">
        <v>580</v>
      </c>
      <c r="B457" s="30">
        <v>12296</v>
      </c>
      <c r="C457" t="e">
        <f>VLOOKUP(A457,'Trade Payable'!$B$3:$B$435,1,0)</f>
        <v>#N/A</v>
      </c>
    </row>
    <row r="458" spans="1:3">
      <c r="A458" t="s">
        <v>549</v>
      </c>
      <c r="B458" s="30">
        <v>3625589</v>
      </c>
      <c r="C458" t="e">
        <f>VLOOKUP(A458,'Trade Payable'!$B$3:$B$435,1,0)</f>
        <v>#N/A</v>
      </c>
    </row>
    <row r="459" spans="1:3">
      <c r="A459" t="s">
        <v>690</v>
      </c>
      <c r="B459" s="30">
        <v>1043751.25</v>
      </c>
      <c r="C459" t="e">
        <f>VLOOKUP(A459,'Trade Payable'!$B$3:$B$435,1,0)</f>
        <v>#N/A</v>
      </c>
    </row>
    <row r="460" spans="1:3">
      <c r="A460" t="s">
        <v>501</v>
      </c>
      <c r="B460" s="30">
        <v>24973.52</v>
      </c>
      <c r="C460" t="str">
        <f>VLOOKUP(A460,'Trade Payable'!$B$3:$B$435,1,0)</f>
        <v>SARASWATI IRON PVT LTD</v>
      </c>
    </row>
    <row r="461" spans="1:3">
      <c r="A461" t="s">
        <v>150</v>
      </c>
      <c r="B461" s="30">
        <v>187635</v>
      </c>
      <c r="C461" t="str">
        <f>VLOOKUP(A461,'Trade Payable'!$B$3:$B$435,1,0)</f>
        <v>SARCO EQUIPMENTS PVT. LTD.</v>
      </c>
    </row>
    <row r="462" spans="1:3">
      <c r="A462" t="s">
        <v>199</v>
      </c>
      <c r="B462" s="30">
        <v>7875</v>
      </c>
      <c r="C462" t="str">
        <f>VLOOKUP(A462,'Trade Payable'!$B$3:$B$435,1,0)</f>
        <v>SAROJ IMPEX</v>
      </c>
    </row>
    <row r="463" spans="1:3">
      <c r="A463" t="s">
        <v>74</v>
      </c>
      <c r="B463" s="30">
        <v>2690.6</v>
      </c>
      <c r="C463" t="str">
        <f>VLOOKUP(A463,'Trade Payable'!$B$3:$B$435,1,0)</f>
        <v>SARTORIUS MECHATRONICS (I) PVT. LTD</v>
      </c>
    </row>
    <row r="464" spans="1:3">
      <c r="A464" t="s">
        <v>265</v>
      </c>
      <c r="B464" s="30">
        <v>24128</v>
      </c>
      <c r="C464" t="str">
        <f>VLOOKUP(A464,'Trade Payable'!$B$3:$B$435,1,0)</f>
        <v>SAS ASSOCIATES</v>
      </c>
    </row>
    <row r="465" spans="1:3">
      <c r="A465" t="s">
        <v>96</v>
      </c>
      <c r="B465" s="30">
        <v>863996.72</v>
      </c>
      <c r="C465" t="str">
        <f>VLOOKUP(A465,'Trade Payable'!$B$3:$B$435,1,0)</f>
        <v>SCIENCE CELL,</v>
      </c>
    </row>
    <row r="466" spans="1:3">
      <c r="A466" t="s">
        <v>111</v>
      </c>
      <c r="B466" s="30">
        <v>973019.66000000015</v>
      </c>
      <c r="C466" t="str">
        <f>VLOOKUP(A466,'Trade Payable'!$B$3:$B$435,1,0)</f>
        <v>SCIENTIFIC TRADERS,</v>
      </c>
    </row>
    <row r="467" spans="1:3">
      <c r="A467" t="s">
        <v>159</v>
      </c>
      <c r="B467" s="30">
        <v>305308</v>
      </c>
      <c r="C467" t="str">
        <f>VLOOKUP(A467,'Trade Payable'!$B$3:$B$435,1,0)</f>
        <v>SCRUM SYSTEM PVT LTD.</v>
      </c>
    </row>
    <row r="468" spans="1:3">
      <c r="A468" t="s">
        <v>277</v>
      </c>
      <c r="B468" s="30">
        <v>828375</v>
      </c>
      <c r="C468" t="str">
        <f>VLOOKUP(A468,'Trade Payable'!$B$3:$B$435,1,0)</f>
        <v>SECURED SECURITY SOLUTIONS PVT LTD</v>
      </c>
    </row>
    <row r="469" spans="1:3">
      <c r="A469" t="s">
        <v>297</v>
      </c>
      <c r="B469" s="30">
        <v>1176483</v>
      </c>
      <c r="C469" t="str">
        <f>VLOOKUP(A469,'Trade Payable'!$B$3:$B$435,1,0)</f>
        <v>SECURITY &amp; INTELLIGENCE SERVICES</v>
      </c>
    </row>
    <row r="470" spans="1:3">
      <c r="A470" t="s">
        <v>534</v>
      </c>
      <c r="B470" s="30">
        <v>142651.69</v>
      </c>
      <c r="C470" t="e">
        <f>VLOOKUP(A470,'Trade Payable'!$B$3:$B$435,1,0)</f>
        <v>#N/A</v>
      </c>
    </row>
    <row r="471" spans="1:3">
      <c r="A471" t="s">
        <v>278</v>
      </c>
      <c r="B471" s="30">
        <v>112607</v>
      </c>
      <c r="C471" t="str">
        <f>VLOOKUP(A471,'Trade Payable'!$B$3:$B$435,1,0)</f>
        <v>SECURITY SERVEYORS &amp; SEALING YARDS</v>
      </c>
    </row>
    <row r="472" spans="1:3">
      <c r="A472" t="s">
        <v>113</v>
      </c>
      <c r="B472" s="30">
        <v>103306.04</v>
      </c>
      <c r="C472" t="str">
        <f>VLOOKUP(A472,'Trade Payable'!$B$3:$B$435,1,0)</f>
        <v>SEETA KISAN SEVA KENDRA</v>
      </c>
    </row>
    <row r="473" spans="1:3">
      <c r="A473" t="s">
        <v>411</v>
      </c>
      <c r="B473" s="30">
        <v>65000</v>
      </c>
      <c r="C473" t="str">
        <f>VLOOKUP(A473,'Trade Payable'!$B$3:$B$435,1,0)</f>
        <v>SENLOGIC AUTOMATION PVT L</v>
      </c>
    </row>
    <row r="474" spans="1:3">
      <c r="A474" t="s">
        <v>716</v>
      </c>
      <c r="B474" s="30">
        <v>66901.279999999999</v>
      </c>
      <c r="C474" t="e">
        <f>VLOOKUP(A474,'Trade Payable'!$B$3:$B$435,1,0)</f>
        <v>#N/A</v>
      </c>
    </row>
    <row r="475" spans="1:3">
      <c r="A475" t="s">
        <v>101</v>
      </c>
      <c r="B475" s="30">
        <v>162400</v>
      </c>
      <c r="C475" t="str">
        <f>VLOOKUP(A475,'Trade Payable'!$B$3:$B$435,1,0)</f>
        <v>SHANKAR ELECTRICALS STORE</v>
      </c>
    </row>
    <row r="476" spans="1:3">
      <c r="A476" t="s">
        <v>376</v>
      </c>
      <c r="B476" s="30">
        <v>325340</v>
      </c>
      <c r="C476" t="str">
        <f>VLOOKUP(A476,'Trade Payable'!$B$3:$B$435,1,0)</f>
        <v>SHANTI SUPPLIERS</v>
      </c>
    </row>
    <row r="477" spans="1:3">
      <c r="A477" t="s">
        <v>500</v>
      </c>
      <c r="B477" s="30">
        <v>1333868.26</v>
      </c>
      <c r="C477" t="str">
        <f>VLOOKUP(A477,'Trade Payable'!$B$3:$B$435,1,0)</f>
        <v>SHARP FERRO ALLOYS LTD</v>
      </c>
    </row>
    <row r="478" spans="1:3">
      <c r="A478" t="s">
        <v>547</v>
      </c>
      <c r="B478" s="30">
        <v>1466</v>
      </c>
      <c r="C478" t="e">
        <f>VLOOKUP(A478,'Trade Payable'!$B$3:$B$435,1,0)</f>
        <v>#N/A</v>
      </c>
    </row>
    <row r="479" spans="1:3">
      <c r="A479" t="s">
        <v>713</v>
      </c>
      <c r="B479" s="30">
        <v>79860.11</v>
      </c>
      <c r="C479" t="e">
        <f>VLOOKUP(A479,'Trade Payable'!$B$3:$B$435,1,0)</f>
        <v>#N/A</v>
      </c>
    </row>
    <row r="480" spans="1:3">
      <c r="A480" t="s">
        <v>340</v>
      </c>
      <c r="B480" s="30">
        <v>511645.01</v>
      </c>
      <c r="C480" t="str">
        <f>VLOOKUP(A480,'Trade Payable'!$B$3:$B$435,1,0)</f>
        <v>SHIVA ROADLINES</v>
      </c>
    </row>
    <row r="481" spans="1:3">
      <c r="A481" t="s">
        <v>292</v>
      </c>
      <c r="B481" s="30">
        <v>1338900</v>
      </c>
      <c r="C481" t="str">
        <f>VLOOKUP(A481,'Trade Payable'!$B$3:$B$435,1,0)</f>
        <v>SHIVA SHAKTI CONSTRUCTION</v>
      </c>
    </row>
    <row r="482" spans="1:3">
      <c r="A482" t="s">
        <v>519</v>
      </c>
      <c r="B482" s="30">
        <v>3260746</v>
      </c>
      <c r="C482" t="e">
        <f>VLOOKUP(A482,'Trade Payable'!$B$3:$B$435,1,0)</f>
        <v>#N/A</v>
      </c>
    </row>
    <row r="483" spans="1:3">
      <c r="A483" t="s">
        <v>672</v>
      </c>
      <c r="B483" s="30">
        <v>84825</v>
      </c>
      <c r="C483" t="e">
        <f>VLOOKUP(A483,'Trade Payable'!$B$3:$B$435,1,0)</f>
        <v>#N/A</v>
      </c>
    </row>
    <row r="484" spans="1:3">
      <c r="A484" t="s">
        <v>502</v>
      </c>
      <c r="B484" s="30">
        <v>13112.45</v>
      </c>
      <c r="C484" t="str">
        <f>VLOOKUP(A484,'Trade Payable'!$B$3:$B$435,1,0)</f>
        <v>SHIVAM METALLICS</v>
      </c>
    </row>
    <row r="485" spans="1:3">
      <c r="A485" t="s">
        <v>463</v>
      </c>
      <c r="B485" s="30">
        <v>1797616.2</v>
      </c>
      <c r="C485" t="str">
        <f>VLOOKUP(A485,'Trade Payable'!$B$3:$B$435,1,0)</f>
        <v>SHREE BALAJI ENTERPRISES</v>
      </c>
    </row>
    <row r="486" spans="1:3">
      <c r="A486" t="s">
        <v>651</v>
      </c>
      <c r="B486" s="30">
        <v>210123</v>
      </c>
      <c r="C486" t="e">
        <f>VLOOKUP(A486,'Trade Payable'!$B$3:$B$435,1,0)</f>
        <v>#N/A</v>
      </c>
    </row>
    <row r="487" spans="1:3">
      <c r="A487" t="s">
        <v>117</v>
      </c>
      <c r="B487" s="30">
        <v>89333.82</v>
      </c>
      <c r="C487" t="str">
        <f>VLOOKUP(A487,'Trade Payable'!$B$3:$B$435,1,0)</f>
        <v>Shree Bimal Oxygen &amp; Minerals (P)</v>
      </c>
    </row>
    <row r="488" spans="1:3">
      <c r="A488" t="s">
        <v>227</v>
      </c>
      <c r="B488" s="30">
        <v>89329</v>
      </c>
      <c r="C488" t="str">
        <f>VLOOKUP(A488,'Trade Payable'!$B$3:$B$435,1,0)</f>
        <v>SHREE DURGA ELECTRICAL REPAIRING</v>
      </c>
    </row>
    <row r="489" spans="1:3">
      <c r="A489" t="s">
        <v>351</v>
      </c>
      <c r="B489" s="30">
        <v>81832</v>
      </c>
      <c r="C489" t="str">
        <f>VLOOKUP(A489,'Trade Payable'!$B$3:$B$435,1,0)</f>
        <v>SHREE DURGA TRAVELS</v>
      </c>
    </row>
    <row r="490" spans="1:3">
      <c r="A490" t="s">
        <v>135</v>
      </c>
      <c r="B490" s="30">
        <v>242597</v>
      </c>
      <c r="C490" t="str">
        <f>VLOOKUP(A490,'Trade Payable'!$B$3:$B$435,1,0)</f>
        <v>SHREE GANESH MOTORS</v>
      </c>
    </row>
    <row r="491" spans="1:3">
      <c r="A491" t="s">
        <v>51</v>
      </c>
      <c r="B491" s="30">
        <v>11474154.050000001</v>
      </c>
      <c r="C491" t="str">
        <f>VLOOKUP(A491,'Trade Payable'!$B$3:$B$435,1,0)</f>
        <v>SHREE JAGANNATH SUPPLY CO.</v>
      </c>
    </row>
    <row r="492" spans="1:3">
      <c r="A492" t="s">
        <v>89</v>
      </c>
      <c r="B492" s="30">
        <v>67623.239999999991</v>
      </c>
      <c r="C492" t="str">
        <f>VLOOKUP(A492,'Trade Payable'!$B$3:$B$435,1,0)</f>
        <v>Shree Mahabir Associates</v>
      </c>
    </row>
    <row r="493" spans="1:3">
      <c r="A493" t="s">
        <v>77</v>
      </c>
      <c r="B493" s="30">
        <v>17707.769999999997</v>
      </c>
      <c r="C493" t="str">
        <f>VLOOKUP(A493,'Trade Payable'!$B$3:$B$435,1,0)</f>
        <v>SHREE MAHABIR SERVICE STATION</v>
      </c>
    </row>
    <row r="494" spans="1:3">
      <c r="A494" t="s">
        <v>715</v>
      </c>
      <c r="B494" s="30">
        <v>80793.649999999994</v>
      </c>
      <c r="C494" t="e">
        <f>VLOOKUP(A494,'Trade Payable'!$B$3:$B$435,1,0)</f>
        <v>#N/A</v>
      </c>
    </row>
    <row r="495" spans="1:3">
      <c r="A495" t="s">
        <v>177</v>
      </c>
      <c r="B495" s="30">
        <v>104678</v>
      </c>
      <c r="C495" t="str">
        <f>VLOOKUP(A495,'Trade Payable'!$B$3:$B$435,1,0)</f>
        <v>SHREE SAI ELECTRICALS</v>
      </c>
    </row>
    <row r="496" spans="1:3">
      <c r="A496" t="s">
        <v>48</v>
      </c>
      <c r="B496" s="30">
        <v>522091</v>
      </c>
      <c r="C496" t="str">
        <f>VLOOKUP(A496,'Trade Payable'!$B$3:$B$435,1,0)</f>
        <v>SHREE SHYAM SILICATE UDYOG</v>
      </c>
    </row>
    <row r="497" spans="1:3">
      <c r="A497" t="s">
        <v>691</v>
      </c>
      <c r="B497" s="30">
        <v>1604072.79</v>
      </c>
      <c r="C497" t="e">
        <f>VLOOKUP(A497,'Trade Payable'!$B$3:$B$435,1,0)</f>
        <v>#N/A</v>
      </c>
    </row>
    <row r="498" spans="1:3">
      <c r="A498" t="s">
        <v>717</v>
      </c>
      <c r="B498" s="30">
        <v>10157.44</v>
      </c>
      <c r="C498" t="e">
        <f>VLOOKUP(A498,'Trade Payable'!$B$3:$B$435,1,0)</f>
        <v>#N/A</v>
      </c>
    </row>
    <row r="499" spans="1:3">
      <c r="A499" t="s">
        <v>294</v>
      </c>
      <c r="B499" s="30">
        <v>160875</v>
      </c>
      <c r="C499" t="str">
        <f>VLOOKUP(A499,'Trade Payable'!$B$3:$B$435,1,0)</f>
        <v>SHREEHARI DIAGNOSTIC CENTRE</v>
      </c>
    </row>
    <row r="500" spans="1:3">
      <c r="A500" t="s">
        <v>71</v>
      </c>
      <c r="B500" s="30">
        <v>59167.25</v>
      </c>
      <c r="C500" t="str">
        <f>VLOOKUP(A500,'Trade Payable'!$B$3:$B$435,1,0)</f>
        <v>SHREEJEE UDYOG</v>
      </c>
    </row>
    <row r="501" spans="1:3">
      <c r="A501" t="s">
        <v>289</v>
      </c>
      <c r="B501" s="30">
        <v>30054</v>
      </c>
      <c r="C501" t="str">
        <f>VLOOKUP(A501,'Trade Payable'!$B$3:$B$435,1,0)</f>
        <v>SHREERAM CONSTRUCTION</v>
      </c>
    </row>
    <row r="502" spans="1:3">
      <c r="A502" t="s">
        <v>718</v>
      </c>
      <c r="B502" s="30">
        <v>1919801.15</v>
      </c>
      <c r="C502" t="e">
        <f>VLOOKUP(A502,'Trade Payable'!$B$3:$B$435,1,0)</f>
        <v>#N/A</v>
      </c>
    </row>
    <row r="503" spans="1:3">
      <c r="A503" t="s">
        <v>624</v>
      </c>
      <c r="B503" s="30">
        <v>521696.4</v>
      </c>
      <c r="C503" t="e">
        <f>VLOOKUP(A503,'Trade Payable'!$B$3:$B$435,1,0)</f>
        <v>#N/A</v>
      </c>
    </row>
    <row r="504" spans="1:3">
      <c r="A504" t="s">
        <v>645</v>
      </c>
      <c r="B504" s="30">
        <v>4273561.8099999996</v>
      </c>
      <c r="C504" t="e">
        <f>VLOOKUP(A504,'Trade Payable'!$B$3:$B$435,1,0)</f>
        <v>#N/A</v>
      </c>
    </row>
    <row r="505" spans="1:3">
      <c r="A505" t="s">
        <v>264</v>
      </c>
      <c r="B505" s="30">
        <v>31262</v>
      </c>
      <c r="C505" t="str">
        <f>VLOOKUP(A505,'Trade Payable'!$B$3:$B$435,1,0)</f>
        <v>SIBA PRASAD DAS</v>
      </c>
    </row>
    <row r="506" spans="1:3">
      <c r="A506" t="s">
        <v>91</v>
      </c>
      <c r="B506" s="30">
        <v>252510.84</v>
      </c>
      <c r="C506" t="str">
        <f>VLOOKUP(A506,'Trade Payable'!$B$3:$B$435,1,0)</f>
        <v>Sibashakti Elastomer</v>
      </c>
    </row>
    <row r="507" spans="1:3">
      <c r="A507" t="s">
        <v>536</v>
      </c>
      <c r="B507" s="30">
        <v>94257.77</v>
      </c>
      <c r="C507" t="e">
        <f>VLOOKUP(A507,'Trade Payable'!$B$3:$B$435,1,0)</f>
        <v>#N/A</v>
      </c>
    </row>
    <row r="508" spans="1:3">
      <c r="A508" t="s">
        <v>433</v>
      </c>
      <c r="B508" s="30">
        <v>2832040.48</v>
      </c>
      <c r="C508" t="str">
        <f>VLOOKUP(A508,'Trade Payable'!$B$3:$B$435,1,0)</f>
        <v>SIEMENS VAI METALS TECHNO</v>
      </c>
    </row>
    <row r="509" spans="1:3">
      <c r="A509" t="s">
        <v>591</v>
      </c>
      <c r="B509" s="30">
        <v>157151</v>
      </c>
      <c r="C509" t="e">
        <f>VLOOKUP(A509,'Trade Payable'!$B$3:$B$435,1,0)</f>
        <v>#N/A</v>
      </c>
    </row>
    <row r="510" spans="1:3">
      <c r="A510" t="s">
        <v>659</v>
      </c>
      <c r="B510" s="30">
        <v>827900</v>
      </c>
      <c r="C510" t="e">
        <f>VLOOKUP(A510,'Trade Payable'!$B$3:$B$435,1,0)</f>
        <v>#N/A</v>
      </c>
    </row>
    <row r="511" spans="1:3">
      <c r="A511" t="s">
        <v>86</v>
      </c>
      <c r="B511" s="30">
        <v>3238915.25</v>
      </c>
      <c r="C511" t="str">
        <f>VLOOKUP(A511,'Trade Payable'!$B$3:$B$435,1,0)</f>
        <v>SIGMA MINERALS LIMITED</v>
      </c>
    </row>
    <row r="512" spans="1:3">
      <c r="A512" t="s">
        <v>400</v>
      </c>
      <c r="B512" s="30">
        <v>68440</v>
      </c>
      <c r="C512" t="str">
        <f>VLOOKUP(A512,'Trade Payable'!$B$3:$B$435,1,0)</f>
        <v>SILVERLINE METAL ENGINEER</v>
      </c>
    </row>
    <row r="513" spans="1:3">
      <c r="A513" t="s">
        <v>57</v>
      </c>
      <c r="B513" s="30">
        <v>4090728.46</v>
      </c>
      <c r="C513" t="str">
        <f>VLOOKUP(A513,'Trade Payable'!$B$3:$B$435,1,0)</f>
        <v>SINDHURA TRADERS</v>
      </c>
    </row>
    <row r="514" spans="1:3">
      <c r="A514" t="s">
        <v>457</v>
      </c>
      <c r="B514" s="30">
        <v>32100</v>
      </c>
      <c r="C514" t="str">
        <f>VLOOKUP(A514,'Trade Payable'!$B$3:$B$435,1,0)</f>
        <v>SINGH ENTERPRISES</v>
      </c>
    </row>
    <row r="515" spans="1:3">
      <c r="A515" t="s">
        <v>533</v>
      </c>
      <c r="B515" s="30">
        <v>188164</v>
      </c>
      <c r="C515" t="e">
        <f>VLOOKUP(A515,'Trade Payable'!$B$3:$B$435,1,0)</f>
        <v>#N/A</v>
      </c>
    </row>
    <row r="516" spans="1:3">
      <c r="A516" t="s">
        <v>615</v>
      </c>
      <c r="B516" s="30">
        <v>2613906</v>
      </c>
      <c r="C516" t="e">
        <f>VLOOKUP(A516,'Trade Payable'!$B$3:$B$435,1,0)</f>
        <v>#N/A</v>
      </c>
    </row>
    <row r="517" spans="1:3">
      <c r="A517" t="s">
        <v>551</v>
      </c>
      <c r="B517" s="30">
        <v>4483</v>
      </c>
      <c r="C517" t="e">
        <f>VLOOKUP(A517,'Trade Payable'!$B$3:$B$435,1,0)</f>
        <v>#N/A</v>
      </c>
    </row>
    <row r="518" spans="1:3">
      <c r="A518" t="s">
        <v>513</v>
      </c>
      <c r="B518" s="30">
        <v>27349</v>
      </c>
      <c r="C518" t="str">
        <f>VLOOKUP(A518,'Trade Payable'!$B$3:$B$435,1,0)</f>
        <v>SKYKING COURIER SERVICE</v>
      </c>
    </row>
    <row r="519" spans="1:3">
      <c r="A519" t="s">
        <v>170</v>
      </c>
      <c r="B519" s="30">
        <v>866831</v>
      </c>
      <c r="C519" t="str">
        <f>VLOOKUP(A519,'Trade Payable'!$B$3:$B$435,1,0)</f>
        <v>SM AND COMPANY</v>
      </c>
    </row>
    <row r="520" spans="1:3">
      <c r="A520" t="s">
        <v>52</v>
      </c>
      <c r="B520" s="30">
        <v>4591528.0599999996</v>
      </c>
      <c r="C520" t="str">
        <f>VLOOKUP(A520,'Trade Payable'!$B$3:$B$435,1,0)</f>
        <v>SMS KHANIJA</v>
      </c>
    </row>
    <row r="521" spans="1:3">
      <c r="A521" t="s">
        <v>270</v>
      </c>
      <c r="B521" s="30">
        <v>146361</v>
      </c>
      <c r="C521" t="str">
        <f>VLOOKUP(A521,'Trade Payable'!$B$3:$B$435,1,0)</f>
        <v>SN FIRE TECHNOLOGIES</v>
      </c>
    </row>
    <row r="522" spans="1:3">
      <c r="A522" t="s">
        <v>565</v>
      </c>
      <c r="B522" s="30">
        <v>874062.62999999989</v>
      </c>
      <c r="C522" t="e">
        <f>VLOOKUP(A522,'Trade Payable'!$B$3:$B$435,1,0)</f>
        <v>#N/A</v>
      </c>
    </row>
    <row r="523" spans="1:3">
      <c r="A523" t="s">
        <v>293</v>
      </c>
      <c r="B523" s="30">
        <v>4680</v>
      </c>
      <c r="C523" t="str">
        <f>VLOOKUP(A523,'Trade Payable'!$B$3:$B$435,1,0)</f>
        <v>SOMDEV &amp; COMPANY</v>
      </c>
    </row>
    <row r="524" spans="1:3">
      <c r="A524" t="s">
        <v>660</v>
      </c>
      <c r="B524" s="30">
        <v>292168</v>
      </c>
      <c r="C524" t="e">
        <f>VLOOKUP(A524,'Trade Payable'!$B$3:$B$435,1,0)</f>
        <v>#N/A</v>
      </c>
    </row>
    <row r="525" spans="1:3">
      <c r="A525" t="s">
        <v>336</v>
      </c>
      <c r="B525" s="30">
        <v>4698375</v>
      </c>
      <c r="C525" t="str">
        <f>VLOOKUP(A525,'Trade Payable'!$B$3:$B$435,1,0)</f>
        <v>SPEED INFRALOGISTICS LLP</v>
      </c>
    </row>
    <row r="526" spans="1:3">
      <c r="A526" t="s">
        <v>228</v>
      </c>
      <c r="B526" s="30">
        <v>29777</v>
      </c>
      <c r="C526" t="str">
        <f>VLOOKUP(A526,'Trade Payable'!$B$3:$B$435,1,0)</f>
        <v>SR TRADING CO</v>
      </c>
    </row>
    <row r="527" spans="1:3">
      <c r="A527" t="s">
        <v>302</v>
      </c>
      <c r="B527" s="30">
        <v>60867</v>
      </c>
      <c r="C527" t="str">
        <f>VLOOKUP(A527,'Trade Payable'!$B$3:$B$435,1,0)</f>
        <v>SRI JAGANNATH SAFETY AGENCY</v>
      </c>
    </row>
    <row r="528" spans="1:3">
      <c r="A528" t="s">
        <v>152</v>
      </c>
      <c r="B528" s="30">
        <v>2360000</v>
      </c>
      <c r="C528" t="str">
        <f>VLOOKUP(A528,'Trade Payable'!$B$3:$B$435,1,0)</f>
        <v>SRI KRISHNA ASSOCIATE</v>
      </c>
    </row>
    <row r="529" spans="1:3">
      <c r="A529" t="s">
        <v>268</v>
      </c>
      <c r="B529" s="30">
        <v>1162583</v>
      </c>
      <c r="C529" t="str">
        <f>VLOOKUP(A529,'Trade Payable'!$B$3:$B$435,1,0)</f>
        <v>SRI VENKATESWARA ENGINEERING WORKS</v>
      </c>
    </row>
    <row r="530" spans="1:3">
      <c r="A530" t="s">
        <v>354</v>
      </c>
      <c r="B530" s="30">
        <v>1143</v>
      </c>
      <c r="C530" t="str">
        <f>VLOOKUP(A530,'Trade Payable'!$B$3:$B$435,1,0)</f>
        <v>SRINIBAS SWAIN</v>
      </c>
    </row>
    <row r="531" spans="1:3">
      <c r="A531" t="s">
        <v>499</v>
      </c>
      <c r="B531" s="30">
        <v>3565.96</v>
      </c>
      <c r="C531" t="str">
        <f>VLOOKUP(A531,'Trade Payable'!$B$3:$B$435,1,0)</f>
        <v>SRJ PEETY STEELS PVT.LTD.</v>
      </c>
    </row>
    <row r="532" spans="1:3">
      <c r="A532" t="s">
        <v>479</v>
      </c>
      <c r="B532" s="30">
        <v>6311.01</v>
      </c>
      <c r="C532" t="str">
        <f>VLOOKUP(A532,'Trade Payable'!$B$3:$B$435,1,0)</f>
        <v>SS EARTH MOVERS AND LOGIS</v>
      </c>
    </row>
    <row r="533" spans="1:3">
      <c r="A533" t="s">
        <v>714</v>
      </c>
      <c r="B533" s="30">
        <v>363237.8</v>
      </c>
      <c r="C533" t="e">
        <f>VLOOKUP(A533,'Trade Payable'!$B$3:$B$435,1,0)</f>
        <v>#N/A</v>
      </c>
    </row>
    <row r="534" spans="1:3">
      <c r="A534" t="s">
        <v>263</v>
      </c>
      <c r="B534" s="30">
        <v>23110.93</v>
      </c>
      <c r="C534" t="str">
        <f>VLOOKUP(A534,'Trade Payable'!$B$3:$B$435,1,0)</f>
        <v>STAR ENGINEERING WORKS</v>
      </c>
    </row>
    <row r="535" spans="1:3">
      <c r="A535" t="s">
        <v>313</v>
      </c>
      <c r="B535" s="30">
        <v>494741</v>
      </c>
      <c r="C535" t="str">
        <f>VLOOKUP(A535,'Trade Payable'!$B$3:$B$435,1,0)</f>
        <v>STARONE SECURITY SERVICES</v>
      </c>
    </row>
    <row r="536" spans="1:3">
      <c r="A536" t="s">
        <v>178</v>
      </c>
      <c r="B536" s="30">
        <v>7420</v>
      </c>
      <c r="C536" t="str">
        <f>VLOOKUP(A536,'Trade Payable'!$B$3:$B$435,1,0)</f>
        <v>STEAM EQUIPMENTS PVT LTD</v>
      </c>
    </row>
    <row r="537" spans="1:3">
      <c r="A537" t="s">
        <v>66</v>
      </c>
      <c r="B537" s="30">
        <v>252023</v>
      </c>
      <c r="C537" t="str">
        <f>VLOOKUP(A537,'Trade Payable'!$B$3:$B$435,1,0)</f>
        <v>STEEL CRAFT OF INDIA</v>
      </c>
    </row>
    <row r="538" spans="1:3">
      <c r="A538" t="s">
        <v>530</v>
      </c>
      <c r="B538" s="30">
        <v>321.88000000000466</v>
      </c>
      <c r="C538" t="e">
        <f>VLOOKUP(A538,'Trade Payable'!$B$3:$B$435,1,0)</f>
        <v>#N/A</v>
      </c>
    </row>
    <row r="539" spans="1:3">
      <c r="A539" t="s">
        <v>79</v>
      </c>
      <c r="B539" s="30">
        <v>44800.01</v>
      </c>
      <c r="C539" t="str">
        <f>VLOOKUP(A539,'Trade Payable'!$B$3:$B$435,1,0)</f>
        <v>STUTI TECHNOLOGIES</v>
      </c>
    </row>
    <row r="540" spans="1:3">
      <c r="A540" t="s">
        <v>312</v>
      </c>
      <c r="B540" s="30">
        <v>493000</v>
      </c>
      <c r="C540" t="str">
        <f>VLOOKUP(A540,'Trade Payable'!$B$3:$B$435,1,0)</f>
        <v>SUBHAM ENGINEERING</v>
      </c>
    </row>
    <row r="541" spans="1:3">
      <c r="A541" t="s">
        <v>316</v>
      </c>
      <c r="B541" s="30">
        <v>58001.8</v>
      </c>
      <c r="C541" t="str">
        <f>VLOOKUP(A541,'Trade Payable'!$B$3:$B$435,1,0)</f>
        <v>SUDARSAN MOHANTY,</v>
      </c>
    </row>
    <row r="542" spans="1:3">
      <c r="A542" t="s">
        <v>712</v>
      </c>
      <c r="B542" s="30">
        <v>549168.77</v>
      </c>
      <c r="C542" t="e">
        <f>VLOOKUP(A542,'Trade Payable'!$B$3:$B$435,1,0)</f>
        <v>#N/A</v>
      </c>
    </row>
    <row r="543" spans="1:3">
      <c r="A543" t="s">
        <v>353</v>
      </c>
      <c r="B543" s="30">
        <v>5560</v>
      </c>
      <c r="C543" t="str">
        <f>VLOOKUP(A543,'Trade Payable'!$B$3:$B$435,1,0)</f>
        <v>SUMIT KUMAR JHA</v>
      </c>
    </row>
    <row r="544" spans="1:3">
      <c r="A544" t="s">
        <v>226</v>
      </c>
      <c r="B544" s="30">
        <v>162000</v>
      </c>
      <c r="C544" t="str">
        <f>VLOOKUP(A544,'Trade Payable'!$B$3:$B$435,1,0)</f>
        <v>SUN CONSULTANCY AND SERVICES</v>
      </c>
    </row>
    <row r="545" spans="1:3">
      <c r="A545" t="s">
        <v>168</v>
      </c>
      <c r="B545" s="30">
        <v>32477.22</v>
      </c>
      <c r="C545" t="str">
        <f>VLOOKUP(A545,'Trade Payable'!$B$3:$B$435,1,0)</f>
        <v>SUNANDA BEHERA</v>
      </c>
    </row>
    <row r="546" spans="1:3">
      <c r="A546" t="s">
        <v>165</v>
      </c>
      <c r="B546" s="30">
        <v>83261</v>
      </c>
      <c r="C546" t="str">
        <f>VLOOKUP(A546,'Trade Payable'!$B$3:$B$435,1,0)</f>
        <v>SUNDARAM INDUSTRIES LIMITED</v>
      </c>
    </row>
    <row r="547" spans="1:3">
      <c r="A547" t="s">
        <v>633</v>
      </c>
      <c r="B547" s="30">
        <v>34967</v>
      </c>
      <c r="C547" t="e">
        <f>VLOOKUP(A547,'Trade Payable'!$B$3:$B$435,1,0)</f>
        <v>#N/A</v>
      </c>
    </row>
    <row r="548" spans="1:3">
      <c r="A548" t="s">
        <v>537</v>
      </c>
      <c r="B548" s="30">
        <v>566400</v>
      </c>
      <c r="C548" t="e">
        <f>VLOOKUP(A548,'Trade Payable'!$B$3:$B$435,1,0)</f>
        <v>#N/A</v>
      </c>
    </row>
    <row r="549" spans="1:3">
      <c r="A549" t="s">
        <v>219</v>
      </c>
      <c r="B549" s="30">
        <v>2698825.49</v>
      </c>
      <c r="C549" t="str">
        <f>VLOOKUP(A549,'Trade Payable'!$B$3:$B$435,1,0)</f>
        <v>Suravi Construction</v>
      </c>
    </row>
    <row r="550" spans="1:3">
      <c r="A550" t="s">
        <v>667</v>
      </c>
      <c r="B550" s="30">
        <v>41707.01</v>
      </c>
      <c r="C550" t="e">
        <f>VLOOKUP(A550,'Trade Payable'!$B$3:$B$435,1,0)</f>
        <v>#N/A</v>
      </c>
    </row>
    <row r="551" spans="1:3">
      <c r="A551" t="s">
        <v>222</v>
      </c>
      <c r="B551" s="30">
        <v>15179</v>
      </c>
      <c r="C551" t="str">
        <f>VLOOKUP(A551,'Trade Payable'!$B$3:$B$435,1,0)</f>
        <v>SUVENDU KUMAR SAHOO</v>
      </c>
    </row>
    <row r="552" spans="1:3">
      <c r="A552" t="s">
        <v>256</v>
      </c>
      <c r="B552" s="30">
        <v>108000</v>
      </c>
      <c r="C552" t="str">
        <f>VLOOKUP(A552,'Trade Payable'!$B$3:$B$435,1,0)</f>
        <v>SWAIN &amp; SONS POWER TECH PVT LTD</v>
      </c>
    </row>
    <row r="553" spans="1:3">
      <c r="A553" t="s">
        <v>141</v>
      </c>
      <c r="B553" s="30">
        <v>172599</v>
      </c>
      <c r="C553" t="str">
        <f>VLOOKUP(A553,'Trade Payable'!$B$3:$B$435,1,0)</f>
        <v>SWAN ENVIRONMENTAL PVT. LTD.</v>
      </c>
    </row>
    <row r="554" spans="1:3">
      <c r="A554" t="s">
        <v>290</v>
      </c>
      <c r="B554" s="30">
        <v>118320</v>
      </c>
      <c r="C554" t="str">
        <f>VLOOKUP(A554,'Trade Payable'!$B$3:$B$435,1,0)</f>
        <v>SWAN TECHNICAL SERVICES PVT LTD</v>
      </c>
    </row>
    <row r="555" spans="1:3">
      <c r="A555" t="s">
        <v>197</v>
      </c>
      <c r="B555" s="30">
        <v>871775</v>
      </c>
      <c r="C555" t="str">
        <f>VLOOKUP(A555,'Trade Payable'!$B$3:$B$435,1,0)</f>
        <v>SWARNALATA ENTERPRISES</v>
      </c>
    </row>
    <row r="556" spans="1:3">
      <c r="A556" t="s">
        <v>78</v>
      </c>
      <c r="B556" s="30">
        <v>168671.94</v>
      </c>
      <c r="C556" t="str">
        <f>VLOOKUP(A556,'Trade Payable'!$B$3:$B$435,1,0)</f>
        <v>SYMBOISIS</v>
      </c>
    </row>
    <row r="557" spans="1:3">
      <c r="A557" t="s">
        <v>571</v>
      </c>
      <c r="B557" s="30">
        <v>39676.32</v>
      </c>
      <c r="C557" t="e">
        <f>VLOOKUP(A557,'Trade Payable'!$B$3:$B$435,1,0)</f>
        <v>#N/A</v>
      </c>
    </row>
    <row r="558" spans="1:3">
      <c r="A558" t="s">
        <v>274</v>
      </c>
      <c r="B558" s="30">
        <v>18216</v>
      </c>
      <c r="C558" t="str">
        <f>VLOOKUP(A558,'Trade Payable'!$B$3:$B$435,1,0)</f>
        <v>TAJ HOOD WORKSHOP</v>
      </c>
    </row>
    <row r="559" spans="1:3">
      <c r="A559" t="s">
        <v>75</v>
      </c>
      <c r="B559" s="30">
        <v>189623.85</v>
      </c>
      <c r="C559" t="str">
        <f>VLOOKUP(A559,'Trade Payable'!$B$3:$B$435,1,0)</f>
        <v>TARINI BEARING CENTRE</v>
      </c>
    </row>
    <row r="560" spans="1:3">
      <c r="A560" t="s">
        <v>459</v>
      </c>
      <c r="B560" s="30">
        <v>217800</v>
      </c>
      <c r="C560" t="str">
        <f>VLOOKUP(A560,'Trade Payable'!$B$3:$B$435,1,0)</f>
        <v>TARINI ENTERPRISES</v>
      </c>
    </row>
    <row r="561" spans="1:3">
      <c r="A561" t="s">
        <v>563</v>
      </c>
      <c r="B561" s="30">
        <v>40140.400000000001</v>
      </c>
      <c r="C561" t="e">
        <f>VLOOKUP(A561,'Trade Payable'!$B$3:$B$435,1,0)</f>
        <v>#N/A</v>
      </c>
    </row>
    <row r="562" spans="1:3">
      <c r="A562" t="s">
        <v>483</v>
      </c>
      <c r="B562" s="30">
        <v>3607047.35</v>
      </c>
      <c r="C562" t="str">
        <f>VLOOKUP(A562,'Trade Payable'!$B$3:$B$435,1,0)</f>
        <v>Tata Steel Limited</v>
      </c>
    </row>
    <row r="563" spans="1:3">
      <c r="A563" t="s">
        <v>93</v>
      </c>
      <c r="B563" s="30">
        <v>64823.6</v>
      </c>
      <c r="C563" t="str">
        <f>VLOOKUP(A563,'Trade Payable'!$B$3:$B$435,1,0)</f>
        <v>TECHNICS</v>
      </c>
    </row>
    <row r="564" spans="1:3">
      <c r="A564" t="s">
        <v>314</v>
      </c>
      <c r="B564" s="30">
        <v>70443</v>
      </c>
      <c r="C564" t="str">
        <f>VLOOKUP(A564,'Trade Payable'!$B$3:$B$435,1,0)</f>
        <v>TECHNO FACILITY AND MANAGEMENT</v>
      </c>
    </row>
    <row r="565" spans="1:3">
      <c r="A565" t="s">
        <v>100</v>
      </c>
      <c r="B565" s="30">
        <v>25724</v>
      </c>
      <c r="C565" t="str">
        <f>VLOOKUP(A565,'Trade Payable'!$B$3:$B$435,1,0)</f>
        <v>TEMPTECH</v>
      </c>
    </row>
    <row r="566" spans="1:3">
      <c r="A566" t="s">
        <v>434</v>
      </c>
      <c r="B566" s="30">
        <v>11829347.65</v>
      </c>
      <c r="C566" t="str">
        <f>VLOOKUP(A566,'Trade Payable'!$B$3:$B$435,1,0)</f>
        <v>TENOVA  HYPERTHERM  PRIVA</v>
      </c>
    </row>
    <row r="567" spans="1:3">
      <c r="A567" t="s">
        <v>303</v>
      </c>
      <c r="B567" s="30">
        <v>447451</v>
      </c>
      <c r="C567" t="str">
        <f>VLOOKUP(A567,'Trade Payable'!$B$3:$B$435,1,0)</f>
        <v>TERRIER SECURITY SERVICES INDIA PVT</v>
      </c>
    </row>
    <row r="568" spans="1:3">
      <c r="A568" t="s">
        <v>634</v>
      </c>
      <c r="B568" s="30">
        <v>440709.72</v>
      </c>
      <c r="C568" t="e">
        <f>VLOOKUP(A568,'Trade Payable'!$B$3:$B$435,1,0)</f>
        <v>#N/A</v>
      </c>
    </row>
    <row r="569" spans="1:3">
      <c r="A569" t="s">
        <v>373</v>
      </c>
      <c r="B569" s="30">
        <v>4350.3599999999997</v>
      </c>
      <c r="C569" t="str">
        <f>VLOOKUP(A569,'Trade Payable'!$B$3:$B$435,1,0)</f>
        <v>THE PROGRESSIVE ENTERPRIS</v>
      </c>
    </row>
    <row r="570" spans="1:3">
      <c r="A570" t="s">
        <v>62</v>
      </c>
      <c r="B570" s="30">
        <v>4349084</v>
      </c>
      <c r="C570" t="str">
        <f>VLOOKUP(A570,'Trade Payable'!$B$3:$B$435,1,0)</f>
        <v>THE UNITED PROVINCES SUGAR COMPANY</v>
      </c>
    </row>
    <row r="571" spans="1:3">
      <c r="A571" t="s">
        <v>212</v>
      </c>
      <c r="B571" s="30">
        <v>139722</v>
      </c>
      <c r="C571" t="str">
        <f>VLOOKUP(A571,'Trade Payable'!$B$3:$B$435,1,0)</f>
        <v>THEJO ENGINEERING LIMITED</v>
      </c>
    </row>
    <row r="572" spans="1:3">
      <c r="A572" t="s">
        <v>556</v>
      </c>
      <c r="B572" s="30">
        <v>90978.4</v>
      </c>
      <c r="C572" t="e">
        <f>VLOOKUP(A572,'Trade Payable'!$B$3:$B$435,1,0)</f>
        <v>#N/A</v>
      </c>
    </row>
    <row r="573" spans="1:3">
      <c r="A573" t="s">
        <v>258</v>
      </c>
      <c r="B573" s="30">
        <v>178819.18</v>
      </c>
      <c r="C573" t="str">
        <f>VLOOKUP(A573,'Trade Payable'!$B$3:$B$435,1,0)</f>
        <v>THERMO FISHER SCIENTIFIC INDIA PVT</v>
      </c>
    </row>
    <row r="574" spans="1:3">
      <c r="A574" t="s">
        <v>652</v>
      </c>
      <c r="B574" s="30">
        <v>656682.18999999994</v>
      </c>
      <c r="C574" t="e">
        <f>VLOOKUP(A574,'Trade Payable'!$B$3:$B$435,1,0)</f>
        <v>#N/A</v>
      </c>
    </row>
    <row r="575" spans="1:3">
      <c r="A575" t="s">
        <v>557</v>
      </c>
      <c r="B575" s="30">
        <v>19619</v>
      </c>
      <c r="C575" t="e">
        <f>VLOOKUP(A575,'Trade Payable'!$B$3:$B$435,1,0)</f>
        <v>#N/A</v>
      </c>
    </row>
    <row r="576" spans="1:3">
      <c r="A576" t="s">
        <v>678</v>
      </c>
      <c r="B576" s="30">
        <v>22400</v>
      </c>
      <c r="C576" t="e">
        <f>VLOOKUP(A576,'Trade Payable'!$B$3:$B$435,1,0)</f>
        <v>#N/A</v>
      </c>
    </row>
    <row r="577" spans="1:3">
      <c r="A577" t="s">
        <v>423</v>
      </c>
      <c r="B577" s="30">
        <v>52326</v>
      </c>
      <c r="C577" t="str">
        <f>VLOOKUP(A577,'Trade Payable'!$B$3:$B$435,1,0)</f>
        <v>TOOLS BEARING SYNDICATE</v>
      </c>
    </row>
    <row r="578" spans="1:3">
      <c r="A578" t="s">
        <v>570</v>
      </c>
      <c r="B578" s="30">
        <v>14649</v>
      </c>
      <c r="C578" t="e">
        <f>VLOOKUP(A578,'Trade Payable'!$B$3:$B$435,1,0)</f>
        <v>#N/A</v>
      </c>
    </row>
    <row r="579" spans="1:3">
      <c r="A579" t="s">
        <v>126</v>
      </c>
      <c r="B579" s="30">
        <v>22302</v>
      </c>
      <c r="C579" t="str">
        <f>VLOOKUP(A579,'Trade Payable'!$B$3:$B$435,1,0)</f>
        <v>TRACK  PARTS CORPORATION</v>
      </c>
    </row>
    <row r="580" spans="1:3">
      <c r="A580" t="s">
        <v>592</v>
      </c>
      <c r="B580" s="30">
        <v>910600</v>
      </c>
      <c r="C580" t="e">
        <f>VLOOKUP(A580,'Trade Payable'!$B$3:$B$435,1,0)</f>
        <v>#N/A</v>
      </c>
    </row>
    <row r="581" spans="1:3">
      <c r="A581" t="s">
        <v>428</v>
      </c>
      <c r="B581" s="30">
        <v>10142</v>
      </c>
      <c r="C581" t="str">
        <f>VLOOKUP(A581,'Trade Payable'!$B$3:$B$435,1,0)</f>
        <v>TRANSDYNAMICS ENGINEERING</v>
      </c>
    </row>
    <row r="582" spans="1:3">
      <c r="A582" t="s">
        <v>328</v>
      </c>
      <c r="B582" s="30">
        <v>17049.89</v>
      </c>
      <c r="C582" t="str">
        <f>VLOOKUP(A582,'Trade Payable'!$B$3:$B$435,1,0)</f>
        <v>TRANSPORT CORP. OF INDIA LTD.</v>
      </c>
    </row>
    <row r="583" spans="1:3">
      <c r="A583" t="s">
        <v>369</v>
      </c>
      <c r="B583" s="30">
        <v>44138</v>
      </c>
      <c r="C583" t="str">
        <f>VLOOKUP(A583,'Trade Payable'!$B$3:$B$435,1,0)</f>
        <v>TRANSTECHNOLOGIES THERMAL</v>
      </c>
    </row>
    <row r="584" spans="1:3">
      <c r="A584" t="s">
        <v>221</v>
      </c>
      <c r="B584" s="30">
        <v>16892</v>
      </c>
      <c r="C584" t="str">
        <f>VLOOKUP(A584,'Trade Payable'!$B$3:$B$435,1,0)</f>
        <v>Travel &amp; Rentals Pvt Ltd</v>
      </c>
    </row>
    <row r="585" spans="1:3">
      <c r="A585" t="s">
        <v>252</v>
      </c>
      <c r="B585" s="30">
        <v>4705654.63</v>
      </c>
      <c r="C585" t="str">
        <f>VLOOKUP(A585,'Trade Payable'!$B$3:$B$435,1,0)</f>
        <v>TRILOCHAN DHAL</v>
      </c>
    </row>
    <row r="586" spans="1:3">
      <c r="A586" t="s">
        <v>578</v>
      </c>
      <c r="B586" s="30">
        <v>1906021.38</v>
      </c>
      <c r="C586" t="e">
        <f>VLOOKUP(A586,'Trade Payable'!$B$3:$B$435,1,0)</f>
        <v>#N/A</v>
      </c>
    </row>
    <row r="587" spans="1:3">
      <c r="A587" t="s">
        <v>576</v>
      </c>
      <c r="B587" s="30">
        <v>31590</v>
      </c>
      <c r="C587" t="e">
        <f>VLOOKUP(A587,'Trade Payable'!$B$3:$B$435,1,0)</f>
        <v>#N/A</v>
      </c>
    </row>
    <row r="588" spans="1:3">
      <c r="A588" t="s">
        <v>106</v>
      </c>
      <c r="B588" s="30">
        <v>45851.219999999972</v>
      </c>
      <c r="C588" t="str">
        <f>VLOOKUP(A588,'Trade Payable'!$B$3:$B$435,1,0)</f>
        <v>TRISHUL TREAD PRIVATE LTD.</v>
      </c>
    </row>
    <row r="589" spans="1:3">
      <c r="A589" t="s">
        <v>295</v>
      </c>
      <c r="B589" s="30">
        <v>195869</v>
      </c>
      <c r="C589" t="str">
        <f>VLOOKUP(A589,'Trade Payable'!$B$3:$B$435,1,0)</f>
        <v>TRULY PEST SOLUTION PVT. LTD.</v>
      </c>
    </row>
    <row r="590" spans="1:3">
      <c r="A590" t="s">
        <v>235</v>
      </c>
      <c r="B590" s="30">
        <v>27492</v>
      </c>
      <c r="C590" t="str">
        <f>VLOOKUP(A590,'Trade Payable'!$B$3:$B$435,1,0)</f>
        <v>TUFFLEAK  ENGINEERS</v>
      </c>
    </row>
    <row r="591" spans="1:3">
      <c r="A591" t="s">
        <v>646</v>
      </c>
      <c r="B591" s="30">
        <v>7620</v>
      </c>
      <c r="C591" t="e">
        <f>VLOOKUP(A591,'Trade Payable'!$B$3:$B$435,1,0)</f>
        <v>#N/A</v>
      </c>
    </row>
    <row r="592" spans="1:3">
      <c r="A592" t="s">
        <v>315</v>
      </c>
      <c r="B592" s="30">
        <v>15299</v>
      </c>
      <c r="C592" t="str">
        <f>VLOOKUP(A592,'Trade Payable'!$B$3:$B$435,1,0)</f>
        <v>TURBO ENGINEERING SERVICES</v>
      </c>
    </row>
    <row r="593" spans="1:3">
      <c r="A593" t="s">
        <v>284</v>
      </c>
      <c r="B593" s="30">
        <v>200100</v>
      </c>
      <c r="C593" t="str">
        <f>VLOOKUP(A593,'Trade Payable'!$B$3:$B$435,1,0)</f>
        <v>UNICOM INFOTEL PRIVATE LIMITED</v>
      </c>
    </row>
    <row r="594" spans="1:3">
      <c r="A594" t="s">
        <v>180</v>
      </c>
      <c r="B594" s="30">
        <v>318531</v>
      </c>
      <c r="C594" t="str">
        <f>VLOOKUP(A594,'Trade Payable'!$B$3:$B$435,1,0)</f>
        <v>UNIMAX TRADERS</v>
      </c>
    </row>
    <row r="595" spans="1:3">
      <c r="A595" t="s">
        <v>377</v>
      </c>
      <c r="B595" s="30">
        <v>16962</v>
      </c>
      <c r="C595" t="str">
        <f>VLOOKUP(A595,'Trade Payable'!$B$3:$B$435,1,0)</f>
        <v>UNIMECH LIFTING EQUIPMENT</v>
      </c>
    </row>
    <row r="596" spans="1:3">
      <c r="A596" t="s">
        <v>470</v>
      </c>
      <c r="B596" s="30">
        <v>54622.83</v>
      </c>
      <c r="C596" t="str">
        <f>VLOOKUP(A596,'Trade Payable'!$B$3:$B$435,1,0)</f>
        <v>UNION ROADWAYS LIMITED</v>
      </c>
    </row>
    <row r="597" spans="1:3">
      <c r="A597" t="s">
        <v>112</v>
      </c>
      <c r="B597" s="30">
        <v>330310</v>
      </c>
      <c r="C597" t="str">
        <f>VLOOKUP(A597,'Trade Payable'!$B$3:$B$435,1,0)</f>
        <v>UNIQUE FABRICATORS CORPORATIONS</v>
      </c>
    </row>
    <row r="598" spans="1:3">
      <c r="A598" t="s">
        <v>438</v>
      </c>
      <c r="B598" s="30">
        <v>151616.31</v>
      </c>
      <c r="C598" t="e">
        <f>VLOOKUP(A598,'Trade Payable'!$B$3:$B$435,1,0)</f>
        <v>#N/A</v>
      </c>
    </row>
    <row r="599" spans="1:3">
      <c r="A599" t="s">
        <v>213</v>
      </c>
      <c r="B599" s="30">
        <v>2200763</v>
      </c>
      <c r="C599" t="str">
        <f>VLOOKUP(A599,'Trade Payable'!$B$3:$B$435,1,0)</f>
        <v>UNITED REFRACTORY SERVICES</v>
      </c>
    </row>
    <row r="600" spans="1:3">
      <c r="A600" t="s">
        <v>469</v>
      </c>
      <c r="B600" s="30">
        <v>1755241.8</v>
      </c>
      <c r="C600" t="str">
        <f>VLOOKUP(A600,'Trade Payable'!$B$3:$B$435,1,0)</f>
        <v>UNIVERSAL PLACEMENT SERVI</v>
      </c>
    </row>
    <row r="601" spans="1:3">
      <c r="A601" t="s">
        <v>140</v>
      </c>
      <c r="B601" s="30">
        <v>64900</v>
      </c>
      <c r="C601" t="str">
        <f>VLOOKUP(A601,'Trade Payable'!$B$3:$B$435,1,0)</f>
        <v>UNIVERSAL TRADING COMPANY</v>
      </c>
    </row>
    <row r="602" spans="1:3">
      <c r="A602" t="s">
        <v>296</v>
      </c>
      <c r="B602" s="30">
        <v>440964</v>
      </c>
      <c r="C602" t="str">
        <f>VLOOKUP(A602,'Trade Payable'!$B$3:$B$435,1,0)</f>
        <v>UPDATER SERVICE PRIVATE LIMITED</v>
      </c>
    </row>
    <row r="603" spans="1:3">
      <c r="A603" t="s">
        <v>145</v>
      </c>
      <c r="B603" s="30">
        <v>73739</v>
      </c>
      <c r="C603" t="str">
        <f>VLOOKUP(A603,'Trade Payable'!$B$3:$B$435,1,0)</f>
        <v>UTKAL OXY ARC SERVICES</v>
      </c>
    </row>
    <row r="604" spans="1:3">
      <c r="A604" t="s">
        <v>120</v>
      </c>
      <c r="B604" s="30">
        <v>47692</v>
      </c>
      <c r="C604" t="str">
        <f>VLOOKUP(A604,'Trade Payable'!$B$3:$B$435,1,0)</f>
        <v>UTKAL TARPAULIN INDUSTRIES</v>
      </c>
    </row>
    <row r="605" spans="1:3">
      <c r="A605" t="s">
        <v>345</v>
      </c>
      <c r="B605" s="30">
        <v>20449.63</v>
      </c>
      <c r="C605" t="str">
        <f>VLOOKUP(A605,'Trade Payable'!$B$3:$B$435,1,0)</f>
        <v>V. Saran</v>
      </c>
    </row>
    <row r="606" spans="1:3">
      <c r="A606" t="s">
        <v>173</v>
      </c>
      <c r="B606" s="30">
        <v>184587</v>
      </c>
      <c r="C606" t="str">
        <f>VLOOKUP(A606,'Trade Payable'!$B$3:$B$435,1,0)</f>
        <v>VAAYUSHANTI SOLUTIONS PVT LTD</v>
      </c>
    </row>
    <row r="607" spans="1:3">
      <c r="A607" t="s">
        <v>421</v>
      </c>
      <c r="B607" s="30">
        <v>197370</v>
      </c>
      <c r="C607" t="str">
        <f>VLOOKUP(A607,'Trade Payable'!$B$3:$B$435,1,0)</f>
        <v>VALVE TECH INDUSTRIES</v>
      </c>
    </row>
    <row r="608" spans="1:3">
      <c r="A608" t="s">
        <v>720</v>
      </c>
      <c r="B608" s="30">
        <v>13382.32</v>
      </c>
      <c r="C608" t="e">
        <f>VLOOKUP(A608,'Trade Payable'!$B$3:$B$435,1,0)</f>
        <v>#N/A</v>
      </c>
    </row>
    <row r="609" spans="1:3">
      <c r="A609" t="s">
        <v>719</v>
      </c>
      <c r="B609" s="30">
        <v>65488</v>
      </c>
      <c r="C609" t="e">
        <f>VLOOKUP(A609,'Trade Payable'!$B$3:$B$435,1,0)</f>
        <v>#N/A</v>
      </c>
    </row>
    <row r="610" spans="1:3">
      <c r="A610" t="s">
        <v>567</v>
      </c>
      <c r="B610" s="30">
        <v>359793.24</v>
      </c>
      <c r="C610" t="e">
        <f>VLOOKUP(A610,'Trade Payable'!$B$3:$B$435,1,0)</f>
        <v>#N/A</v>
      </c>
    </row>
    <row r="611" spans="1:3">
      <c r="A611" t="s">
        <v>394</v>
      </c>
      <c r="B611" s="30">
        <v>385170</v>
      </c>
      <c r="C611" t="str">
        <f>VLOOKUP(A611,'Trade Payable'!$B$3:$B$435,1,0)</f>
        <v>VELJAN HYDRAIR LIMITED</v>
      </c>
    </row>
    <row r="612" spans="1:3">
      <c r="A612" t="s">
        <v>653</v>
      </c>
      <c r="B612" s="30">
        <v>93573</v>
      </c>
      <c r="C612" t="e">
        <f>VLOOKUP(A612,'Trade Payable'!$B$3:$B$435,1,0)</f>
        <v>#N/A</v>
      </c>
    </row>
    <row r="613" spans="1:3">
      <c r="A613" t="s">
        <v>334</v>
      </c>
      <c r="B613" s="30">
        <v>3146745.51</v>
      </c>
      <c r="C613" t="str">
        <f>VLOOKUP(A613,'Trade Payable'!$B$3:$B$435,1,0)</f>
        <v>VINAYAK TRANSPORT COMPANY</v>
      </c>
    </row>
    <row r="614" spans="1:3">
      <c r="A614" t="s">
        <v>518</v>
      </c>
      <c r="B614" s="30">
        <v>92841940.989999995</v>
      </c>
      <c r="C614" t="e">
        <f>VLOOKUP(A614,'Trade Payable'!$B$3:$B$435,1,0)</f>
        <v>#N/A</v>
      </c>
    </row>
    <row r="615" spans="1:3">
      <c r="A615" t="s">
        <v>46</v>
      </c>
      <c r="B615" s="30">
        <v>93919654.140000001</v>
      </c>
      <c r="C615" t="str">
        <f>VLOOKUP(A615,'Trade Payable'!$B$3:$B$435,1,0)</f>
        <v>VISA MINMETAL LIMITED</v>
      </c>
    </row>
    <row r="616" spans="1:3">
      <c r="A616" t="s">
        <v>358</v>
      </c>
      <c r="B616" s="30">
        <v>233452307.40000001</v>
      </c>
      <c r="C616" t="e">
        <f>VLOOKUP(A616,'Trade Payable'!$B$3:$B$435,1,0)</f>
        <v>#N/A</v>
      </c>
    </row>
    <row r="617" spans="1:3">
      <c r="A617" t="s">
        <v>529</v>
      </c>
      <c r="B617" s="30">
        <v>185904</v>
      </c>
      <c r="C617" t="e">
        <f>VLOOKUP(A617,'Trade Payable'!$B$3:$B$435,1,0)</f>
        <v>#N/A</v>
      </c>
    </row>
    <row r="618" spans="1:3">
      <c r="A618" t="s">
        <v>403</v>
      </c>
      <c r="B618" s="30">
        <v>3183</v>
      </c>
      <c r="C618" t="str">
        <f>VLOOKUP(A618,'Trade Payable'!$B$3:$B$435,1,0)</f>
        <v>VISAKHA INDUSTRIAL GASES</v>
      </c>
    </row>
    <row r="619" spans="1:3">
      <c r="A619" t="s">
        <v>346</v>
      </c>
      <c r="B619" s="30">
        <v>13820.4</v>
      </c>
      <c r="C619" t="str">
        <f>VLOOKUP(A619,'Trade Payable'!$B$3:$B$435,1,0)</f>
        <v>Vishal Agarwal</v>
      </c>
    </row>
    <row r="620" spans="1:3">
      <c r="A620" t="s">
        <v>663</v>
      </c>
      <c r="B620" s="30">
        <v>113850</v>
      </c>
      <c r="C620" t="e">
        <f>VLOOKUP(A620,'Trade Payable'!$B$3:$B$435,1,0)</f>
        <v>#N/A</v>
      </c>
    </row>
    <row r="621" spans="1:3">
      <c r="A621" t="s">
        <v>607</v>
      </c>
      <c r="B621" s="30">
        <v>155412</v>
      </c>
      <c r="C621" t="e">
        <f>VLOOKUP(A621,'Trade Payable'!$B$3:$B$435,1,0)</f>
        <v>#N/A</v>
      </c>
    </row>
    <row r="622" spans="1:3">
      <c r="A622" t="s">
        <v>374</v>
      </c>
      <c r="B622" s="30">
        <v>45000</v>
      </c>
      <c r="C622" t="e">
        <f>VLOOKUP(A622,'Trade Payable'!$B$3:$B$435,1,0)</f>
        <v>#N/A</v>
      </c>
    </row>
    <row r="623" spans="1:3">
      <c r="A623" t="s">
        <v>90</v>
      </c>
      <c r="B623" s="30">
        <v>57119</v>
      </c>
      <c r="C623" t="str">
        <f>VLOOKUP(A623,'Trade Payable'!$B$3:$B$435,1,0)</f>
        <v>VMS NIRMAN PRIVATE LIMITED</v>
      </c>
    </row>
    <row r="624" spans="1:3">
      <c r="A624" t="s">
        <v>569</v>
      </c>
      <c r="B624" s="30">
        <v>57604.68</v>
      </c>
      <c r="C624" t="e">
        <f>VLOOKUP(A624,'Trade Payable'!$B$3:$B$435,1,0)</f>
        <v>#N/A</v>
      </c>
    </row>
    <row r="625" spans="1:3">
      <c r="A625" t="s">
        <v>577</v>
      </c>
      <c r="B625" s="30">
        <v>3916</v>
      </c>
      <c r="C625" t="e">
        <f>VLOOKUP(A625,'Trade Payable'!$B$3:$B$435,1,0)</f>
        <v>#N/A</v>
      </c>
    </row>
    <row r="626" spans="1:3">
      <c r="A626" t="s">
        <v>594</v>
      </c>
      <c r="B626" s="30">
        <v>522000</v>
      </c>
      <c r="C626" t="e">
        <f>VLOOKUP(A626,'Trade Payable'!$B$3:$B$435,1,0)</f>
        <v>#N/A</v>
      </c>
    </row>
    <row r="627" spans="1:3">
      <c r="A627" t="s">
        <v>618</v>
      </c>
      <c r="B627" s="30">
        <v>22500</v>
      </c>
      <c r="C627" t="e">
        <f>VLOOKUP(A627,'Trade Payable'!$B$3:$B$435,1,0)</f>
        <v>#N/A</v>
      </c>
    </row>
    <row r="628" spans="1:3">
      <c r="A628" t="s">
        <v>599</v>
      </c>
      <c r="B628" s="30">
        <v>1569</v>
      </c>
      <c r="C628" t="e">
        <f>VLOOKUP(A628,'Trade Payable'!$B$3:$B$435,1,0)</f>
        <v>#N/A</v>
      </c>
    </row>
    <row r="629" spans="1:3">
      <c r="A629" t="s">
        <v>584</v>
      </c>
      <c r="B629" s="30">
        <v>518</v>
      </c>
      <c r="C629" t="e">
        <f>VLOOKUP(A629,'Trade Payable'!$B$3:$B$435,1,0)</f>
        <v>#N/A</v>
      </c>
    </row>
    <row r="630" spans="1:3">
      <c r="A630" t="s">
        <v>273</v>
      </c>
      <c r="B630" s="30">
        <v>70290</v>
      </c>
      <c r="C630" t="str">
        <f>VLOOKUP(A630,'Trade Payable'!$B$3:$B$435,1,0)</f>
        <v>WATENVA SOLUTION PRIVATE LIMITED</v>
      </c>
    </row>
    <row r="631" spans="1:3">
      <c r="A631" t="s">
        <v>131</v>
      </c>
      <c r="B631" s="30">
        <v>103270</v>
      </c>
      <c r="C631" t="str">
        <f>VLOOKUP(A631,'Trade Payable'!$B$3:$B$435,1,0)</f>
        <v>WATER  TREAT  SUPPLY &amp;  SERVICES</v>
      </c>
    </row>
    <row r="632" spans="1:3">
      <c r="A632" t="s">
        <v>260</v>
      </c>
      <c r="B632" s="30">
        <v>30380</v>
      </c>
      <c r="C632" t="str">
        <f>VLOOKUP(A632,'Trade Payable'!$B$3:$B$435,1,0)</f>
        <v>WEIGHMASS SYSTEMS INDIA PVT LTD</v>
      </c>
    </row>
    <row r="633" spans="1:3">
      <c r="A633" t="s">
        <v>387</v>
      </c>
      <c r="B633" s="30">
        <v>18762</v>
      </c>
      <c r="C633" t="str">
        <f>VLOOKUP(A633,'Trade Payable'!$B$3:$B$435,1,0)</f>
        <v>WEIR BDK VALVES</v>
      </c>
    </row>
    <row r="634" spans="1:3">
      <c r="A634" t="s">
        <v>390</v>
      </c>
      <c r="B634" s="30">
        <v>193140</v>
      </c>
      <c r="C634" t="str">
        <f>VLOOKUP(A634,'Trade Payable'!$B$3:$B$435,1,0)</f>
        <v>WENDT INDIA LIMITED</v>
      </c>
    </row>
    <row r="635" spans="1:3">
      <c r="A635" t="s">
        <v>644</v>
      </c>
      <c r="B635" s="30">
        <v>1108312.8999999999</v>
      </c>
      <c r="C635" t="e">
        <f>VLOOKUP(A635,'Trade Payable'!$B$3:$B$435,1,0)</f>
        <v>#N/A</v>
      </c>
    </row>
    <row r="636" spans="1:3">
      <c r="A636" t="s">
        <v>417</v>
      </c>
      <c r="B636" s="30">
        <v>8496</v>
      </c>
      <c r="C636" t="str">
        <f>VLOOKUP(A636,'Trade Payable'!$B$3:$B$435,1,0)</f>
        <v>WINDSTON SPRINGS PVTLTD</v>
      </c>
    </row>
    <row r="637" spans="1:3">
      <c r="A637" t="s">
        <v>662</v>
      </c>
      <c r="B637" s="30">
        <v>43934</v>
      </c>
      <c r="C637" t="e">
        <f>VLOOKUP(A637,'Trade Payable'!$B$3:$B$435,1,0)</f>
        <v>#N/A</v>
      </c>
    </row>
  </sheetData>
  <autoFilter ref="A3:C637"/>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26"/>
  <sheetViews>
    <sheetView workbookViewId="0">
      <selection activeCell="B16" sqref="B16"/>
    </sheetView>
  </sheetViews>
  <sheetFormatPr defaultRowHeight="15"/>
  <cols>
    <col min="1" max="1" width="40.7109375" bestFit="1" customWidth="1"/>
    <col min="2" max="2" width="15.28515625" style="30" bestFit="1" customWidth="1"/>
  </cols>
  <sheetData>
    <row r="2" spans="1:3">
      <c r="B2" s="30" t="e">
        <f>SUBTOTAL(9,B3:B1048576)</f>
        <v>#REF!</v>
      </c>
    </row>
    <row r="3" spans="1:3">
      <c r="A3" t="s">
        <v>680</v>
      </c>
      <c r="B3" s="30" t="s">
        <v>517</v>
      </c>
      <c r="C3" t="s">
        <v>681</v>
      </c>
    </row>
    <row r="4" spans="1:3">
      <c r="A4" t="s">
        <v>518</v>
      </c>
      <c r="B4" s="30">
        <v>92841940.989999995</v>
      </c>
      <c r="C4" t="s">
        <v>642</v>
      </c>
    </row>
    <row r="5" spans="1:3">
      <c r="A5" t="s">
        <v>46</v>
      </c>
      <c r="B5" s="30">
        <v>27030751.859999999</v>
      </c>
      <c r="C5" t="s">
        <v>642</v>
      </c>
    </row>
    <row r="6" spans="1:3">
      <c r="A6" t="s">
        <v>48</v>
      </c>
      <c r="B6" s="30">
        <v>522091</v>
      </c>
      <c r="C6" t="s">
        <v>642</v>
      </c>
    </row>
    <row r="7" spans="1:3">
      <c r="A7" t="s">
        <v>49</v>
      </c>
      <c r="B7" s="30">
        <v>26637</v>
      </c>
      <c r="C7" t="s">
        <v>642</v>
      </c>
    </row>
    <row r="8" spans="1:3">
      <c r="A8" t="s">
        <v>50</v>
      </c>
      <c r="B8" s="30">
        <v>2778374.01</v>
      </c>
      <c r="C8" t="s">
        <v>642</v>
      </c>
    </row>
    <row r="9" spans="1:3">
      <c r="A9" t="s">
        <v>51</v>
      </c>
      <c r="B9" s="30">
        <v>11474154.050000001</v>
      </c>
      <c r="C9" t="s">
        <v>642</v>
      </c>
    </row>
    <row r="10" spans="1:3">
      <c r="A10" t="s">
        <v>52</v>
      </c>
      <c r="B10" s="30">
        <v>3061632.36</v>
      </c>
      <c r="C10" t="s">
        <v>642</v>
      </c>
    </row>
    <row r="11" spans="1:3">
      <c r="A11" t="s">
        <v>53</v>
      </c>
      <c r="B11" s="30">
        <v>5942530</v>
      </c>
      <c r="C11" t="s">
        <v>642</v>
      </c>
    </row>
    <row r="12" spans="1:3">
      <c r="A12" t="s">
        <v>54</v>
      </c>
      <c r="B12" s="30">
        <v>984411.13</v>
      </c>
      <c r="C12" t="s">
        <v>642</v>
      </c>
    </row>
    <row r="13" spans="1:3">
      <c r="A13" t="s">
        <v>55</v>
      </c>
      <c r="B13" s="30">
        <v>1064103.75</v>
      </c>
      <c r="C13" t="s">
        <v>642</v>
      </c>
    </row>
    <row r="14" spans="1:3">
      <c r="A14" t="s">
        <v>519</v>
      </c>
      <c r="B14" s="30">
        <v>3260746</v>
      </c>
      <c r="C14" t="s">
        <v>642</v>
      </c>
    </row>
    <row r="15" spans="1:3">
      <c r="A15" t="s">
        <v>520</v>
      </c>
      <c r="B15" s="30">
        <v>2126153</v>
      </c>
      <c r="C15" t="s">
        <v>642</v>
      </c>
    </row>
    <row r="16" spans="1:3">
      <c r="A16" t="s">
        <v>56</v>
      </c>
      <c r="B16" s="30">
        <v>243223</v>
      </c>
      <c r="C16" t="s">
        <v>642</v>
      </c>
    </row>
    <row r="17" spans="1:3">
      <c r="A17" t="s">
        <v>57</v>
      </c>
      <c r="B17" s="30">
        <v>4090728.46</v>
      </c>
      <c r="C17" t="s">
        <v>642</v>
      </c>
    </row>
    <row r="18" spans="1:3">
      <c r="A18" t="s">
        <v>58</v>
      </c>
      <c r="B18" s="30">
        <v>12294.02</v>
      </c>
      <c r="C18" t="s">
        <v>642</v>
      </c>
    </row>
    <row r="19" spans="1:3">
      <c r="A19" t="s">
        <v>59</v>
      </c>
      <c r="B19" s="30">
        <v>936836.99000000022</v>
      </c>
      <c r="C19" t="s">
        <v>642</v>
      </c>
    </row>
    <row r="20" spans="1:3">
      <c r="A20" t="s">
        <v>60</v>
      </c>
      <c r="B20" s="30">
        <v>3871.5</v>
      </c>
      <c r="C20" t="s">
        <v>642</v>
      </c>
    </row>
    <row r="21" spans="1:3">
      <c r="A21" t="s">
        <v>61</v>
      </c>
      <c r="B21" s="30">
        <v>4767463.99</v>
      </c>
      <c r="C21" t="s">
        <v>642</v>
      </c>
    </row>
    <row r="22" spans="1:3">
      <c r="A22" t="s">
        <v>62</v>
      </c>
      <c r="B22" s="30">
        <v>4349084</v>
      </c>
      <c r="C22" t="s">
        <v>642</v>
      </c>
    </row>
    <row r="23" spans="1:3">
      <c r="A23" t="s">
        <v>63</v>
      </c>
      <c r="B23" s="30">
        <v>367500</v>
      </c>
      <c r="C23" t="s">
        <v>642</v>
      </c>
    </row>
    <row r="24" spans="1:3">
      <c r="A24" t="s">
        <v>521</v>
      </c>
      <c r="B24" s="30">
        <v>588000</v>
      </c>
      <c r="C24" t="s">
        <v>642</v>
      </c>
    </row>
    <row r="25" spans="1:3">
      <c r="A25" t="s">
        <v>64</v>
      </c>
      <c r="B25" s="30">
        <v>1113755.8</v>
      </c>
      <c r="C25" t="s">
        <v>642</v>
      </c>
    </row>
    <row r="26" spans="1:3">
      <c r="A26" t="s">
        <v>65</v>
      </c>
      <c r="B26" s="30">
        <v>274200.42</v>
      </c>
      <c r="C26" t="s">
        <v>642</v>
      </c>
    </row>
    <row r="27" spans="1:3">
      <c r="A27" t="s">
        <v>66</v>
      </c>
      <c r="B27" s="30">
        <v>252023</v>
      </c>
      <c r="C27" t="s">
        <v>642</v>
      </c>
    </row>
    <row r="28" spans="1:3">
      <c r="A28" t="s">
        <v>67</v>
      </c>
      <c r="B28" s="30">
        <v>3040598.81</v>
      </c>
      <c r="C28" t="s">
        <v>642</v>
      </c>
    </row>
    <row r="29" spans="1:3">
      <c r="A29" t="s">
        <v>68</v>
      </c>
      <c r="B29" s="30">
        <v>172985.26</v>
      </c>
      <c r="C29" t="s">
        <v>642</v>
      </c>
    </row>
    <row r="30" spans="1:3">
      <c r="A30" t="s">
        <v>69</v>
      </c>
      <c r="B30" s="30">
        <v>83275.039999999994</v>
      </c>
      <c r="C30" t="s">
        <v>642</v>
      </c>
    </row>
    <row r="31" spans="1:3">
      <c r="A31" t="s">
        <v>522</v>
      </c>
      <c r="B31" s="30">
        <v>2036200</v>
      </c>
      <c r="C31" t="s">
        <v>642</v>
      </c>
    </row>
    <row r="32" spans="1:3">
      <c r="A32" t="s">
        <v>70</v>
      </c>
      <c r="B32" s="30">
        <v>705</v>
      </c>
      <c r="C32" t="s">
        <v>642</v>
      </c>
    </row>
    <row r="33" spans="1:3">
      <c r="A33" t="s">
        <v>71</v>
      </c>
      <c r="B33" s="30">
        <v>47839.25</v>
      </c>
      <c r="C33" t="s">
        <v>642</v>
      </c>
    </row>
    <row r="34" spans="1:3">
      <c r="A34" t="s">
        <v>523</v>
      </c>
      <c r="B34" s="30">
        <v>24072.01</v>
      </c>
      <c r="C34" t="s">
        <v>642</v>
      </c>
    </row>
    <row r="35" spans="1:3">
      <c r="A35" t="s">
        <v>72</v>
      </c>
      <c r="B35" s="30">
        <v>51019</v>
      </c>
      <c r="C35" t="s">
        <v>642</v>
      </c>
    </row>
    <row r="36" spans="1:3">
      <c r="A36" t="s">
        <v>73</v>
      </c>
      <c r="B36" s="30">
        <v>244268</v>
      </c>
      <c r="C36" t="s">
        <v>642</v>
      </c>
    </row>
    <row r="37" spans="1:3">
      <c r="A37" t="s">
        <v>74</v>
      </c>
      <c r="B37" s="30">
        <v>2690.6</v>
      </c>
      <c r="C37" t="s">
        <v>642</v>
      </c>
    </row>
    <row r="38" spans="1:3">
      <c r="A38" t="s">
        <v>75</v>
      </c>
      <c r="B38" s="30">
        <v>164866.85</v>
      </c>
      <c r="C38" t="s">
        <v>642</v>
      </c>
    </row>
    <row r="39" spans="1:3">
      <c r="A39" t="s">
        <v>76</v>
      </c>
      <c r="B39" s="30">
        <v>907294</v>
      </c>
      <c r="C39" t="s">
        <v>642</v>
      </c>
    </row>
    <row r="40" spans="1:3">
      <c r="A40" t="s">
        <v>77</v>
      </c>
      <c r="B40" s="30">
        <v>7775.9</v>
      </c>
      <c r="C40" t="s">
        <v>642</v>
      </c>
    </row>
    <row r="41" spans="1:3">
      <c r="A41" t="s">
        <v>80</v>
      </c>
      <c r="B41" s="30">
        <v>389635.71</v>
      </c>
      <c r="C41" t="s">
        <v>642</v>
      </c>
    </row>
    <row r="42" spans="1:3">
      <c r="A42" t="s">
        <v>524</v>
      </c>
      <c r="B42" s="30">
        <v>5538.04</v>
      </c>
      <c r="C42" t="s">
        <v>642</v>
      </c>
    </row>
    <row r="43" spans="1:3">
      <c r="A43" t="s">
        <v>370</v>
      </c>
      <c r="B43" s="30">
        <v>4752</v>
      </c>
      <c r="C43" t="s">
        <v>642</v>
      </c>
    </row>
    <row r="44" spans="1:3">
      <c r="A44" t="s">
        <v>81</v>
      </c>
      <c r="B44" s="30">
        <v>342152</v>
      </c>
      <c r="C44" t="s">
        <v>642</v>
      </c>
    </row>
    <row r="45" spans="1:3">
      <c r="A45" t="s">
        <v>82</v>
      </c>
      <c r="B45" s="30">
        <v>1037787.89</v>
      </c>
      <c r="C45" t="s">
        <v>642</v>
      </c>
    </row>
    <row r="46" spans="1:3">
      <c r="A46" t="s">
        <v>83</v>
      </c>
      <c r="B46" s="30">
        <v>15398.04</v>
      </c>
      <c r="C46" t="s">
        <v>642</v>
      </c>
    </row>
    <row r="47" spans="1:3">
      <c r="A47" t="s">
        <v>84</v>
      </c>
      <c r="B47" s="30">
        <v>8205</v>
      </c>
      <c r="C47" t="s">
        <v>642</v>
      </c>
    </row>
    <row r="48" spans="1:3">
      <c r="A48" t="s">
        <v>85</v>
      </c>
      <c r="B48" s="30">
        <v>8870</v>
      </c>
      <c r="C48" t="s">
        <v>642</v>
      </c>
    </row>
    <row r="49" spans="1:3">
      <c r="A49" t="s">
        <v>77</v>
      </c>
      <c r="B49" s="30">
        <v>9931.869999999999</v>
      </c>
      <c r="C49" t="s">
        <v>642</v>
      </c>
    </row>
    <row r="50" spans="1:3">
      <c r="A50" t="s">
        <v>86</v>
      </c>
      <c r="B50" s="30">
        <v>3238915.25</v>
      </c>
      <c r="C50" t="s">
        <v>642</v>
      </c>
    </row>
    <row r="51" spans="1:3">
      <c r="A51" t="s">
        <v>87</v>
      </c>
      <c r="B51" s="30">
        <v>610650</v>
      </c>
      <c r="C51" t="s">
        <v>642</v>
      </c>
    </row>
    <row r="52" spans="1:3">
      <c r="A52" t="s">
        <v>88</v>
      </c>
      <c r="B52" s="30">
        <v>232018</v>
      </c>
      <c r="C52" t="s">
        <v>642</v>
      </c>
    </row>
    <row r="53" spans="1:3">
      <c r="A53" t="s">
        <v>525</v>
      </c>
      <c r="B53" s="30">
        <v>73113</v>
      </c>
      <c r="C53" t="s">
        <v>642</v>
      </c>
    </row>
    <row r="54" spans="1:3">
      <c r="A54" t="s">
        <v>89</v>
      </c>
      <c r="B54" s="30">
        <v>67623.239999999991</v>
      </c>
      <c r="C54" t="s">
        <v>642</v>
      </c>
    </row>
    <row r="55" spans="1:3">
      <c r="A55" t="s">
        <v>90</v>
      </c>
      <c r="B55" s="30">
        <v>57119</v>
      </c>
      <c r="C55" t="s">
        <v>642</v>
      </c>
    </row>
    <row r="56" spans="1:3">
      <c r="A56" t="s">
        <v>91</v>
      </c>
      <c r="B56" s="30">
        <v>127557</v>
      </c>
      <c r="C56" t="s">
        <v>642</v>
      </c>
    </row>
    <row r="57" spans="1:3">
      <c r="A57" t="s">
        <v>92</v>
      </c>
      <c r="B57" s="30">
        <v>7850</v>
      </c>
      <c r="C57" t="s">
        <v>642</v>
      </c>
    </row>
    <row r="58" spans="1:3">
      <c r="A58" t="s">
        <v>93</v>
      </c>
      <c r="B58" s="30">
        <v>56460.6</v>
      </c>
      <c r="C58" t="s">
        <v>642</v>
      </c>
    </row>
    <row r="59" spans="1:3">
      <c r="A59" t="s">
        <v>94</v>
      </c>
      <c r="B59" s="30">
        <v>1204333.8700000001</v>
      </c>
      <c r="C59" t="s">
        <v>642</v>
      </c>
    </row>
    <row r="60" spans="1:3">
      <c r="A60" t="s">
        <v>95</v>
      </c>
      <c r="B60" s="30">
        <v>26165.22</v>
      </c>
      <c r="C60" t="s">
        <v>642</v>
      </c>
    </row>
    <row r="61" spans="1:3">
      <c r="A61" t="s">
        <v>96</v>
      </c>
      <c r="B61" s="30">
        <v>863996.72</v>
      </c>
      <c r="C61" t="s">
        <v>642</v>
      </c>
    </row>
    <row r="62" spans="1:3">
      <c r="A62" t="s">
        <v>97</v>
      </c>
      <c r="B62" s="30">
        <v>6523.0300000000279</v>
      </c>
      <c r="C62" t="s">
        <v>642</v>
      </c>
    </row>
    <row r="63" spans="1:3">
      <c r="A63" t="s">
        <v>98</v>
      </c>
      <c r="B63" s="30">
        <v>9087972.8000000007</v>
      </c>
      <c r="C63" t="s">
        <v>642</v>
      </c>
    </row>
    <row r="64" spans="1:3">
      <c r="A64" t="s">
        <v>99</v>
      </c>
      <c r="B64" s="30">
        <v>143399.84</v>
      </c>
      <c r="C64" t="s">
        <v>642</v>
      </c>
    </row>
    <row r="65" spans="1:3">
      <c r="A65" t="s">
        <v>100</v>
      </c>
      <c r="B65" s="30">
        <v>25724</v>
      </c>
      <c r="C65" t="s">
        <v>642</v>
      </c>
    </row>
    <row r="66" spans="1:3">
      <c r="A66" t="s">
        <v>526</v>
      </c>
      <c r="B66" s="30">
        <v>22726.39999999851</v>
      </c>
      <c r="C66" t="s">
        <v>642</v>
      </c>
    </row>
    <row r="67" spans="1:3">
      <c r="A67" t="s">
        <v>101</v>
      </c>
      <c r="B67" s="30">
        <v>162400</v>
      </c>
      <c r="C67" t="s">
        <v>642</v>
      </c>
    </row>
    <row r="68" spans="1:3">
      <c r="A68" t="s">
        <v>102</v>
      </c>
      <c r="B68" s="30">
        <v>439865.58</v>
      </c>
      <c r="C68" t="s">
        <v>642</v>
      </c>
    </row>
    <row r="69" spans="1:3">
      <c r="A69" t="s">
        <v>379</v>
      </c>
      <c r="B69" s="30">
        <v>2081710.3599999994</v>
      </c>
      <c r="C69" t="s">
        <v>642</v>
      </c>
    </row>
    <row r="70" spans="1:3">
      <c r="A70" t="s">
        <v>527</v>
      </c>
      <c r="B70" s="30">
        <v>293</v>
      </c>
      <c r="C70" t="s">
        <v>642</v>
      </c>
    </row>
    <row r="71" spans="1:3">
      <c r="A71" t="s">
        <v>103</v>
      </c>
      <c r="B71" s="30">
        <v>8688.130000000001</v>
      </c>
      <c r="C71" t="s">
        <v>642</v>
      </c>
    </row>
    <row r="72" spans="1:3">
      <c r="A72" t="s">
        <v>104</v>
      </c>
      <c r="B72" s="30">
        <v>34800</v>
      </c>
      <c r="C72" t="s">
        <v>642</v>
      </c>
    </row>
    <row r="73" spans="1:3">
      <c r="A73" t="s">
        <v>105</v>
      </c>
      <c r="B73" s="30">
        <v>3928.68</v>
      </c>
      <c r="C73" t="s">
        <v>642</v>
      </c>
    </row>
    <row r="74" spans="1:3">
      <c r="A74" t="s">
        <v>106</v>
      </c>
      <c r="B74" s="30">
        <v>45851.219999999972</v>
      </c>
      <c r="C74" t="s">
        <v>642</v>
      </c>
    </row>
    <row r="75" spans="1:3">
      <c r="A75" t="s">
        <v>107</v>
      </c>
      <c r="B75" s="30">
        <v>3487007.6799999997</v>
      </c>
      <c r="C75" t="s">
        <v>642</v>
      </c>
    </row>
    <row r="76" spans="1:3">
      <c r="A76" t="s">
        <v>108</v>
      </c>
      <c r="B76" s="30">
        <v>1992340</v>
      </c>
      <c r="C76" t="s">
        <v>642</v>
      </c>
    </row>
    <row r="77" spans="1:3">
      <c r="A77" t="s">
        <v>109</v>
      </c>
      <c r="B77" s="30">
        <v>108391.94</v>
      </c>
      <c r="C77" t="s">
        <v>642</v>
      </c>
    </row>
    <row r="78" spans="1:3">
      <c r="A78" t="s">
        <v>110</v>
      </c>
      <c r="B78" s="30">
        <v>31306.5</v>
      </c>
      <c r="C78" t="s">
        <v>642</v>
      </c>
    </row>
    <row r="79" spans="1:3">
      <c r="A79" t="s">
        <v>111</v>
      </c>
      <c r="B79" s="30">
        <v>863181.35000000009</v>
      </c>
      <c r="C79" t="s">
        <v>642</v>
      </c>
    </row>
    <row r="80" spans="1:3">
      <c r="A80" t="s">
        <v>112</v>
      </c>
      <c r="B80" s="30">
        <v>330310</v>
      </c>
      <c r="C80" t="s">
        <v>642</v>
      </c>
    </row>
    <row r="81" spans="1:3">
      <c r="A81" t="s">
        <v>113</v>
      </c>
      <c r="B81" s="30">
        <v>103306.04</v>
      </c>
      <c r="C81" t="s">
        <v>642</v>
      </c>
    </row>
    <row r="82" spans="1:3">
      <c r="A82" t="s">
        <v>114</v>
      </c>
      <c r="B82" s="30">
        <v>46032</v>
      </c>
      <c r="C82" t="s">
        <v>642</v>
      </c>
    </row>
    <row r="83" spans="1:3">
      <c r="A83" t="s">
        <v>115</v>
      </c>
      <c r="B83" s="30">
        <v>182413</v>
      </c>
      <c r="C83" t="s">
        <v>642</v>
      </c>
    </row>
    <row r="84" spans="1:3">
      <c r="A84" t="s">
        <v>116</v>
      </c>
      <c r="B84" s="30">
        <v>67850</v>
      </c>
      <c r="C84" t="s">
        <v>642</v>
      </c>
    </row>
    <row r="85" spans="1:3">
      <c r="A85" t="s">
        <v>528</v>
      </c>
      <c r="B85" s="30">
        <v>30173</v>
      </c>
      <c r="C85" t="s">
        <v>642</v>
      </c>
    </row>
    <row r="86" spans="1:3">
      <c r="A86" t="s">
        <v>117</v>
      </c>
      <c r="B86" s="30">
        <v>89333.82</v>
      </c>
      <c r="C86" t="s">
        <v>642</v>
      </c>
    </row>
    <row r="87" spans="1:3">
      <c r="A87" t="s">
        <v>118</v>
      </c>
      <c r="B87" s="30">
        <v>69200</v>
      </c>
      <c r="C87" t="s">
        <v>642</v>
      </c>
    </row>
    <row r="88" spans="1:3">
      <c r="A88" t="s">
        <v>119</v>
      </c>
      <c r="B88" s="30">
        <v>123342.17</v>
      </c>
      <c r="C88" t="s">
        <v>642</v>
      </c>
    </row>
    <row r="89" spans="1:3">
      <c r="A89" t="s">
        <v>529</v>
      </c>
      <c r="B89" s="30">
        <v>185904</v>
      </c>
      <c r="C89" t="s">
        <v>642</v>
      </c>
    </row>
    <row r="90" spans="1:3">
      <c r="A90" t="s">
        <v>120</v>
      </c>
      <c r="B90" s="30">
        <v>47692</v>
      </c>
      <c r="C90" t="s">
        <v>642</v>
      </c>
    </row>
    <row r="91" spans="1:3">
      <c r="A91" t="s">
        <v>121</v>
      </c>
      <c r="B91" s="30">
        <v>194756</v>
      </c>
      <c r="C91" t="s">
        <v>642</v>
      </c>
    </row>
    <row r="92" spans="1:3">
      <c r="A92" t="s">
        <v>122</v>
      </c>
      <c r="B92" s="30">
        <v>1180</v>
      </c>
      <c r="C92" t="s">
        <v>642</v>
      </c>
    </row>
    <row r="93" spans="1:3">
      <c r="A93" t="s">
        <v>123</v>
      </c>
      <c r="B93" s="30">
        <v>959104</v>
      </c>
      <c r="C93" t="s">
        <v>642</v>
      </c>
    </row>
    <row r="94" spans="1:3">
      <c r="A94" t="s">
        <v>124</v>
      </c>
      <c r="B94" s="30">
        <v>2832</v>
      </c>
      <c r="C94" t="s">
        <v>642</v>
      </c>
    </row>
    <row r="95" spans="1:3">
      <c r="A95" t="s">
        <v>530</v>
      </c>
      <c r="B95" s="30">
        <v>321.88000000000466</v>
      </c>
      <c r="C95" t="s">
        <v>642</v>
      </c>
    </row>
    <row r="96" spans="1:3">
      <c r="A96" t="s">
        <v>125</v>
      </c>
      <c r="B96" s="30">
        <v>52836</v>
      </c>
      <c r="C96" t="s">
        <v>642</v>
      </c>
    </row>
    <row r="97" spans="1:3">
      <c r="A97" t="s">
        <v>126</v>
      </c>
      <c r="B97" s="30">
        <v>22302</v>
      </c>
      <c r="C97" t="s">
        <v>642</v>
      </c>
    </row>
    <row r="98" spans="1:3">
      <c r="A98" t="s">
        <v>127</v>
      </c>
      <c r="B98" s="30">
        <v>2056344.55</v>
      </c>
      <c r="C98" t="s">
        <v>642</v>
      </c>
    </row>
    <row r="99" spans="1:3">
      <c r="A99" t="s">
        <v>128</v>
      </c>
      <c r="B99" s="30">
        <v>56714</v>
      </c>
      <c r="C99" t="s">
        <v>642</v>
      </c>
    </row>
    <row r="100" spans="1:3">
      <c r="A100" t="s">
        <v>531</v>
      </c>
      <c r="B100" s="30">
        <v>18846.009999999998</v>
      </c>
      <c r="C100" t="s">
        <v>642</v>
      </c>
    </row>
    <row r="101" spans="1:3">
      <c r="A101" t="s">
        <v>129</v>
      </c>
      <c r="B101" s="30">
        <v>99917</v>
      </c>
      <c r="C101" t="s">
        <v>642</v>
      </c>
    </row>
    <row r="102" spans="1:3">
      <c r="A102" t="s">
        <v>130</v>
      </c>
      <c r="B102" s="30">
        <v>1848</v>
      </c>
      <c r="C102" t="s">
        <v>642</v>
      </c>
    </row>
    <row r="103" spans="1:3">
      <c r="A103" t="s">
        <v>131</v>
      </c>
      <c r="B103" s="30">
        <v>103270</v>
      </c>
      <c r="C103" t="s">
        <v>642</v>
      </c>
    </row>
    <row r="104" spans="1:3">
      <c r="A104" t="s">
        <v>132</v>
      </c>
      <c r="B104" s="30">
        <v>15100</v>
      </c>
      <c r="C104" t="s">
        <v>642</v>
      </c>
    </row>
    <row r="105" spans="1:3">
      <c r="A105" t="s">
        <v>133</v>
      </c>
      <c r="B105" s="30">
        <v>9522</v>
      </c>
      <c r="C105" t="s">
        <v>642</v>
      </c>
    </row>
    <row r="106" spans="1:3">
      <c r="A106" t="s">
        <v>134</v>
      </c>
      <c r="B106" s="30">
        <v>436600</v>
      </c>
      <c r="C106" t="s">
        <v>642</v>
      </c>
    </row>
    <row r="107" spans="1:3">
      <c r="A107" t="s">
        <v>135</v>
      </c>
      <c r="B107" s="30">
        <v>242597</v>
      </c>
      <c r="C107" t="s">
        <v>642</v>
      </c>
    </row>
    <row r="108" spans="1:3">
      <c r="A108" t="s">
        <v>136</v>
      </c>
      <c r="B108" s="30">
        <v>47577.599999999999</v>
      </c>
      <c r="C108" t="s">
        <v>642</v>
      </c>
    </row>
    <row r="109" spans="1:3">
      <c r="A109" t="s">
        <v>137</v>
      </c>
      <c r="B109" s="30">
        <v>6058</v>
      </c>
      <c r="C109" t="s">
        <v>642</v>
      </c>
    </row>
    <row r="110" spans="1:3">
      <c r="A110" t="s">
        <v>138</v>
      </c>
      <c r="B110" s="30">
        <v>260335.85</v>
      </c>
      <c r="C110" t="s">
        <v>642</v>
      </c>
    </row>
    <row r="111" spans="1:3">
      <c r="A111" t="s">
        <v>532</v>
      </c>
      <c r="B111" s="30">
        <v>3505.6699999999255</v>
      </c>
      <c r="C111" t="s">
        <v>642</v>
      </c>
    </row>
    <row r="112" spans="1:3">
      <c r="A112" t="s">
        <v>139</v>
      </c>
      <c r="B112" s="30">
        <v>156410</v>
      </c>
      <c r="C112" t="s">
        <v>642</v>
      </c>
    </row>
    <row r="113" spans="1:3">
      <c r="A113" t="s">
        <v>140</v>
      </c>
      <c r="B113" s="30">
        <v>64900</v>
      </c>
      <c r="C113" t="s">
        <v>642</v>
      </c>
    </row>
    <row r="114" spans="1:3">
      <c r="A114" t="s">
        <v>141</v>
      </c>
      <c r="B114" s="30">
        <v>172599</v>
      </c>
      <c r="C114" t="s">
        <v>642</v>
      </c>
    </row>
    <row r="115" spans="1:3">
      <c r="A115" t="s">
        <v>142</v>
      </c>
      <c r="B115" s="30">
        <v>298000</v>
      </c>
      <c r="C115" t="s">
        <v>642</v>
      </c>
    </row>
    <row r="116" spans="1:3">
      <c r="A116" t="s">
        <v>533</v>
      </c>
      <c r="B116" s="30">
        <v>188164</v>
      </c>
      <c r="C116" t="s">
        <v>642</v>
      </c>
    </row>
    <row r="117" spans="1:3">
      <c r="A117" t="s">
        <v>143</v>
      </c>
      <c r="B117" s="30">
        <v>54870</v>
      </c>
      <c r="C117" t="s">
        <v>642</v>
      </c>
    </row>
    <row r="118" spans="1:3">
      <c r="A118" t="s">
        <v>144</v>
      </c>
      <c r="B118" s="30">
        <v>32480</v>
      </c>
      <c r="C118" t="s">
        <v>642</v>
      </c>
    </row>
    <row r="119" spans="1:3">
      <c r="A119" t="s">
        <v>145</v>
      </c>
      <c r="B119" s="30">
        <v>23742</v>
      </c>
      <c r="C119" t="s">
        <v>642</v>
      </c>
    </row>
    <row r="120" spans="1:3">
      <c r="A120" t="s">
        <v>146</v>
      </c>
      <c r="B120" s="30">
        <v>73080</v>
      </c>
      <c r="C120" t="s">
        <v>642</v>
      </c>
    </row>
    <row r="121" spans="1:3">
      <c r="A121" t="s">
        <v>147</v>
      </c>
      <c r="B121" s="30">
        <v>716529</v>
      </c>
      <c r="C121" t="s">
        <v>642</v>
      </c>
    </row>
    <row r="122" spans="1:3">
      <c r="A122" t="s">
        <v>534</v>
      </c>
      <c r="B122" s="30">
        <v>142651.69</v>
      </c>
      <c r="C122" t="s">
        <v>642</v>
      </c>
    </row>
    <row r="123" spans="1:3">
      <c r="A123" t="s">
        <v>148</v>
      </c>
      <c r="B123" s="30">
        <v>166178</v>
      </c>
      <c r="C123" t="s">
        <v>642</v>
      </c>
    </row>
    <row r="124" spans="1:3">
      <c r="A124" t="s">
        <v>535</v>
      </c>
      <c r="B124" s="30">
        <v>42480</v>
      </c>
      <c r="C124" t="s">
        <v>642</v>
      </c>
    </row>
    <row r="125" spans="1:3">
      <c r="A125" t="s">
        <v>149</v>
      </c>
      <c r="B125" s="30">
        <v>61108</v>
      </c>
      <c r="C125" t="s">
        <v>642</v>
      </c>
    </row>
    <row r="126" spans="1:3">
      <c r="A126" t="s">
        <v>536</v>
      </c>
      <c r="B126" s="30">
        <v>94257.77</v>
      </c>
      <c r="C126" t="s">
        <v>642</v>
      </c>
    </row>
    <row r="127" spans="1:3">
      <c r="A127" t="s">
        <v>537</v>
      </c>
      <c r="B127" s="30">
        <v>566400</v>
      </c>
      <c r="C127" t="s">
        <v>642</v>
      </c>
    </row>
    <row r="128" spans="1:3">
      <c r="A128" t="s">
        <v>150</v>
      </c>
      <c r="B128" s="30">
        <v>187635</v>
      </c>
      <c r="C128" t="s">
        <v>642</v>
      </c>
    </row>
    <row r="129" spans="1:3">
      <c r="A129" t="s">
        <v>151</v>
      </c>
      <c r="B129" s="30">
        <v>19725</v>
      </c>
      <c r="C129" t="s">
        <v>642</v>
      </c>
    </row>
    <row r="130" spans="1:3">
      <c r="A130" t="s">
        <v>152</v>
      </c>
      <c r="B130" s="30">
        <v>2360000</v>
      </c>
      <c r="C130" t="s">
        <v>642</v>
      </c>
    </row>
    <row r="131" spans="1:3">
      <c r="A131" t="s">
        <v>153</v>
      </c>
      <c r="B131" s="30">
        <v>19650</v>
      </c>
      <c r="C131" t="s">
        <v>642</v>
      </c>
    </row>
    <row r="132" spans="1:3">
      <c r="A132" t="s">
        <v>154</v>
      </c>
      <c r="B132" s="30">
        <v>37829</v>
      </c>
      <c r="C132" t="s">
        <v>642</v>
      </c>
    </row>
    <row r="133" spans="1:3">
      <c r="A133" t="s">
        <v>155</v>
      </c>
      <c r="B133" s="30">
        <v>81707.009999999995</v>
      </c>
      <c r="C133" t="s">
        <v>642</v>
      </c>
    </row>
    <row r="134" spans="1:3">
      <c r="A134" t="s">
        <v>156</v>
      </c>
      <c r="B134" s="30">
        <v>126852</v>
      </c>
      <c r="C134" t="s">
        <v>642</v>
      </c>
    </row>
    <row r="135" spans="1:3">
      <c r="A135" t="s">
        <v>157</v>
      </c>
      <c r="B135" s="30">
        <v>22420</v>
      </c>
      <c r="C135" t="s">
        <v>642</v>
      </c>
    </row>
    <row r="136" spans="1:3">
      <c r="A136" t="s">
        <v>158</v>
      </c>
      <c r="B136" s="30">
        <v>65983.37</v>
      </c>
      <c r="C136" t="s">
        <v>642</v>
      </c>
    </row>
    <row r="137" spans="1:3">
      <c r="A137" t="s">
        <v>159</v>
      </c>
      <c r="B137" s="30">
        <v>305308</v>
      </c>
      <c r="C137" t="s">
        <v>642</v>
      </c>
    </row>
    <row r="138" spans="1:3">
      <c r="A138" t="s">
        <v>160</v>
      </c>
      <c r="B138" s="30">
        <v>7646165</v>
      </c>
      <c r="C138" t="s">
        <v>642</v>
      </c>
    </row>
    <row r="139" spans="1:3">
      <c r="A139" t="s">
        <v>538</v>
      </c>
      <c r="B139" s="30">
        <v>104218</v>
      </c>
      <c r="C139" t="s">
        <v>642</v>
      </c>
    </row>
    <row r="140" spans="1:3">
      <c r="A140" t="s">
        <v>539</v>
      </c>
      <c r="B140" s="30">
        <v>203413.76000000001</v>
      </c>
      <c r="C140" t="s">
        <v>642</v>
      </c>
    </row>
    <row r="141" spans="1:3">
      <c r="A141" t="s">
        <v>540</v>
      </c>
      <c r="B141" s="30">
        <v>151191.28</v>
      </c>
      <c r="C141" t="s">
        <v>642</v>
      </c>
    </row>
    <row r="142" spans="1:3">
      <c r="A142" t="s">
        <v>541</v>
      </c>
      <c r="B142" s="30">
        <v>1770</v>
      </c>
      <c r="C142" t="s">
        <v>642</v>
      </c>
    </row>
    <row r="143" spans="1:3">
      <c r="A143" t="s">
        <v>161</v>
      </c>
      <c r="B143" s="30">
        <v>55967</v>
      </c>
      <c r="C143" t="s">
        <v>642</v>
      </c>
    </row>
    <row r="144" spans="1:3">
      <c r="A144" t="s">
        <v>162</v>
      </c>
      <c r="B144" s="30">
        <v>19976</v>
      </c>
      <c r="C144" t="s">
        <v>642</v>
      </c>
    </row>
    <row r="145" spans="1:3">
      <c r="A145" t="s">
        <v>163</v>
      </c>
      <c r="B145" s="30">
        <v>5151</v>
      </c>
      <c r="C145" t="s">
        <v>642</v>
      </c>
    </row>
    <row r="146" spans="1:3">
      <c r="A146" t="s">
        <v>164</v>
      </c>
      <c r="B146" s="30">
        <v>4928</v>
      </c>
      <c r="C146" t="s">
        <v>642</v>
      </c>
    </row>
    <row r="147" spans="1:3">
      <c r="A147" t="s">
        <v>165</v>
      </c>
      <c r="B147" s="30">
        <v>83261</v>
      </c>
      <c r="C147" t="s">
        <v>642</v>
      </c>
    </row>
    <row r="148" spans="1:3">
      <c r="A148" t="s">
        <v>166</v>
      </c>
      <c r="B148" s="30">
        <v>35850.61</v>
      </c>
      <c r="C148" t="s">
        <v>642</v>
      </c>
    </row>
    <row r="149" spans="1:3">
      <c r="A149" t="s">
        <v>167</v>
      </c>
      <c r="B149" s="30">
        <v>48960</v>
      </c>
      <c r="C149" t="s">
        <v>642</v>
      </c>
    </row>
    <row r="150" spans="1:3">
      <c r="A150" t="s">
        <v>542</v>
      </c>
      <c r="B150" s="30">
        <v>53600</v>
      </c>
      <c r="C150" t="s">
        <v>642</v>
      </c>
    </row>
    <row r="151" spans="1:3">
      <c r="A151" t="s">
        <v>168</v>
      </c>
      <c r="B151" s="30">
        <v>32477.22</v>
      </c>
      <c r="C151" t="s">
        <v>642</v>
      </c>
    </row>
    <row r="152" spans="1:3">
      <c r="A152" t="s">
        <v>169</v>
      </c>
      <c r="B152" s="30">
        <v>39627</v>
      </c>
      <c r="C152" t="s">
        <v>642</v>
      </c>
    </row>
    <row r="153" spans="1:3">
      <c r="A153" t="s">
        <v>170</v>
      </c>
      <c r="B153" s="30">
        <v>805197</v>
      </c>
      <c r="C153" t="s">
        <v>642</v>
      </c>
    </row>
    <row r="154" spans="1:3">
      <c r="A154" t="s">
        <v>543</v>
      </c>
      <c r="B154" s="30">
        <v>582330</v>
      </c>
      <c r="C154" t="s">
        <v>642</v>
      </c>
    </row>
    <row r="155" spans="1:3">
      <c r="A155" t="s">
        <v>171</v>
      </c>
      <c r="B155" s="30">
        <v>203580</v>
      </c>
      <c r="C155" t="s">
        <v>642</v>
      </c>
    </row>
    <row r="156" spans="1:3">
      <c r="A156" t="s">
        <v>172</v>
      </c>
      <c r="B156" s="30">
        <v>70800</v>
      </c>
      <c r="C156" t="s">
        <v>642</v>
      </c>
    </row>
    <row r="157" spans="1:3">
      <c r="A157" t="s">
        <v>173</v>
      </c>
      <c r="B157" s="30">
        <v>184587</v>
      </c>
      <c r="C157" t="s">
        <v>642</v>
      </c>
    </row>
    <row r="158" spans="1:3">
      <c r="A158" t="s">
        <v>174</v>
      </c>
      <c r="B158" s="30">
        <v>94950</v>
      </c>
      <c r="C158" t="s">
        <v>642</v>
      </c>
    </row>
    <row r="159" spans="1:3">
      <c r="A159" t="s">
        <v>175</v>
      </c>
      <c r="B159" s="30">
        <v>52480</v>
      </c>
      <c r="C159" t="s">
        <v>642</v>
      </c>
    </row>
    <row r="160" spans="1:3">
      <c r="A160" t="s">
        <v>176</v>
      </c>
      <c r="B160" s="30">
        <v>69561</v>
      </c>
      <c r="C160" t="s">
        <v>642</v>
      </c>
    </row>
    <row r="161" spans="1:3">
      <c r="A161" t="s">
        <v>544</v>
      </c>
      <c r="B161" s="30">
        <v>73611</v>
      </c>
      <c r="C161" t="s">
        <v>642</v>
      </c>
    </row>
    <row r="162" spans="1:3">
      <c r="A162" t="s">
        <v>177</v>
      </c>
      <c r="B162" s="30">
        <v>95514</v>
      </c>
      <c r="C162" t="s">
        <v>642</v>
      </c>
    </row>
    <row r="163" spans="1:3">
      <c r="A163" t="s">
        <v>178</v>
      </c>
      <c r="B163" s="30">
        <v>7420</v>
      </c>
      <c r="C163" t="s">
        <v>642</v>
      </c>
    </row>
    <row r="164" spans="1:3">
      <c r="A164" t="s">
        <v>179</v>
      </c>
      <c r="B164" s="30">
        <v>1138</v>
      </c>
      <c r="C164" t="s">
        <v>642</v>
      </c>
    </row>
    <row r="165" spans="1:3">
      <c r="A165" t="s">
        <v>180</v>
      </c>
      <c r="B165" s="30">
        <v>186831</v>
      </c>
      <c r="C165" t="s">
        <v>642</v>
      </c>
    </row>
    <row r="166" spans="1:3">
      <c r="A166" t="s">
        <v>181</v>
      </c>
      <c r="B166" s="30">
        <v>776313.77</v>
      </c>
      <c r="C166" t="s">
        <v>642</v>
      </c>
    </row>
    <row r="167" spans="1:3">
      <c r="A167" t="s">
        <v>182</v>
      </c>
      <c r="B167" s="30">
        <v>70493</v>
      </c>
      <c r="C167" t="s">
        <v>642</v>
      </c>
    </row>
    <row r="168" spans="1:3">
      <c r="A168" t="s">
        <v>183</v>
      </c>
      <c r="B168" s="30">
        <v>401913</v>
      </c>
      <c r="C168" t="s">
        <v>642</v>
      </c>
    </row>
    <row r="169" spans="1:3">
      <c r="A169" t="s">
        <v>184</v>
      </c>
      <c r="B169" s="30">
        <v>419715.22</v>
      </c>
      <c r="C169" t="s">
        <v>642</v>
      </c>
    </row>
    <row r="170" spans="1:3">
      <c r="A170" t="s">
        <v>545</v>
      </c>
      <c r="B170" s="30">
        <v>637</v>
      </c>
      <c r="C170" t="s">
        <v>642</v>
      </c>
    </row>
    <row r="171" spans="1:3">
      <c r="A171" t="s">
        <v>185</v>
      </c>
      <c r="B171" s="30">
        <v>93108</v>
      </c>
      <c r="C171" t="s">
        <v>642</v>
      </c>
    </row>
    <row r="172" spans="1:3">
      <c r="A172" t="s">
        <v>186</v>
      </c>
      <c r="B172" s="30">
        <v>252330</v>
      </c>
      <c r="C172" t="s">
        <v>642</v>
      </c>
    </row>
    <row r="173" spans="1:3">
      <c r="A173" t="s">
        <v>187</v>
      </c>
      <c r="B173" s="30">
        <v>425475</v>
      </c>
      <c r="C173" t="s">
        <v>642</v>
      </c>
    </row>
    <row r="174" spans="1:3">
      <c r="A174" t="s">
        <v>546</v>
      </c>
      <c r="B174" s="30">
        <v>17438.400000000001</v>
      </c>
      <c r="C174" t="s">
        <v>642</v>
      </c>
    </row>
    <row r="175" spans="1:3">
      <c r="A175" t="s">
        <v>547</v>
      </c>
      <c r="B175" s="30">
        <v>1466</v>
      </c>
      <c r="C175" t="s">
        <v>642</v>
      </c>
    </row>
    <row r="176" spans="1:3">
      <c r="A176" t="s">
        <v>188</v>
      </c>
      <c r="B176" s="30">
        <v>24898</v>
      </c>
      <c r="C176" t="s">
        <v>642</v>
      </c>
    </row>
    <row r="177" spans="1:3">
      <c r="A177" t="s">
        <v>189</v>
      </c>
      <c r="B177" s="30">
        <v>36948</v>
      </c>
      <c r="C177" t="s">
        <v>642</v>
      </c>
    </row>
    <row r="178" spans="1:3">
      <c r="A178" t="s">
        <v>190</v>
      </c>
      <c r="B178" s="30">
        <v>89362.7</v>
      </c>
      <c r="C178" t="s">
        <v>642</v>
      </c>
    </row>
    <row r="179" spans="1:3">
      <c r="A179" t="s">
        <v>191</v>
      </c>
      <c r="B179" s="30">
        <v>107929.68</v>
      </c>
      <c r="C179" t="s">
        <v>642</v>
      </c>
    </row>
    <row r="180" spans="1:3">
      <c r="A180" t="s">
        <v>192</v>
      </c>
      <c r="B180" s="30">
        <v>22710.34</v>
      </c>
      <c r="C180" t="s">
        <v>642</v>
      </c>
    </row>
    <row r="181" spans="1:3">
      <c r="A181" t="s">
        <v>193</v>
      </c>
      <c r="B181" s="30">
        <v>679321</v>
      </c>
      <c r="C181" t="s">
        <v>642</v>
      </c>
    </row>
    <row r="182" spans="1:3">
      <c r="A182" t="s">
        <v>194</v>
      </c>
      <c r="B182" s="30">
        <v>356832</v>
      </c>
      <c r="C182" t="s">
        <v>642</v>
      </c>
    </row>
    <row r="183" spans="1:3">
      <c r="A183" t="s">
        <v>195</v>
      </c>
      <c r="B183" s="30">
        <v>16114.799999999988</v>
      </c>
      <c r="C183" t="s">
        <v>642</v>
      </c>
    </row>
    <row r="184" spans="1:3">
      <c r="A184" t="s">
        <v>196</v>
      </c>
      <c r="B184" s="30">
        <v>805040</v>
      </c>
      <c r="C184" t="s">
        <v>642</v>
      </c>
    </row>
    <row r="185" spans="1:3">
      <c r="A185" t="s">
        <v>197</v>
      </c>
      <c r="B185" s="30">
        <v>871775</v>
      </c>
      <c r="C185" t="s">
        <v>642</v>
      </c>
    </row>
    <row r="186" spans="1:3">
      <c r="A186" t="s">
        <v>198</v>
      </c>
      <c r="B186" s="30">
        <v>286927</v>
      </c>
      <c r="C186" t="s">
        <v>642</v>
      </c>
    </row>
    <row r="187" spans="1:3">
      <c r="A187" t="s">
        <v>199</v>
      </c>
      <c r="B187" s="30">
        <v>7875</v>
      </c>
      <c r="C187" t="s">
        <v>642</v>
      </c>
    </row>
    <row r="188" spans="1:3">
      <c r="A188" t="s">
        <v>200</v>
      </c>
      <c r="B188" s="30">
        <v>2390</v>
      </c>
      <c r="C188" t="s">
        <v>642</v>
      </c>
    </row>
    <row r="189" spans="1:3">
      <c r="A189" t="s">
        <v>201</v>
      </c>
      <c r="B189" s="30">
        <v>127709</v>
      </c>
      <c r="C189" t="s">
        <v>642</v>
      </c>
    </row>
    <row r="190" spans="1:3">
      <c r="A190" t="s">
        <v>202</v>
      </c>
      <c r="B190" s="30">
        <v>21029</v>
      </c>
      <c r="C190" t="s">
        <v>642</v>
      </c>
    </row>
    <row r="191" spans="1:3">
      <c r="A191" t="s">
        <v>548</v>
      </c>
      <c r="B191" s="30">
        <v>1592032</v>
      </c>
      <c r="C191" t="s">
        <v>642</v>
      </c>
    </row>
    <row r="192" spans="1:3">
      <c r="A192" t="s">
        <v>203</v>
      </c>
      <c r="B192" s="30">
        <v>605625</v>
      </c>
      <c r="C192" t="s">
        <v>642</v>
      </c>
    </row>
    <row r="193" spans="1:3">
      <c r="A193" t="s">
        <v>204</v>
      </c>
      <c r="B193" s="30">
        <v>5036</v>
      </c>
      <c r="C193" t="s">
        <v>642</v>
      </c>
    </row>
    <row r="194" spans="1:3">
      <c r="A194" t="s">
        <v>205</v>
      </c>
      <c r="B194" s="30">
        <v>3321</v>
      </c>
      <c r="C194" t="s">
        <v>642</v>
      </c>
    </row>
    <row r="195" spans="1:3">
      <c r="A195" t="s">
        <v>549</v>
      </c>
      <c r="B195" s="30">
        <v>3625589</v>
      </c>
      <c r="C195" t="s">
        <v>642</v>
      </c>
    </row>
    <row r="196" spans="1:3">
      <c r="A196" t="s">
        <v>206</v>
      </c>
      <c r="B196" s="30">
        <v>248735.53</v>
      </c>
      <c r="C196" t="s">
        <v>642</v>
      </c>
    </row>
    <row r="197" spans="1:3">
      <c r="A197" t="s">
        <v>207</v>
      </c>
      <c r="B197" s="30">
        <v>19908</v>
      </c>
      <c r="C197" t="s">
        <v>642</v>
      </c>
    </row>
    <row r="198" spans="1:3">
      <c r="A198" t="s">
        <v>208</v>
      </c>
      <c r="B198" s="30">
        <v>39310</v>
      </c>
      <c r="C198" t="s">
        <v>642</v>
      </c>
    </row>
    <row r="199" spans="1:3">
      <c r="A199" t="s">
        <v>209</v>
      </c>
      <c r="B199" s="30">
        <v>108000</v>
      </c>
      <c r="C199" t="s">
        <v>642</v>
      </c>
    </row>
    <row r="200" spans="1:3">
      <c r="A200" t="s">
        <v>550</v>
      </c>
      <c r="B200" s="30">
        <v>30146</v>
      </c>
      <c r="C200" t="s">
        <v>642</v>
      </c>
    </row>
    <row r="201" spans="1:3">
      <c r="A201" t="s">
        <v>210</v>
      </c>
      <c r="B201" s="30">
        <v>153039.32999999999</v>
      </c>
      <c r="C201" t="s">
        <v>642</v>
      </c>
    </row>
    <row r="202" spans="1:3">
      <c r="A202" t="s">
        <v>551</v>
      </c>
      <c r="B202" s="30">
        <v>4483</v>
      </c>
      <c r="C202" t="s">
        <v>642</v>
      </c>
    </row>
    <row r="203" spans="1:3">
      <c r="A203" t="s">
        <v>211</v>
      </c>
      <c r="B203" s="30">
        <v>1712182.67</v>
      </c>
      <c r="C203" t="s">
        <v>642</v>
      </c>
    </row>
    <row r="204" spans="1:3">
      <c r="A204" t="s">
        <v>212</v>
      </c>
      <c r="B204" s="30">
        <v>79344</v>
      </c>
      <c r="C204" t="s">
        <v>642</v>
      </c>
    </row>
    <row r="205" spans="1:3">
      <c r="A205" t="s">
        <v>213</v>
      </c>
      <c r="B205" s="30">
        <v>2200763</v>
      </c>
      <c r="C205" t="s">
        <v>642</v>
      </c>
    </row>
    <row r="206" spans="1:3">
      <c r="A206" t="s">
        <v>214</v>
      </c>
      <c r="B206" s="30">
        <v>2285536.31</v>
      </c>
      <c r="C206" t="s">
        <v>642</v>
      </c>
    </row>
    <row r="207" spans="1:3">
      <c r="A207" t="s">
        <v>215</v>
      </c>
      <c r="B207" s="30">
        <v>440000</v>
      </c>
      <c r="C207" t="s">
        <v>642</v>
      </c>
    </row>
    <row r="208" spans="1:3">
      <c r="A208" t="s">
        <v>552</v>
      </c>
      <c r="B208" s="30">
        <v>6663506.0999999996</v>
      </c>
      <c r="C208" t="s">
        <v>642</v>
      </c>
    </row>
    <row r="209" spans="1:3">
      <c r="A209" t="s">
        <v>216</v>
      </c>
      <c r="B209" s="30">
        <v>2474488.81</v>
      </c>
      <c r="C209" t="s">
        <v>642</v>
      </c>
    </row>
    <row r="210" spans="1:3">
      <c r="A210" t="s">
        <v>217</v>
      </c>
      <c r="B210" s="30">
        <v>38938.710000000006</v>
      </c>
      <c r="C210" t="s">
        <v>642</v>
      </c>
    </row>
    <row r="211" spans="1:3">
      <c r="A211" t="s">
        <v>218</v>
      </c>
      <c r="B211" s="30">
        <v>156681.59</v>
      </c>
      <c r="C211" t="s">
        <v>642</v>
      </c>
    </row>
    <row r="212" spans="1:3">
      <c r="A212" t="s">
        <v>219</v>
      </c>
      <c r="B212" s="30">
        <v>2698825.49</v>
      </c>
      <c r="C212" t="s">
        <v>642</v>
      </c>
    </row>
    <row r="213" spans="1:3">
      <c r="A213" t="s">
        <v>553</v>
      </c>
      <c r="B213" s="30">
        <v>2376435</v>
      </c>
      <c r="C213" t="s">
        <v>642</v>
      </c>
    </row>
    <row r="214" spans="1:3">
      <c r="A214" t="s">
        <v>554</v>
      </c>
      <c r="B214" s="30">
        <v>165806</v>
      </c>
      <c r="C214" t="s">
        <v>642</v>
      </c>
    </row>
    <row r="215" spans="1:3">
      <c r="A215" t="s">
        <v>555</v>
      </c>
      <c r="B215" s="30">
        <v>8551</v>
      </c>
      <c r="C215" t="s">
        <v>642</v>
      </c>
    </row>
    <row r="216" spans="1:3">
      <c r="A216" t="s">
        <v>220</v>
      </c>
      <c r="B216" s="30">
        <v>4279609.25</v>
      </c>
      <c r="C216" t="s">
        <v>642</v>
      </c>
    </row>
    <row r="217" spans="1:3">
      <c r="A217" t="s">
        <v>221</v>
      </c>
      <c r="B217" s="30">
        <v>16892</v>
      </c>
      <c r="C217" t="s">
        <v>642</v>
      </c>
    </row>
    <row r="218" spans="1:3">
      <c r="A218" t="s">
        <v>556</v>
      </c>
      <c r="B218" s="30">
        <v>90978.4</v>
      </c>
      <c r="C218" t="s">
        <v>642</v>
      </c>
    </row>
    <row r="219" spans="1:3">
      <c r="A219" t="s">
        <v>222</v>
      </c>
      <c r="B219" s="30">
        <v>15179</v>
      </c>
      <c r="C219" t="s">
        <v>642</v>
      </c>
    </row>
    <row r="220" spans="1:3">
      <c r="A220" t="s">
        <v>223</v>
      </c>
      <c r="B220" s="30">
        <v>1329778.6300000008</v>
      </c>
      <c r="C220" t="s">
        <v>642</v>
      </c>
    </row>
    <row r="221" spans="1:3">
      <c r="A221" t="s">
        <v>557</v>
      </c>
      <c r="B221" s="30">
        <v>19619</v>
      </c>
      <c r="C221" t="s">
        <v>642</v>
      </c>
    </row>
    <row r="222" spans="1:3">
      <c r="A222" t="s">
        <v>558</v>
      </c>
      <c r="B222" s="30">
        <v>3162209</v>
      </c>
      <c r="C222" t="s">
        <v>642</v>
      </c>
    </row>
    <row r="223" spans="1:3">
      <c r="A223" t="s">
        <v>559</v>
      </c>
      <c r="B223" s="30">
        <v>6973154.2400000002</v>
      </c>
      <c r="C223" t="s">
        <v>642</v>
      </c>
    </row>
    <row r="224" spans="1:3">
      <c r="A224" t="s">
        <v>224</v>
      </c>
      <c r="B224" s="30">
        <v>184289</v>
      </c>
      <c r="C224" t="s">
        <v>642</v>
      </c>
    </row>
    <row r="225" spans="1:3">
      <c r="A225" t="s">
        <v>560</v>
      </c>
      <c r="B225" s="30">
        <v>132328</v>
      </c>
      <c r="C225" t="s">
        <v>642</v>
      </c>
    </row>
    <row r="226" spans="1:3">
      <c r="A226" t="s">
        <v>225</v>
      </c>
      <c r="B226" s="30">
        <v>905900.36</v>
      </c>
      <c r="C226" t="s">
        <v>642</v>
      </c>
    </row>
    <row r="227" spans="1:3">
      <c r="A227" t="s">
        <v>226</v>
      </c>
      <c r="B227" s="30">
        <v>162000</v>
      </c>
      <c r="C227" t="s">
        <v>642</v>
      </c>
    </row>
    <row r="228" spans="1:3">
      <c r="A228" t="s">
        <v>227</v>
      </c>
      <c r="B228" s="30">
        <v>70504</v>
      </c>
      <c r="C228" t="s">
        <v>642</v>
      </c>
    </row>
    <row r="229" spans="1:3">
      <c r="A229" t="s">
        <v>228</v>
      </c>
      <c r="B229" s="30">
        <v>29777</v>
      </c>
      <c r="C229" t="s">
        <v>642</v>
      </c>
    </row>
    <row r="230" spans="1:3">
      <c r="A230" t="s">
        <v>229</v>
      </c>
      <c r="B230" s="30">
        <v>524875.46</v>
      </c>
      <c r="C230" t="s">
        <v>642</v>
      </c>
    </row>
    <row r="231" spans="1:3">
      <c r="A231" t="s">
        <v>230</v>
      </c>
      <c r="B231" s="30">
        <v>578414.67000000004</v>
      </c>
      <c r="C231" t="s">
        <v>642</v>
      </c>
    </row>
    <row r="232" spans="1:3">
      <c r="A232" t="s">
        <v>231</v>
      </c>
      <c r="B232" s="30">
        <v>3306</v>
      </c>
      <c r="C232" t="s">
        <v>642</v>
      </c>
    </row>
    <row r="233" spans="1:3">
      <c r="A233" t="s">
        <v>232</v>
      </c>
      <c r="B233" s="30">
        <v>2943366.92</v>
      </c>
      <c r="C233" t="s">
        <v>642</v>
      </c>
    </row>
    <row r="234" spans="1:3">
      <c r="A234" t="s">
        <v>561</v>
      </c>
      <c r="B234" s="30">
        <v>14490</v>
      </c>
      <c r="C234" t="s">
        <v>642</v>
      </c>
    </row>
    <row r="235" spans="1:3">
      <c r="A235" t="s">
        <v>562</v>
      </c>
      <c r="B235" s="30">
        <v>5718180.9500000002</v>
      </c>
      <c r="C235" t="s">
        <v>642</v>
      </c>
    </row>
    <row r="236" spans="1:3">
      <c r="A236" t="s">
        <v>233</v>
      </c>
      <c r="B236" s="30">
        <v>156972</v>
      </c>
      <c r="C236" t="s">
        <v>642</v>
      </c>
    </row>
    <row r="237" spans="1:3">
      <c r="A237" t="s">
        <v>563</v>
      </c>
      <c r="B237" s="30">
        <v>40140.400000000001</v>
      </c>
      <c r="C237" t="s">
        <v>642</v>
      </c>
    </row>
    <row r="238" spans="1:3">
      <c r="A238" t="s">
        <v>564</v>
      </c>
      <c r="B238" s="30">
        <v>5823819.1699999999</v>
      </c>
      <c r="C238" t="s">
        <v>642</v>
      </c>
    </row>
    <row r="239" spans="1:3">
      <c r="A239" t="s">
        <v>234</v>
      </c>
      <c r="B239" s="30">
        <v>1120532.3999999999</v>
      </c>
      <c r="C239" t="s">
        <v>642</v>
      </c>
    </row>
    <row r="240" spans="1:3">
      <c r="A240" t="s">
        <v>565</v>
      </c>
      <c r="B240" s="30">
        <v>874062.62999999989</v>
      </c>
      <c r="C240" t="s">
        <v>642</v>
      </c>
    </row>
    <row r="241" spans="1:3">
      <c r="A241" t="s">
        <v>235</v>
      </c>
      <c r="B241" s="30">
        <v>27492</v>
      </c>
      <c r="C241" t="s">
        <v>642</v>
      </c>
    </row>
    <row r="242" spans="1:3">
      <c r="A242" t="s">
        <v>236</v>
      </c>
      <c r="B242" s="30">
        <v>818815.44</v>
      </c>
      <c r="C242" t="s">
        <v>642</v>
      </c>
    </row>
    <row r="243" spans="1:3">
      <c r="A243" t="s">
        <v>237</v>
      </c>
      <c r="B243" s="30">
        <v>57313113</v>
      </c>
      <c r="C243" t="s">
        <v>642</v>
      </c>
    </row>
    <row r="244" spans="1:3">
      <c r="A244" t="s">
        <v>566</v>
      </c>
      <c r="B244" s="30">
        <v>1702733.25</v>
      </c>
      <c r="C244" t="s">
        <v>642</v>
      </c>
    </row>
    <row r="245" spans="1:3">
      <c r="A245" t="s">
        <v>238</v>
      </c>
      <c r="B245" s="30">
        <v>463731.08999999997</v>
      </c>
      <c r="C245" t="s">
        <v>642</v>
      </c>
    </row>
    <row r="246" spans="1:3">
      <c r="A246" t="s">
        <v>239</v>
      </c>
      <c r="B246" s="30">
        <v>3986755.78</v>
      </c>
      <c r="C246" t="s">
        <v>642</v>
      </c>
    </row>
    <row r="247" spans="1:3">
      <c r="A247" t="s">
        <v>240</v>
      </c>
      <c r="B247" s="30">
        <v>9017</v>
      </c>
      <c r="C247" t="s">
        <v>642</v>
      </c>
    </row>
    <row r="248" spans="1:3">
      <c r="A248" t="s">
        <v>241</v>
      </c>
      <c r="B248" s="30">
        <v>17438</v>
      </c>
      <c r="C248" t="s">
        <v>642</v>
      </c>
    </row>
    <row r="249" spans="1:3">
      <c r="A249" t="s">
        <v>242</v>
      </c>
      <c r="B249" s="30">
        <v>14798</v>
      </c>
      <c r="C249" t="s">
        <v>642</v>
      </c>
    </row>
    <row r="250" spans="1:3">
      <c r="A250" t="s">
        <v>567</v>
      </c>
      <c r="B250" s="30">
        <v>359793.24</v>
      </c>
      <c r="C250" t="s">
        <v>642</v>
      </c>
    </row>
    <row r="251" spans="1:3">
      <c r="A251" t="s">
        <v>243</v>
      </c>
      <c r="B251" s="30">
        <v>586081.43000000005</v>
      </c>
      <c r="C251" t="s">
        <v>642</v>
      </c>
    </row>
    <row r="252" spans="1:3">
      <c r="A252" t="s">
        <v>244</v>
      </c>
      <c r="B252" s="30">
        <v>4266453</v>
      </c>
      <c r="C252" t="s">
        <v>642</v>
      </c>
    </row>
    <row r="253" spans="1:3">
      <c r="A253" t="s">
        <v>245</v>
      </c>
      <c r="B253" s="30">
        <v>384444.78</v>
      </c>
      <c r="C253" t="s">
        <v>642</v>
      </c>
    </row>
    <row r="254" spans="1:3">
      <c r="A254" t="s">
        <v>246</v>
      </c>
      <c r="B254" s="30">
        <v>652758.96</v>
      </c>
      <c r="C254" t="s">
        <v>642</v>
      </c>
    </row>
    <row r="255" spans="1:3">
      <c r="A255" t="s">
        <v>247</v>
      </c>
      <c r="B255" s="30">
        <v>798772.5</v>
      </c>
      <c r="C255" t="s">
        <v>642</v>
      </c>
    </row>
    <row r="256" spans="1:3">
      <c r="A256" t="s">
        <v>568</v>
      </c>
      <c r="B256" s="30">
        <v>778383</v>
      </c>
      <c r="C256" t="s">
        <v>642</v>
      </c>
    </row>
    <row r="257" spans="1:3">
      <c r="A257" t="s">
        <v>248</v>
      </c>
      <c r="B257" s="30">
        <v>2536</v>
      </c>
      <c r="C257" t="s">
        <v>642</v>
      </c>
    </row>
    <row r="258" spans="1:3">
      <c r="A258" t="s">
        <v>249</v>
      </c>
      <c r="B258" s="30">
        <v>113369</v>
      </c>
      <c r="C258" t="s">
        <v>642</v>
      </c>
    </row>
    <row r="259" spans="1:3">
      <c r="A259" t="s">
        <v>250</v>
      </c>
      <c r="B259" s="30">
        <v>12878079.399999999</v>
      </c>
      <c r="C259" t="s">
        <v>642</v>
      </c>
    </row>
    <row r="260" spans="1:3">
      <c r="A260" t="s">
        <v>448</v>
      </c>
      <c r="B260" s="30">
        <v>663175</v>
      </c>
      <c r="C260" t="s">
        <v>642</v>
      </c>
    </row>
    <row r="261" spans="1:3">
      <c r="A261" t="s">
        <v>251</v>
      </c>
      <c r="B261" s="30">
        <v>332357</v>
      </c>
      <c r="C261" t="s">
        <v>642</v>
      </c>
    </row>
    <row r="262" spans="1:3">
      <c r="A262" t="s">
        <v>252</v>
      </c>
      <c r="B262" s="30">
        <v>3197091</v>
      </c>
      <c r="C262" t="s">
        <v>642</v>
      </c>
    </row>
    <row r="263" spans="1:3">
      <c r="A263" t="s">
        <v>569</v>
      </c>
      <c r="B263" s="30">
        <v>57604.68</v>
      </c>
      <c r="C263" t="s">
        <v>642</v>
      </c>
    </row>
    <row r="264" spans="1:3">
      <c r="A264" t="s">
        <v>570</v>
      </c>
      <c r="B264" s="30">
        <v>14649</v>
      </c>
      <c r="C264" t="s">
        <v>642</v>
      </c>
    </row>
    <row r="265" spans="1:3">
      <c r="A265" t="s">
        <v>253</v>
      </c>
      <c r="B265" s="30">
        <v>237202.5</v>
      </c>
      <c r="C265" t="s">
        <v>642</v>
      </c>
    </row>
    <row r="266" spans="1:3">
      <c r="A266" t="s">
        <v>254</v>
      </c>
      <c r="B266" s="30">
        <v>104262</v>
      </c>
      <c r="C266" t="s">
        <v>642</v>
      </c>
    </row>
    <row r="267" spans="1:3">
      <c r="A267" t="s">
        <v>255</v>
      </c>
      <c r="B267" s="30">
        <v>3379956</v>
      </c>
      <c r="C267" t="s">
        <v>642</v>
      </c>
    </row>
    <row r="268" spans="1:3">
      <c r="A268" t="s">
        <v>571</v>
      </c>
      <c r="B268" s="30">
        <v>39676.32</v>
      </c>
      <c r="C268" t="s">
        <v>642</v>
      </c>
    </row>
    <row r="269" spans="1:3">
      <c r="A269" t="s">
        <v>295</v>
      </c>
      <c r="B269" s="30">
        <v>48201</v>
      </c>
      <c r="C269" t="s">
        <v>642</v>
      </c>
    </row>
    <row r="270" spans="1:3">
      <c r="A270" t="s">
        <v>256</v>
      </c>
      <c r="B270" s="30">
        <v>108000</v>
      </c>
      <c r="C270" t="s">
        <v>642</v>
      </c>
    </row>
    <row r="271" spans="1:3">
      <c r="A271" t="s">
        <v>257</v>
      </c>
      <c r="B271" s="30">
        <v>6925.24</v>
      </c>
      <c r="C271" t="s">
        <v>642</v>
      </c>
    </row>
    <row r="272" spans="1:3">
      <c r="A272" t="s">
        <v>258</v>
      </c>
      <c r="B272" s="30">
        <v>178819.18</v>
      </c>
      <c r="C272" t="s">
        <v>642</v>
      </c>
    </row>
    <row r="273" spans="1:3">
      <c r="A273" t="s">
        <v>259</v>
      </c>
      <c r="B273" s="30">
        <v>1122693</v>
      </c>
      <c r="C273" t="s">
        <v>642</v>
      </c>
    </row>
    <row r="274" spans="1:3">
      <c r="A274" t="s">
        <v>260</v>
      </c>
      <c r="B274" s="30">
        <v>30380</v>
      </c>
      <c r="C274" t="s">
        <v>642</v>
      </c>
    </row>
    <row r="275" spans="1:3">
      <c r="A275" t="s">
        <v>261</v>
      </c>
      <c r="B275" s="30">
        <v>69405</v>
      </c>
      <c r="C275" t="s">
        <v>642</v>
      </c>
    </row>
    <row r="276" spans="1:3">
      <c r="A276" t="s">
        <v>262</v>
      </c>
      <c r="B276" s="30">
        <v>1603608</v>
      </c>
      <c r="C276" t="s">
        <v>642</v>
      </c>
    </row>
    <row r="277" spans="1:3">
      <c r="A277" t="s">
        <v>263</v>
      </c>
      <c r="B277" s="30">
        <v>23110.93</v>
      </c>
      <c r="C277" t="s">
        <v>642</v>
      </c>
    </row>
    <row r="278" spans="1:3">
      <c r="A278" t="s">
        <v>264</v>
      </c>
      <c r="B278" s="30">
        <v>31262</v>
      </c>
      <c r="C278" t="s">
        <v>642</v>
      </c>
    </row>
    <row r="279" spans="1:3">
      <c r="A279" t="s">
        <v>572</v>
      </c>
      <c r="B279" s="30">
        <v>15763</v>
      </c>
      <c r="C279" t="s">
        <v>642</v>
      </c>
    </row>
    <row r="280" spans="1:3">
      <c r="A280" t="s">
        <v>265</v>
      </c>
      <c r="B280" s="30">
        <v>24128</v>
      </c>
      <c r="C280" t="s">
        <v>642</v>
      </c>
    </row>
    <row r="281" spans="1:3">
      <c r="A281" t="s">
        <v>266</v>
      </c>
      <c r="B281" s="30">
        <v>52200</v>
      </c>
      <c r="C281" t="s">
        <v>642</v>
      </c>
    </row>
    <row r="282" spans="1:3">
      <c r="A282" t="s">
        <v>267</v>
      </c>
      <c r="B282" s="30">
        <v>409489</v>
      </c>
      <c r="C282" t="s">
        <v>642</v>
      </c>
    </row>
    <row r="283" spans="1:3">
      <c r="A283" t="s">
        <v>268</v>
      </c>
      <c r="B283" s="30">
        <v>365605</v>
      </c>
      <c r="C283" t="s">
        <v>642</v>
      </c>
    </row>
    <row r="284" spans="1:3">
      <c r="A284" t="s">
        <v>269</v>
      </c>
      <c r="B284" s="30">
        <v>103868</v>
      </c>
      <c r="C284" t="s">
        <v>642</v>
      </c>
    </row>
    <row r="285" spans="1:3">
      <c r="A285" t="s">
        <v>270</v>
      </c>
      <c r="B285" s="30">
        <v>146361</v>
      </c>
      <c r="C285" t="s">
        <v>642</v>
      </c>
    </row>
    <row r="286" spans="1:3">
      <c r="A286" t="s">
        <v>271</v>
      </c>
      <c r="B286" s="30">
        <v>1668311</v>
      </c>
      <c r="C286" t="s">
        <v>642</v>
      </c>
    </row>
    <row r="287" spans="1:3">
      <c r="A287" t="s">
        <v>272</v>
      </c>
      <c r="B287" s="30">
        <v>1477829</v>
      </c>
      <c r="C287" t="s">
        <v>642</v>
      </c>
    </row>
    <row r="288" spans="1:3">
      <c r="A288" t="s">
        <v>273</v>
      </c>
      <c r="B288" s="30">
        <v>70290</v>
      </c>
      <c r="C288" t="s">
        <v>642</v>
      </c>
    </row>
    <row r="289" spans="1:3">
      <c r="A289" t="s">
        <v>274</v>
      </c>
      <c r="B289" s="30">
        <v>18216</v>
      </c>
      <c r="C289" t="s">
        <v>642</v>
      </c>
    </row>
    <row r="290" spans="1:3">
      <c r="A290" t="s">
        <v>573</v>
      </c>
      <c r="B290" s="30">
        <v>1199798</v>
      </c>
      <c r="C290" t="s">
        <v>642</v>
      </c>
    </row>
    <row r="291" spans="1:3">
      <c r="A291" t="s">
        <v>275</v>
      </c>
      <c r="B291" s="30">
        <v>10227604.15</v>
      </c>
      <c r="C291" t="s">
        <v>642</v>
      </c>
    </row>
    <row r="292" spans="1:3">
      <c r="A292" t="s">
        <v>574</v>
      </c>
      <c r="B292" s="30">
        <v>460884.66</v>
      </c>
      <c r="C292" t="s">
        <v>642</v>
      </c>
    </row>
    <row r="293" spans="1:3">
      <c r="A293" t="s">
        <v>276</v>
      </c>
      <c r="B293" s="30">
        <v>281412</v>
      </c>
      <c r="C293" t="s">
        <v>642</v>
      </c>
    </row>
    <row r="294" spans="1:3">
      <c r="A294" t="s">
        <v>277</v>
      </c>
      <c r="B294" s="30">
        <v>828375</v>
      </c>
      <c r="C294" t="s">
        <v>642</v>
      </c>
    </row>
    <row r="295" spans="1:3">
      <c r="A295" t="s">
        <v>278</v>
      </c>
      <c r="B295" s="30">
        <v>112607</v>
      </c>
      <c r="C295" t="s">
        <v>642</v>
      </c>
    </row>
    <row r="296" spans="1:3">
      <c r="A296" t="s">
        <v>575</v>
      </c>
      <c r="B296" s="30">
        <v>179249</v>
      </c>
      <c r="C296" t="s">
        <v>642</v>
      </c>
    </row>
    <row r="297" spans="1:3">
      <c r="A297" t="s">
        <v>576</v>
      </c>
      <c r="B297" s="30">
        <v>31590</v>
      </c>
      <c r="C297" t="s">
        <v>642</v>
      </c>
    </row>
    <row r="298" spans="1:3">
      <c r="A298" t="s">
        <v>577</v>
      </c>
      <c r="B298" s="30">
        <v>3916</v>
      </c>
      <c r="C298" t="s">
        <v>642</v>
      </c>
    </row>
    <row r="299" spans="1:3">
      <c r="A299" t="s">
        <v>279</v>
      </c>
      <c r="B299" s="30">
        <v>117883</v>
      </c>
      <c r="C299" t="s">
        <v>642</v>
      </c>
    </row>
    <row r="300" spans="1:3">
      <c r="A300" t="s">
        <v>280</v>
      </c>
      <c r="B300" s="30">
        <v>1057573</v>
      </c>
      <c r="C300" t="s">
        <v>642</v>
      </c>
    </row>
    <row r="301" spans="1:3">
      <c r="A301" t="s">
        <v>281</v>
      </c>
      <c r="B301" s="30">
        <v>354311</v>
      </c>
      <c r="C301" t="s">
        <v>642</v>
      </c>
    </row>
    <row r="302" spans="1:3">
      <c r="A302" t="s">
        <v>282</v>
      </c>
      <c r="B302" s="30">
        <v>99334.8</v>
      </c>
      <c r="C302" t="s">
        <v>642</v>
      </c>
    </row>
    <row r="303" spans="1:3">
      <c r="A303" t="s">
        <v>578</v>
      </c>
      <c r="B303" s="30">
        <v>1692488.38</v>
      </c>
      <c r="C303" t="s">
        <v>642</v>
      </c>
    </row>
    <row r="304" spans="1:3">
      <c r="A304" t="s">
        <v>283</v>
      </c>
      <c r="B304" s="30">
        <v>1320701</v>
      </c>
      <c r="C304" t="s">
        <v>642</v>
      </c>
    </row>
    <row r="305" spans="1:3">
      <c r="A305" t="s">
        <v>579</v>
      </c>
      <c r="B305" s="30">
        <v>6828</v>
      </c>
      <c r="C305" t="s">
        <v>642</v>
      </c>
    </row>
    <row r="306" spans="1:3">
      <c r="A306" t="s">
        <v>284</v>
      </c>
      <c r="B306" s="30">
        <v>200100</v>
      </c>
      <c r="C306" t="s">
        <v>642</v>
      </c>
    </row>
    <row r="307" spans="1:3">
      <c r="A307" t="s">
        <v>580</v>
      </c>
      <c r="B307" s="30">
        <v>12296</v>
      </c>
      <c r="C307" t="s">
        <v>642</v>
      </c>
    </row>
    <row r="308" spans="1:3">
      <c r="A308" t="s">
        <v>581</v>
      </c>
      <c r="B308" s="30">
        <v>12177</v>
      </c>
      <c r="C308" t="s">
        <v>642</v>
      </c>
    </row>
    <row r="309" spans="1:3">
      <c r="A309" t="s">
        <v>582</v>
      </c>
      <c r="B309" s="30">
        <v>40024</v>
      </c>
      <c r="C309" t="s">
        <v>642</v>
      </c>
    </row>
    <row r="310" spans="1:3">
      <c r="A310" t="s">
        <v>45</v>
      </c>
      <c r="B310" s="30">
        <v>31135.02</v>
      </c>
      <c r="C310" t="s">
        <v>642</v>
      </c>
    </row>
    <row r="311" spans="1:3">
      <c r="A311" t="s">
        <v>285</v>
      </c>
      <c r="B311" s="30">
        <v>67744</v>
      </c>
      <c r="C311" t="s">
        <v>642</v>
      </c>
    </row>
    <row r="312" spans="1:3">
      <c r="A312" t="s">
        <v>286</v>
      </c>
      <c r="B312" s="30">
        <v>186000</v>
      </c>
      <c r="C312" t="s">
        <v>642</v>
      </c>
    </row>
    <row r="313" spans="1:3">
      <c r="A313" t="s">
        <v>287</v>
      </c>
      <c r="B313" s="30">
        <v>9860</v>
      </c>
      <c r="C313" t="s">
        <v>642</v>
      </c>
    </row>
    <row r="314" spans="1:3">
      <c r="A314" t="s">
        <v>288</v>
      </c>
      <c r="B314" s="30">
        <v>27349</v>
      </c>
      <c r="C314" t="s">
        <v>642</v>
      </c>
    </row>
    <row r="315" spans="1:3">
      <c r="A315" t="s">
        <v>289</v>
      </c>
      <c r="B315" s="30">
        <v>30054</v>
      </c>
      <c r="C315" t="s">
        <v>642</v>
      </c>
    </row>
    <row r="316" spans="1:3">
      <c r="A316" t="s">
        <v>583</v>
      </c>
      <c r="B316" s="30">
        <v>42920</v>
      </c>
      <c r="C316" t="s">
        <v>642</v>
      </c>
    </row>
    <row r="317" spans="1:3">
      <c r="A317" t="s">
        <v>290</v>
      </c>
      <c r="B317" s="30">
        <v>118320</v>
      </c>
      <c r="C317" t="s">
        <v>642</v>
      </c>
    </row>
    <row r="318" spans="1:3">
      <c r="A318" t="s">
        <v>584</v>
      </c>
      <c r="B318" s="30">
        <v>518</v>
      </c>
      <c r="C318" t="s">
        <v>642</v>
      </c>
    </row>
    <row r="319" spans="1:3">
      <c r="A319" t="s">
        <v>291</v>
      </c>
      <c r="B319" s="30">
        <v>945941</v>
      </c>
      <c r="C319" t="s">
        <v>642</v>
      </c>
    </row>
    <row r="320" spans="1:3">
      <c r="A320" t="s">
        <v>585</v>
      </c>
      <c r="B320" s="30">
        <v>589426</v>
      </c>
      <c r="C320" t="s">
        <v>642</v>
      </c>
    </row>
    <row r="321" spans="1:3">
      <c r="A321" t="s">
        <v>586</v>
      </c>
      <c r="B321" s="30">
        <v>522</v>
      </c>
      <c r="C321" t="s">
        <v>642</v>
      </c>
    </row>
    <row r="322" spans="1:3">
      <c r="A322" t="s">
        <v>292</v>
      </c>
      <c r="B322" s="30">
        <v>615060</v>
      </c>
      <c r="C322" t="s">
        <v>642</v>
      </c>
    </row>
    <row r="323" spans="1:3">
      <c r="A323" t="s">
        <v>293</v>
      </c>
      <c r="B323" s="30">
        <v>4680</v>
      </c>
      <c r="C323" t="s">
        <v>642</v>
      </c>
    </row>
    <row r="324" spans="1:3">
      <c r="A324" t="s">
        <v>294</v>
      </c>
      <c r="B324" s="30">
        <v>160875</v>
      </c>
      <c r="C324" t="s">
        <v>642</v>
      </c>
    </row>
    <row r="325" spans="1:3">
      <c r="A325" t="s">
        <v>295</v>
      </c>
      <c r="B325" s="30">
        <v>147668</v>
      </c>
      <c r="C325" t="s">
        <v>642</v>
      </c>
    </row>
    <row r="326" spans="1:3">
      <c r="A326" t="s">
        <v>296</v>
      </c>
      <c r="B326" s="30">
        <v>440964</v>
      </c>
      <c r="C326" t="s">
        <v>642</v>
      </c>
    </row>
    <row r="327" spans="1:3">
      <c r="A327" t="s">
        <v>587</v>
      </c>
      <c r="B327" s="30">
        <v>188794</v>
      </c>
      <c r="C327" t="s">
        <v>642</v>
      </c>
    </row>
    <row r="328" spans="1:3">
      <c r="A328" t="s">
        <v>588</v>
      </c>
      <c r="B328" s="30">
        <v>2116927</v>
      </c>
      <c r="C328" t="s">
        <v>642</v>
      </c>
    </row>
    <row r="329" spans="1:3">
      <c r="A329" t="s">
        <v>297</v>
      </c>
      <c r="B329" s="30">
        <v>1176483</v>
      </c>
      <c r="C329" t="s">
        <v>642</v>
      </c>
    </row>
    <row r="330" spans="1:3">
      <c r="A330" t="s">
        <v>298</v>
      </c>
      <c r="B330" s="30">
        <v>1997479</v>
      </c>
      <c r="C330" t="s">
        <v>642</v>
      </c>
    </row>
    <row r="331" spans="1:3">
      <c r="A331" t="s">
        <v>589</v>
      </c>
      <c r="B331" s="30">
        <v>879819</v>
      </c>
      <c r="C331" t="s">
        <v>642</v>
      </c>
    </row>
    <row r="332" spans="1:3">
      <c r="A332" t="s">
        <v>299</v>
      </c>
      <c r="B332" s="30">
        <v>2470047</v>
      </c>
      <c r="C332" t="s">
        <v>642</v>
      </c>
    </row>
    <row r="333" spans="1:3">
      <c r="A333" t="s">
        <v>300</v>
      </c>
      <c r="B333" s="30">
        <v>19800</v>
      </c>
      <c r="C333" t="s">
        <v>642</v>
      </c>
    </row>
    <row r="334" spans="1:3">
      <c r="A334" t="s">
        <v>301</v>
      </c>
      <c r="B334" s="30">
        <v>14840</v>
      </c>
      <c r="C334" t="s">
        <v>642</v>
      </c>
    </row>
    <row r="335" spans="1:3">
      <c r="A335" t="s">
        <v>590</v>
      </c>
      <c r="B335" s="30">
        <v>79639</v>
      </c>
      <c r="C335" t="s">
        <v>642</v>
      </c>
    </row>
    <row r="336" spans="1:3">
      <c r="A336" t="s">
        <v>591</v>
      </c>
      <c r="B336" s="30">
        <v>94153</v>
      </c>
      <c r="C336" t="s">
        <v>642</v>
      </c>
    </row>
    <row r="337" spans="1:3">
      <c r="A337" t="s">
        <v>591</v>
      </c>
      <c r="B337" s="30">
        <v>62998</v>
      </c>
      <c r="C337" t="s">
        <v>642</v>
      </c>
    </row>
    <row r="338" spans="1:3">
      <c r="A338" t="s">
        <v>302</v>
      </c>
      <c r="B338" s="30">
        <v>60867</v>
      </c>
      <c r="C338" t="s">
        <v>642</v>
      </c>
    </row>
    <row r="339" spans="1:3">
      <c r="A339" t="s">
        <v>303</v>
      </c>
      <c r="B339" s="30">
        <v>447451</v>
      </c>
      <c r="C339" t="s">
        <v>642</v>
      </c>
    </row>
    <row r="340" spans="1:3">
      <c r="A340" t="s">
        <v>304</v>
      </c>
      <c r="B340" s="30">
        <v>194400</v>
      </c>
      <c r="C340" t="s">
        <v>642</v>
      </c>
    </row>
    <row r="341" spans="1:3">
      <c r="A341" t="s">
        <v>592</v>
      </c>
      <c r="B341" s="30">
        <v>910600</v>
      </c>
      <c r="C341" t="s">
        <v>642</v>
      </c>
    </row>
    <row r="342" spans="1:3">
      <c r="A342" t="s">
        <v>305</v>
      </c>
      <c r="B342" s="30">
        <v>6753886</v>
      </c>
      <c r="C342" t="s">
        <v>642</v>
      </c>
    </row>
    <row r="343" spans="1:3">
      <c r="A343" t="s">
        <v>306</v>
      </c>
      <c r="B343" s="30">
        <v>134568</v>
      </c>
      <c r="C343" t="s">
        <v>642</v>
      </c>
    </row>
    <row r="344" spans="1:3">
      <c r="A344" t="s">
        <v>593</v>
      </c>
      <c r="B344" s="30">
        <v>123428</v>
      </c>
      <c r="C344" t="s">
        <v>642</v>
      </c>
    </row>
    <row r="345" spans="1:3">
      <c r="A345" t="s">
        <v>307</v>
      </c>
      <c r="B345" s="30">
        <v>260376</v>
      </c>
      <c r="C345" t="s">
        <v>642</v>
      </c>
    </row>
    <row r="346" spans="1:3">
      <c r="A346" t="s">
        <v>308</v>
      </c>
      <c r="B346" s="30">
        <v>39960</v>
      </c>
      <c r="C346" t="s">
        <v>642</v>
      </c>
    </row>
    <row r="347" spans="1:3">
      <c r="A347" t="s">
        <v>309</v>
      </c>
      <c r="B347" s="30">
        <v>204057</v>
      </c>
      <c r="C347" t="s">
        <v>642</v>
      </c>
    </row>
    <row r="348" spans="1:3">
      <c r="A348" t="s">
        <v>310</v>
      </c>
      <c r="B348" s="30">
        <v>671089</v>
      </c>
      <c r="C348" t="s">
        <v>642</v>
      </c>
    </row>
    <row r="349" spans="1:3">
      <c r="A349" t="s">
        <v>311</v>
      </c>
      <c r="B349" s="30">
        <v>67773</v>
      </c>
      <c r="C349" t="s">
        <v>642</v>
      </c>
    </row>
    <row r="350" spans="1:3">
      <c r="A350" t="s">
        <v>312</v>
      </c>
      <c r="B350" s="30">
        <v>493000</v>
      </c>
      <c r="C350" t="s">
        <v>642</v>
      </c>
    </row>
    <row r="351" spans="1:3">
      <c r="A351" t="s">
        <v>594</v>
      </c>
      <c r="B351" s="30">
        <v>522000</v>
      </c>
      <c r="C351" t="s">
        <v>642</v>
      </c>
    </row>
    <row r="352" spans="1:3">
      <c r="A352" t="s">
        <v>313</v>
      </c>
      <c r="B352" s="30">
        <v>109567.98</v>
      </c>
      <c r="C352" t="s">
        <v>642</v>
      </c>
    </row>
    <row r="353" spans="1:3">
      <c r="A353" t="s">
        <v>595</v>
      </c>
      <c r="B353" s="30">
        <v>68681</v>
      </c>
      <c r="C353" t="s">
        <v>642</v>
      </c>
    </row>
    <row r="354" spans="1:3">
      <c r="A354" t="s">
        <v>596</v>
      </c>
      <c r="B354" s="30">
        <v>118260</v>
      </c>
      <c r="C354" t="s">
        <v>642</v>
      </c>
    </row>
    <row r="355" spans="1:3">
      <c r="A355" t="s">
        <v>597</v>
      </c>
      <c r="B355" s="30">
        <v>644400</v>
      </c>
      <c r="C355" t="s">
        <v>642</v>
      </c>
    </row>
    <row r="356" spans="1:3">
      <c r="A356" t="s">
        <v>598</v>
      </c>
      <c r="B356" s="30">
        <v>571560</v>
      </c>
      <c r="C356" t="s">
        <v>642</v>
      </c>
    </row>
    <row r="357" spans="1:3">
      <c r="A357" t="s">
        <v>599</v>
      </c>
      <c r="B357" s="30">
        <v>1569</v>
      </c>
      <c r="C357" t="s">
        <v>642</v>
      </c>
    </row>
    <row r="358" spans="1:3">
      <c r="A358" t="s">
        <v>314</v>
      </c>
      <c r="B358" s="30">
        <v>70443</v>
      </c>
      <c r="C358" t="s">
        <v>642</v>
      </c>
    </row>
    <row r="359" spans="1:3">
      <c r="A359" t="s">
        <v>600</v>
      </c>
      <c r="B359" s="30">
        <v>351742</v>
      </c>
      <c r="C359" t="s">
        <v>642</v>
      </c>
    </row>
    <row r="360" spans="1:3">
      <c r="A360" t="s">
        <v>315</v>
      </c>
      <c r="B360" s="30">
        <v>15299</v>
      </c>
      <c r="C360" t="s">
        <v>642</v>
      </c>
    </row>
    <row r="361" spans="1:3">
      <c r="A361" t="s">
        <v>316</v>
      </c>
      <c r="B361" s="30">
        <v>58001.8</v>
      </c>
      <c r="C361" t="s">
        <v>642</v>
      </c>
    </row>
    <row r="362" spans="1:3">
      <c r="A362" t="s">
        <v>317</v>
      </c>
      <c r="B362" s="30">
        <v>77941</v>
      </c>
      <c r="C362" t="s">
        <v>642</v>
      </c>
    </row>
    <row r="363" spans="1:3">
      <c r="A363" t="s">
        <v>601</v>
      </c>
      <c r="B363" s="30">
        <v>2069955</v>
      </c>
      <c r="C363" t="s">
        <v>642</v>
      </c>
    </row>
    <row r="364" spans="1:3">
      <c r="A364" t="s">
        <v>318</v>
      </c>
      <c r="B364" s="30">
        <v>181908.5</v>
      </c>
      <c r="C364" t="s">
        <v>642</v>
      </c>
    </row>
    <row r="365" spans="1:3">
      <c r="A365" t="s">
        <v>319</v>
      </c>
      <c r="B365" s="30">
        <v>29642.1</v>
      </c>
      <c r="C365" t="s">
        <v>642</v>
      </c>
    </row>
    <row r="366" spans="1:3">
      <c r="A366" t="s">
        <v>602</v>
      </c>
      <c r="B366" s="30">
        <v>75600</v>
      </c>
      <c r="C366" t="s">
        <v>642</v>
      </c>
    </row>
    <row r="367" spans="1:3">
      <c r="A367" t="s">
        <v>603</v>
      </c>
      <c r="B367" s="30">
        <v>148751</v>
      </c>
      <c r="C367" t="s">
        <v>642</v>
      </c>
    </row>
    <row r="368" spans="1:3">
      <c r="A368" t="s">
        <v>604</v>
      </c>
      <c r="B368" s="30">
        <v>9600</v>
      </c>
      <c r="C368" t="s">
        <v>642</v>
      </c>
    </row>
    <row r="369" spans="1:3">
      <c r="A369" t="s">
        <v>605</v>
      </c>
      <c r="B369" s="30">
        <v>162100.89000000001</v>
      </c>
      <c r="C369" t="s">
        <v>642</v>
      </c>
    </row>
    <row r="370" spans="1:3">
      <c r="A370" t="s">
        <v>606</v>
      </c>
      <c r="B370" s="30">
        <v>237600</v>
      </c>
      <c r="C370" t="s">
        <v>642</v>
      </c>
    </row>
    <row r="371" spans="1:3">
      <c r="A371" t="s">
        <v>607</v>
      </c>
      <c r="B371" s="30">
        <v>155412</v>
      </c>
      <c r="C371" t="s">
        <v>642</v>
      </c>
    </row>
    <row r="372" spans="1:3">
      <c r="A372" t="s">
        <v>608</v>
      </c>
      <c r="B372" s="30">
        <v>428939</v>
      </c>
      <c r="C372" t="s">
        <v>642</v>
      </c>
    </row>
    <row r="373" spans="1:3">
      <c r="A373" t="s">
        <v>320</v>
      </c>
      <c r="B373" s="30">
        <v>127575</v>
      </c>
      <c r="C373" t="s">
        <v>642</v>
      </c>
    </row>
    <row r="374" spans="1:3">
      <c r="A374" t="s">
        <v>609</v>
      </c>
      <c r="B374" s="30">
        <v>122687</v>
      </c>
      <c r="C374" t="s">
        <v>642</v>
      </c>
    </row>
    <row r="375" spans="1:3">
      <c r="A375" t="s">
        <v>321</v>
      </c>
      <c r="B375" s="30">
        <v>515200</v>
      </c>
      <c r="C375" t="s">
        <v>642</v>
      </c>
    </row>
    <row r="376" spans="1:3">
      <c r="A376" t="s">
        <v>322</v>
      </c>
      <c r="B376" s="30">
        <v>500</v>
      </c>
      <c r="C376" t="s">
        <v>642</v>
      </c>
    </row>
    <row r="377" spans="1:3">
      <c r="A377" t="s">
        <v>323</v>
      </c>
      <c r="B377" s="30">
        <v>27000</v>
      </c>
      <c r="C377" t="s">
        <v>642</v>
      </c>
    </row>
    <row r="378" spans="1:3">
      <c r="A378" t="s">
        <v>610</v>
      </c>
      <c r="B378" s="30">
        <v>162000</v>
      </c>
      <c r="C378" t="s">
        <v>642</v>
      </c>
    </row>
    <row r="379" spans="1:3">
      <c r="A379" t="s">
        <v>611</v>
      </c>
      <c r="B379" s="30">
        <v>50868</v>
      </c>
      <c r="C379" t="s">
        <v>642</v>
      </c>
    </row>
    <row r="380" spans="1:3">
      <c r="A380" t="s">
        <v>612</v>
      </c>
      <c r="B380" s="30">
        <v>95850</v>
      </c>
      <c r="C380" t="s">
        <v>642</v>
      </c>
    </row>
    <row r="381" spans="1:3">
      <c r="A381" t="s">
        <v>613</v>
      </c>
      <c r="B381" s="30">
        <v>270000</v>
      </c>
      <c r="C381" t="s">
        <v>642</v>
      </c>
    </row>
    <row r="382" spans="1:3">
      <c r="A382" t="s">
        <v>324</v>
      </c>
      <c r="B382" s="30">
        <v>202271</v>
      </c>
      <c r="C382" t="s">
        <v>642</v>
      </c>
    </row>
    <row r="383" spans="1:3">
      <c r="A383" t="s">
        <v>325</v>
      </c>
      <c r="B383" s="30">
        <v>1392391</v>
      </c>
      <c r="C383" t="s">
        <v>642</v>
      </c>
    </row>
    <row r="384" spans="1:3">
      <c r="A384" t="s">
        <v>326</v>
      </c>
      <c r="B384" s="30">
        <v>12600</v>
      </c>
      <c r="C384" t="s">
        <v>642</v>
      </c>
    </row>
    <row r="385" spans="1:3">
      <c r="A385" t="s">
        <v>614</v>
      </c>
      <c r="B385" s="30">
        <v>62609</v>
      </c>
      <c r="C385" t="s">
        <v>642</v>
      </c>
    </row>
    <row r="386" spans="1:3">
      <c r="A386" t="s">
        <v>615</v>
      </c>
      <c r="B386" s="30">
        <v>345906</v>
      </c>
      <c r="C386" t="s">
        <v>642</v>
      </c>
    </row>
    <row r="387" spans="1:3">
      <c r="A387" t="s">
        <v>604</v>
      </c>
      <c r="B387" s="30">
        <v>274005</v>
      </c>
      <c r="C387" t="s">
        <v>642</v>
      </c>
    </row>
    <row r="388" spans="1:3">
      <c r="A388" t="s">
        <v>327</v>
      </c>
      <c r="B388" s="30">
        <v>47040</v>
      </c>
      <c r="C388" t="s">
        <v>642</v>
      </c>
    </row>
    <row r="389" spans="1:3">
      <c r="A389" t="s">
        <v>616</v>
      </c>
      <c r="B389" s="30">
        <v>1350</v>
      </c>
      <c r="C389" t="s">
        <v>642</v>
      </c>
    </row>
    <row r="390" spans="1:3">
      <c r="A390" t="s">
        <v>617</v>
      </c>
      <c r="B390" s="30">
        <v>76500</v>
      </c>
      <c r="C390" t="s">
        <v>642</v>
      </c>
    </row>
    <row r="391" spans="1:3">
      <c r="A391" t="s">
        <v>618</v>
      </c>
      <c r="B391" s="30">
        <v>22500</v>
      </c>
      <c r="C391" t="s">
        <v>642</v>
      </c>
    </row>
    <row r="392" spans="1:3">
      <c r="A392" t="s">
        <v>619</v>
      </c>
      <c r="B392" s="30">
        <v>94500</v>
      </c>
      <c r="C392" t="s">
        <v>642</v>
      </c>
    </row>
    <row r="393" spans="1:3">
      <c r="A393" t="s">
        <v>620</v>
      </c>
      <c r="B393" s="30">
        <v>1496</v>
      </c>
      <c r="C393" t="s">
        <v>642</v>
      </c>
    </row>
    <row r="394" spans="1:3">
      <c r="A394" t="s">
        <v>621</v>
      </c>
      <c r="B394" s="30">
        <v>255371</v>
      </c>
      <c r="C394" t="s">
        <v>642</v>
      </c>
    </row>
    <row r="395" spans="1:3">
      <c r="A395" t="s">
        <v>622</v>
      </c>
      <c r="B395" s="30">
        <v>8794.3299999999872</v>
      </c>
      <c r="C395" t="s">
        <v>642</v>
      </c>
    </row>
    <row r="396" spans="1:3">
      <c r="A396" t="s">
        <v>623</v>
      </c>
      <c r="B396" s="30">
        <v>7667424.9400000004</v>
      </c>
      <c r="C396" t="s">
        <v>642</v>
      </c>
    </row>
    <row r="397" spans="1:3">
      <c r="A397" t="s">
        <v>328</v>
      </c>
      <c r="B397" s="30">
        <v>17049.89</v>
      </c>
      <c r="C397" t="s">
        <v>642</v>
      </c>
    </row>
    <row r="398" spans="1:3">
      <c r="A398" t="s">
        <v>329</v>
      </c>
      <c r="B398" s="30">
        <v>2300944.9900000002</v>
      </c>
      <c r="C398" t="s">
        <v>642</v>
      </c>
    </row>
    <row r="399" spans="1:3">
      <c r="A399" t="s">
        <v>330</v>
      </c>
      <c r="B399" s="30">
        <v>15137</v>
      </c>
      <c r="C399" t="s">
        <v>642</v>
      </c>
    </row>
    <row r="400" spans="1:3">
      <c r="A400" t="s">
        <v>332</v>
      </c>
      <c r="B400" s="30">
        <v>50421</v>
      </c>
      <c r="C400" t="s">
        <v>642</v>
      </c>
    </row>
    <row r="401" spans="1:3">
      <c r="A401" t="s">
        <v>333</v>
      </c>
      <c r="B401" s="30">
        <v>11969586.109999999</v>
      </c>
      <c r="C401" t="s">
        <v>642</v>
      </c>
    </row>
    <row r="402" spans="1:3">
      <c r="A402" t="s">
        <v>334</v>
      </c>
      <c r="B402" s="30">
        <v>3146745.51</v>
      </c>
      <c r="C402" t="s">
        <v>642</v>
      </c>
    </row>
    <row r="403" spans="1:3">
      <c r="A403" t="s">
        <v>335</v>
      </c>
      <c r="B403" s="30">
        <v>5199108</v>
      </c>
      <c r="C403" t="s">
        <v>642</v>
      </c>
    </row>
    <row r="404" spans="1:3">
      <c r="A404" t="s">
        <v>624</v>
      </c>
      <c r="B404" s="30">
        <v>521696.4</v>
      </c>
      <c r="C404" t="s">
        <v>642</v>
      </c>
    </row>
    <row r="405" spans="1:3">
      <c r="A405" t="s">
        <v>625</v>
      </c>
      <c r="B405" s="30">
        <v>4070857</v>
      </c>
      <c r="C405" t="s">
        <v>642</v>
      </c>
    </row>
    <row r="406" spans="1:3">
      <c r="A406" t="s">
        <v>336</v>
      </c>
      <c r="B406" s="30">
        <v>4167036</v>
      </c>
      <c r="C406" t="s">
        <v>642</v>
      </c>
    </row>
    <row r="407" spans="1:3">
      <c r="A407" t="s">
        <v>337</v>
      </c>
      <c r="B407" s="30">
        <v>119161.87</v>
      </c>
      <c r="C407" t="s">
        <v>642</v>
      </c>
    </row>
    <row r="408" spans="1:3">
      <c r="A408" t="s">
        <v>338</v>
      </c>
      <c r="B408" s="30">
        <v>122850</v>
      </c>
      <c r="C408" t="s">
        <v>642</v>
      </c>
    </row>
    <row r="409" spans="1:3">
      <c r="A409" t="s">
        <v>339</v>
      </c>
      <c r="B409" s="30">
        <v>20351241.489999998</v>
      </c>
      <c r="C409" t="s">
        <v>642</v>
      </c>
    </row>
    <row r="410" spans="1:3">
      <c r="A410" t="s">
        <v>340</v>
      </c>
      <c r="B410" s="30">
        <v>205146.01</v>
      </c>
      <c r="C410" t="s">
        <v>642</v>
      </c>
    </row>
    <row r="411" spans="1:3">
      <c r="A411" t="s">
        <v>341</v>
      </c>
      <c r="B411" s="30">
        <v>11016426.439999999</v>
      </c>
      <c r="C411" t="s">
        <v>642</v>
      </c>
    </row>
    <row r="412" spans="1:3">
      <c r="A412" t="s">
        <v>342</v>
      </c>
      <c r="B412" s="30">
        <v>1099548.5</v>
      </c>
      <c r="C412" t="s">
        <v>642</v>
      </c>
    </row>
    <row r="413" spans="1:3">
      <c r="A413" t="s">
        <v>343</v>
      </c>
      <c r="B413" s="30">
        <v>211371.11</v>
      </c>
      <c r="C413" t="s">
        <v>642</v>
      </c>
    </row>
    <row r="414" spans="1:3">
      <c r="A414" t="s">
        <v>344</v>
      </c>
      <c r="B414" s="30">
        <v>6305202.5499999998</v>
      </c>
      <c r="C414" t="s">
        <v>642</v>
      </c>
    </row>
    <row r="415" spans="1:3">
      <c r="A415" t="s">
        <v>626</v>
      </c>
      <c r="B415" s="30">
        <v>170559.49</v>
      </c>
      <c r="C415" t="s">
        <v>642</v>
      </c>
    </row>
    <row r="416" spans="1:3">
      <c r="A416" t="s">
        <v>345</v>
      </c>
      <c r="B416" s="30">
        <v>20449.63</v>
      </c>
      <c r="C416" t="s">
        <v>642</v>
      </c>
    </row>
    <row r="417" spans="1:3">
      <c r="A417" t="s">
        <v>346</v>
      </c>
      <c r="B417" s="30">
        <v>13820.4</v>
      </c>
      <c r="C417" t="s">
        <v>642</v>
      </c>
    </row>
    <row r="418" spans="1:3">
      <c r="A418" t="s">
        <v>627</v>
      </c>
      <c r="B418" s="30">
        <v>7281</v>
      </c>
      <c r="C418" t="s">
        <v>642</v>
      </c>
    </row>
    <row r="419" spans="1:3">
      <c r="A419" t="s">
        <v>628</v>
      </c>
      <c r="B419" s="30">
        <v>19394.43</v>
      </c>
      <c r="C419" t="s">
        <v>642</v>
      </c>
    </row>
    <row r="420" spans="1:3">
      <c r="A420" t="s">
        <v>347</v>
      </c>
      <c r="B420" s="30">
        <v>4224600</v>
      </c>
      <c r="C420" t="s">
        <v>642</v>
      </c>
    </row>
    <row r="421" spans="1:3">
      <c r="A421" t="s">
        <v>629</v>
      </c>
      <c r="B421" s="30">
        <v>9000</v>
      </c>
      <c r="C421" t="s">
        <v>642</v>
      </c>
    </row>
    <row r="422" spans="1:3">
      <c r="A422" t="s">
        <v>348</v>
      </c>
      <c r="B422" s="30">
        <v>924479.6</v>
      </c>
      <c r="C422" t="s">
        <v>642</v>
      </c>
    </row>
    <row r="423" spans="1:3">
      <c r="A423" t="s">
        <v>630</v>
      </c>
      <c r="B423" s="30">
        <v>7357</v>
      </c>
      <c r="C423" t="s">
        <v>642</v>
      </c>
    </row>
    <row r="424" spans="1:3">
      <c r="A424" t="s">
        <v>631</v>
      </c>
      <c r="B424" s="30">
        <v>37500</v>
      </c>
      <c r="C424" t="s">
        <v>642</v>
      </c>
    </row>
    <row r="425" spans="1:3">
      <c r="A425" t="s">
        <v>349</v>
      </c>
      <c r="B425" s="30">
        <v>47070622.600000001</v>
      </c>
      <c r="C425" t="s">
        <v>642</v>
      </c>
    </row>
    <row r="426" spans="1:3">
      <c r="A426" t="s">
        <v>350</v>
      </c>
      <c r="B426" s="30">
        <v>28762618.399999999</v>
      </c>
      <c r="C426" t="s">
        <v>642</v>
      </c>
    </row>
    <row r="427" spans="1:3">
      <c r="A427" t="s">
        <v>351</v>
      </c>
      <c r="B427" s="30">
        <v>81832</v>
      </c>
      <c r="C427" t="s">
        <v>642</v>
      </c>
    </row>
    <row r="428" spans="1:3">
      <c r="A428" t="s">
        <v>632</v>
      </c>
      <c r="B428" s="30">
        <v>46040</v>
      </c>
      <c r="C428" t="s">
        <v>642</v>
      </c>
    </row>
    <row r="429" spans="1:3">
      <c r="A429" t="s">
        <v>352</v>
      </c>
      <c r="B429" s="30">
        <v>5435</v>
      </c>
      <c r="C429" t="s">
        <v>642</v>
      </c>
    </row>
    <row r="430" spans="1:3">
      <c r="A430" t="s">
        <v>633</v>
      </c>
      <c r="B430" s="30">
        <v>17808</v>
      </c>
      <c r="C430" t="s">
        <v>642</v>
      </c>
    </row>
    <row r="431" spans="1:3">
      <c r="A431" t="s">
        <v>634</v>
      </c>
      <c r="B431" s="30">
        <v>440709.72</v>
      </c>
      <c r="C431" t="s">
        <v>642</v>
      </c>
    </row>
    <row r="432" spans="1:3">
      <c r="A432" t="s">
        <v>353</v>
      </c>
      <c r="B432" s="30">
        <v>5560</v>
      </c>
      <c r="C432" t="s">
        <v>642</v>
      </c>
    </row>
    <row r="433" spans="1:3">
      <c r="A433" t="s">
        <v>354</v>
      </c>
      <c r="B433" s="30">
        <v>1143</v>
      </c>
      <c r="C433" t="s">
        <v>642</v>
      </c>
    </row>
    <row r="434" spans="1:3">
      <c r="A434" t="s">
        <v>635</v>
      </c>
      <c r="B434" s="30">
        <v>12147.47</v>
      </c>
      <c r="C434" t="s">
        <v>642</v>
      </c>
    </row>
    <row r="435" spans="1:3">
      <c r="A435" t="s">
        <v>636</v>
      </c>
      <c r="B435" s="30">
        <v>15011.46</v>
      </c>
      <c r="C435" t="s">
        <v>642</v>
      </c>
    </row>
    <row r="436" spans="1:3">
      <c r="A436" t="s">
        <v>355</v>
      </c>
      <c r="B436" s="30">
        <v>90000</v>
      </c>
      <c r="C436" t="s">
        <v>642</v>
      </c>
    </row>
    <row r="437" spans="1:3">
      <c r="A437" t="s">
        <v>637</v>
      </c>
      <c r="B437" s="30">
        <v>25641.29</v>
      </c>
      <c r="C437" t="s">
        <v>642</v>
      </c>
    </row>
    <row r="438" spans="1:3">
      <c r="A438" t="s">
        <v>638</v>
      </c>
      <c r="B438" s="30">
        <v>21921.95</v>
      </c>
      <c r="C438" t="s">
        <v>642</v>
      </c>
    </row>
    <row r="439" spans="1:3">
      <c r="A439" t="s">
        <v>639</v>
      </c>
      <c r="B439" s="30">
        <v>24805.16</v>
      </c>
      <c r="C439" t="s">
        <v>642</v>
      </c>
    </row>
    <row r="440" spans="1:3">
      <c r="A440" t="s">
        <v>640</v>
      </c>
      <c r="B440" s="30">
        <v>21441.42</v>
      </c>
      <c r="C440" t="s">
        <v>642</v>
      </c>
    </row>
    <row r="441" spans="1:3">
      <c r="A441" t="s">
        <v>641</v>
      </c>
      <c r="B441" s="30">
        <v>20528.400000000001</v>
      </c>
      <c r="C441" t="s">
        <v>642</v>
      </c>
    </row>
    <row r="442" spans="1:3">
      <c r="A442" t="s">
        <v>514</v>
      </c>
      <c r="B442" s="30">
        <f>-SUM([1]SCH!$D$338:$D$349)</f>
        <v>7847757.3299999991</v>
      </c>
      <c r="C442" t="s">
        <v>642</v>
      </c>
    </row>
    <row r="443" spans="1:3">
      <c r="A443" t="s">
        <v>358</v>
      </c>
      <c r="B443" s="30">
        <v>233452307.40000001</v>
      </c>
      <c r="C443" t="s">
        <v>679</v>
      </c>
    </row>
    <row r="444" spans="1:3">
      <c r="A444" t="s">
        <v>46</v>
      </c>
      <c r="B444" s="30">
        <v>66888902.280000001</v>
      </c>
      <c r="C444" t="s">
        <v>679</v>
      </c>
    </row>
    <row r="445" spans="1:3">
      <c r="A445" t="s">
        <v>643</v>
      </c>
      <c r="B445" s="30">
        <v>3313098.61</v>
      </c>
      <c r="C445" t="s">
        <v>679</v>
      </c>
    </row>
    <row r="446" spans="1:3">
      <c r="A446" t="s">
        <v>644</v>
      </c>
      <c r="B446" s="30">
        <v>1108312.8999999999</v>
      </c>
      <c r="C446" t="s">
        <v>679</v>
      </c>
    </row>
    <row r="447" spans="1:3">
      <c r="A447" t="s">
        <v>359</v>
      </c>
      <c r="B447" s="30">
        <v>133147.26999999999</v>
      </c>
      <c r="C447" t="s">
        <v>679</v>
      </c>
    </row>
    <row r="448" spans="1:3">
      <c r="A448" t="s">
        <v>360</v>
      </c>
      <c r="B448" s="30">
        <v>16413.78</v>
      </c>
      <c r="C448" t="s">
        <v>679</v>
      </c>
    </row>
    <row r="449" spans="1:3">
      <c r="A449" t="s">
        <v>52</v>
      </c>
      <c r="B449" s="30">
        <v>1529895.7</v>
      </c>
      <c r="C449" t="s">
        <v>679</v>
      </c>
    </row>
    <row r="450" spans="1:3">
      <c r="A450" t="s">
        <v>361</v>
      </c>
      <c r="B450" s="30">
        <v>1355671</v>
      </c>
      <c r="C450" t="s">
        <v>679</v>
      </c>
    </row>
    <row r="451" spans="1:3">
      <c r="A451" t="s">
        <v>645</v>
      </c>
      <c r="B451" s="30">
        <v>4273561.8099999996</v>
      </c>
      <c r="C451" t="s">
        <v>679</v>
      </c>
    </row>
    <row r="452" spans="1:3">
      <c r="A452" t="s">
        <v>362</v>
      </c>
      <c r="B452" s="30">
        <v>36309.78</v>
      </c>
      <c r="C452" t="s">
        <v>679</v>
      </c>
    </row>
    <row r="453" spans="1:3">
      <c r="A453" t="s">
        <v>363</v>
      </c>
      <c r="B453" s="30">
        <v>5568</v>
      </c>
      <c r="C453" t="s">
        <v>679</v>
      </c>
    </row>
    <row r="454" spans="1:3">
      <c r="A454" t="s">
        <v>64</v>
      </c>
      <c r="B454" s="30">
        <v>861455.55</v>
      </c>
      <c r="C454" t="s">
        <v>679</v>
      </c>
    </row>
    <row r="455" spans="1:3">
      <c r="A455" t="s">
        <v>364</v>
      </c>
      <c r="B455" s="30">
        <v>11188559.609999999</v>
      </c>
      <c r="C455" t="s">
        <v>679</v>
      </c>
    </row>
    <row r="456" spans="1:3">
      <c r="A456" t="s">
        <v>365</v>
      </c>
      <c r="B456" s="30">
        <v>278638.63</v>
      </c>
      <c r="C456" t="s">
        <v>679</v>
      </c>
    </row>
    <row r="457" spans="1:3">
      <c r="A457" t="s">
        <v>69</v>
      </c>
      <c r="B457" s="30">
        <v>81907.53</v>
      </c>
      <c r="C457" t="s">
        <v>679</v>
      </c>
    </row>
    <row r="458" spans="1:3">
      <c r="A458" t="s">
        <v>366</v>
      </c>
      <c r="B458" s="30">
        <v>99962.58</v>
      </c>
      <c r="C458" t="s">
        <v>679</v>
      </c>
    </row>
    <row r="459" spans="1:3">
      <c r="A459" t="s">
        <v>367</v>
      </c>
      <c r="B459" s="30">
        <v>640500</v>
      </c>
      <c r="C459" t="s">
        <v>679</v>
      </c>
    </row>
    <row r="460" spans="1:3">
      <c r="A460" t="s">
        <v>71</v>
      </c>
      <c r="B460" s="30">
        <v>11328</v>
      </c>
      <c r="C460" t="s">
        <v>679</v>
      </c>
    </row>
    <row r="461" spans="1:3">
      <c r="A461" t="s">
        <v>368</v>
      </c>
      <c r="B461" s="30">
        <v>332909</v>
      </c>
      <c r="C461" t="s">
        <v>679</v>
      </c>
    </row>
    <row r="462" spans="1:3">
      <c r="A462" t="s">
        <v>73</v>
      </c>
      <c r="B462" s="30">
        <v>18408</v>
      </c>
      <c r="C462" t="s">
        <v>679</v>
      </c>
    </row>
    <row r="463" spans="1:3">
      <c r="A463" t="s">
        <v>369</v>
      </c>
      <c r="B463" s="30">
        <v>44138</v>
      </c>
      <c r="C463" t="s">
        <v>679</v>
      </c>
    </row>
    <row r="464" spans="1:3">
      <c r="A464" t="s">
        <v>75</v>
      </c>
      <c r="B464" s="30">
        <v>24757</v>
      </c>
      <c r="C464" t="s">
        <v>679</v>
      </c>
    </row>
    <row r="465" spans="1:3">
      <c r="A465" t="s">
        <v>78</v>
      </c>
      <c r="B465" s="30">
        <v>168671.94</v>
      </c>
      <c r="C465" t="s">
        <v>679</v>
      </c>
    </row>
    <row r="466" spans="1:3">
      <c r="A466" t="s">
        <v>79</v>
      </c>
      <c r="B466" s="30">
        <v>44800.01</v>
      </c>
      <c r="C466" t="s">
        <v>679</v>
      </c>
    </row>
    <row r="467" spans="1:3">
      <c r="A467" t="s">
        <v>80</v>
      </c>
      <c r="B467" s="30">
        <v>118733</v>
      </c>
      <c r="C467" t="s">
        <v>679</v>
      </c>
    </row>
    <row r="468" spans="1:3">
      <c r="A468" t="s">
        <v>646</v>
      </c>
      <c r="B468" s="30">
        <v>7620</v>
      </c>
      <c r="C468" t="s">
        <v>679</v>
      </c>
    </row>
    <row r="469" spans="1:3">
      <c r="A469" t="s">
        <v>370</v>
      </c>
      <c r="B469" s="30">
        <v>7432</v>
      </c>
      <c r="C469" t="s">
        <v>679</v>
      </c>
    </row>
    <row r="470" spans="1:3">
      <c r="A470" t="s">
        <v>371</v>
      </c>
      <c r="B470" s="30">
        <v>490794</v>
      </c>
      <c r="C470" t="s">
        <v>679</v>
      </c>
    </row>
    <row r="471" spans="1:3">
      <c r="A471" t="s">
        <v>82</v>
      </c>
      <c r="B471" s="30">
        <v>17759</v>
      </c>
      <c r="C471" t="s">
        <v>679</v>
      </c>
    </row>
    <row r="472" spans="1:3">
      <c r="A472" t="s">
        <v>647</v>
      </c>
      <c r="B472" s="30">
        <v>4509</v>
      </c>
      <c r="C472" t="s">
        <v>679</v>
      </c>
    </row>
    <row r="473" spans="1:3">
      <c r="A473" t="s">
        <v>83</v>
      </c>
      <c r="B473" s="30">
        <v>180</v>
      </c>
      <c r="C473" t="s">
        <v>679</v>
      </c>
    </row>
    <row r="474" spans="1:3">
      <c r="A474" t="s">
        <v>372</v>
      </c>
      <c r="B474" s="30">
        <v>11799</v>
      </c>
      <c r="C474" t="s">
        <v>679</v>
      </c>
    </row>
    <row r="475" spans="1:3">
      <c r="A475" t="s">
        <v>373</v>
      </c>
      <c r="B475" s="30">
        <v>4350.3599999999997</v>
      </c>
      <c r="C475" t="s">
        <v>679</v>
      </c>
    </row>
    <row r="476" spans="1:3">
      <c r="A476" t="s">
        <v>525</v>
      </c>
      <c r="B476" s="30">
        <v>46300</v>
      </c>
      <c r="C476" t="s">
        <v>679</v>
      </c>
    </row>
    <row r="477" spans="1:3">
      <c r="A477" t="s">
        <v>374</v>
      </c>
      <c r="B477" s="30">
        <v>45000</v>
      </c>
      <c r="C477" t="s">
        <v>679</v>
      </c>
    </row>
    <row r="478" spans="1:3">
      <c r="A478" t="s">
        <v>375</v>
      </c>
      <c r="B478" s="30">
        <v>124953.84</v>
      </c>
      <c r="C478" t="s">
        <v>679</v>
      </c>
    </row>
    <row r="479" spans="1:3">
      <c r="A479" t="s">
        <v>92</v>
      </c>
      <c r="B479" s="30">
        <v>5454.4</v>
      </c>
      <c r="C479" t="s">
        <v>679</v>
      </c>
    </row>
    <row r="480" spans="1:3">
      <c r="A480" t="s">
        <v>93</v>
      </c>
      <c r="B480" s="30">
        <v>8363</v>
      </c>
      <c r="C480" t="s">
        <v>679</v>
      </c>
    </row>
    <row r="481" spans="1:3">
      <c r="A481" t="s">
        <v>648</v>
      </c>
      <c r="B481" s="30">
        <v>161372.07999999999</v>
      </c>
      <c r="C481" t="s">
        <v>679</v>
      </c>
    </row>
    <row r="482" spans="1:3">
      <c r="A482" t="s">
        <v>649</v>
      </c>
      <c r="B482" s="30">
        <v>8476.89</v>
      </c>
      <c r="C482" t="s">
        <v>679</v>
      </c>
    </row>
    <row r="483" spans="1:3">
      <c r="A483" t="s">
        <v>376</v>
      </c>
      <c r="B483" s="30">
        <v>325340</v>
      </c>
      <c r="C483" t="s">
        <v>679</v>
      </c>
    </row>
    <row r="484" spans="1:3">
      <c r="A484" t="s">
        <v>377</v>
      </c>
      <c r="B484" s="30">
        <v>16962</v>
      </c>
      <c r="C484" t="s">
        <v>679</v>
      </c>
    </row>
    <row r="485" spans="1:3">
      <c r="A485" t="s">
        <v>378</v>
      </c>
      <c r="B485" s="30">
        <v>2519</v>
      </c>
      <c r="C485" t="s">
        <v>679</v>
      </c>
    </row>
    <row r="486" spans="1:3">
      <c r="A486" t="s">
        <v>102</v>
      </c>
      <c r="B486" s="30">
        <v>40573</v>
      </c>
      <c r="C486" t="s">
        <v>679</v>
      </c>
    </row>
    <row r="487" spans="1:3">
      <c r="A487" t="s">
        <v>379</v>
      </c>
      <c r="B487" s="30">
        <v>99132</v>
      </c>
      <c r="C487" t="s">
        <v>679</v>
      </c>
    </row>
    <row r="488" spans="1:3">
      <c r="A488" t="s">
        <v>105</v>
      </c>
      <c r="B488" s="30">
        <v>41517.01</v>
      </c>
      <c r="C488" t="s">
        <v>679</v>
      </c>
    </row>
    <row r="489" spans="1:3">
      <c r="A489" t="s">
        <v>107</v>
      </c>
      <c r="B489" s="30">
        <v>2983360.71</v>
      </c>
      <c r="C489" t="s">
        <v>679</v>
      </c>
    </row>
    <row r="490" spans="1:3">
      <c r="A490" t="s">
        <v>109</v>
      </c>
      <c r="B490" s="30">
        <v>31850</v>
      </c>
      <c r="C490" t="s">
        <v>679</v>
      </c>
    </row>
    <row r="491" spans="1:3">
      <c r="A491" t="s">
        <v>111</v>
      </c>
      <c r="B491" s="30">
        <v>109838.31</v>
      </c>
      <c r="C491" t="s">
        <v>679</v>
      </c>
    </row>
    <row r="492" spans="1:3">
      <c r="A492" t="s">
        <v>380</v>
      </c>
      <c r="B492" s="30">
        <v>756303.56</v>
      </c>
      <c r="C492" t="s">
        <v>679</v>
      </c>
    </row>
    <row r="493" spans="1:3">
      <c r="A493" t="s">
        <v>650</v>
      </c>
      <c r="B493" s="30">
        <v>99274</v>
      </c>
      <c r="C493" t="s">
        <v>679</v>
      </c>
    </row>
    <row r="494" spans="1:3">
      <c r="A494" t="s">
        <v>651</v>
      </c>
      <c r="B494" s="30">
        <v>210123</v>
      </c>
      <c r="C494" t="s">
        <v>679</v>
      </c>
    </row>
    <row r="495" spans="1:3">
      <c r="A495" t="s">
        <v>381</v>
      </c>
      <c r="B495" s="30">
        <v>47672</v>
      </c>
      <c r="C495" t="s">
        <v>679</v>
      </c>
    </row>
    <row r="496" spans="1:3">
      <c r="A496" t="s">
        <v>652</v>
      </c>
      <c r="B496" s="30">
        <v>656682.18999999994</v>
      </c>
      <c r="C496" t="s">
        <v>679</v>
      </c>
    </row>
    <row r="497" spans="1:3">
      <c r="A497" t="s">
        <v>382</v>
      </c>
      <c r="B497" s="30">
        <v>60804</v>
      </c>
      <c r="C497" t="s">
        <v>679</v>
      </c>
    </row>
    <row r="498" spans="1:3">
      <c r="A498" t="s">
        <v>124</v>
      </c>
      <c r="B498" s="30">
        <v>11434</v>
      </c>
      <c r="C498" t="s">
        <v>679</v>
      </c>
    </row>
    <row r="499" spans="1:3">
      <c r="A499" t="s">
        <v>383</v>
      </c>
      <c r="B499" s="30">
        <v>4480465.3</v>
      </c>
      <c r="C499" t="s">
        <v>679</v>
      </c>
    </row>
    <row r="500" spans="1:3">
      <c r="A500" t="s">
        <v>653</v>
      </c>
      <c r="B500" s="30">
        <v>93573</v>
      </c>
      <c r="C500" t="s">
        <v>679</v>
      </c>
    </row>
    <row r="501" spans="1:3">
      <c r="A501" t="s">
        <v>654</v>
      </c>
      <c r="B501" s="30">
        <v>625870</v>
      </c>
      <c r="C501" t="s">
        <v>679</v>
      </c>
    </row>
    <row r="502" spans="1:3">
      <c r="A502" t="s">
        <v>384</v>
      </c>
      <c r="B502" s="30">
        <v>7560</v>
      </c>
      <c r="C502" t="s">
        <v>679</v>
      </c>
    </row>
    <row r="503" spans="1:3">
      <c r="A503" t="s">
        <v>385</v>
      </c>
      <c r="B503" s="30">
        <v>1551625.58</v>
      </c>
      <c r="C503" t="s">
        <v>679</v>
      </c>
    </row>
    <row r="504" spans="1:3">
      <c r="A504" t="s">
        <v>386</v>
      </c>
      <c r="B504" s="30">
        <v>1209399.72</v>
      </c>
      <c r="C504" t="s">
        <v>679</v>
      </c>
    </row>
    <row r="505" spans="1:3">
      <c r="A505" t="s">
        <v>387</v>
      </c>
      <c r="B505" s="30">
        <v>18762</v>
      </c>
      <c r="C505" t="s">
        <v>679</v>
      </c>
    </row>
    <row r="506" spans="1:3">
      <c r="A506" t="s">
        <v>388</v>
      </c>
      <c r="B506" s="30">
        <v>48999.5</v>
      </c>
      <c r="C506" t="s">
        <v>679</v>
      </c>
    </row>
    <row r="507" spans="1:3">
      <c r="A507" t="s">
        <v>655</v>
      </c>
      <c r="B507" s="30">
        <v>173847</v>
      </c>
      <c r="C507" t="s">
        <v>679</v>
      </c>
    </row>
    <row r="508" spans="1:3">
      <c r="A508" t="s">
        <v>389</v>
      </c>
      <c r="B508" s="30">
        <v>48059</v>
      </c>
      <c r="C508" t="s">
        <v>679</v>
      </c>
    </row>
    <row r="509" spans="1:3">
      <c r="A509" t="s">
        <v>390</v>
      </c>
      <c r="B509" s="30">
        <v>193140</v>
      </c>
      <c r="C509" t="s">
        <v>679</v>
      </c>
    </row>
    <row r="510" spans="1:3">
      <c r="A510" t="s">
        <v>391</v>
      </c>
      <c r="B510" s="30">
        <v>28069</v>
      </c>
      <c r="C510" t="s">
        <v>679</v>
      </c>
    </row>
    <row r="511" spans="1:3">
      <c r="A511" t="s">
        <v>144</v>
      </c>
      <c r="B511" s="30">
        <v>167843</v>
      </c>
      <c r="C511" t="s">
        <v>679</v>
      </c>
    </row>
    <row r="512" spans="1:3">
      <c r="A512" t="s">
        <v>145</v>
      </c>
      <c r="B512" s="30">
        <v>49997</v>
      </c>
      <c r="C512" t="s">
        <v>679</v>
      </c>
    </row>
    <row r="513" spans="1:3">
      <c r="A513" t="s">
        <v>392</v>
      </c>
      <c r="B513" s="30">
        <v>101675</v>
      </c>
      <c r="C513" t="s">
        <v>679</v>
      </c>
    </row>
    <row r="514" spans="1:3">
      <c r="A514" t="s">
        <v>148</v>
      </c>
      <c r="B514" s="30">
        <v>40903</v>
      </c>
      <c r="C514" t="s">
        <v>679</v>
      </c>
    </row>
    <row r="515" spans="1:3">
      <c r="A515" t="s">
        <v>393</v>
      </c>
      <c r="B515" s="30">
        <v>22664</v>
      </c>
      <c r="C515" t="s">
        <v>679</v>
      </c>
    </row>
    <row r="516" spans="1:3">
      <c r="A516" t="s">
        <v>656</v>
      </c>
      <c r="B516" s="30">
        <v>872610.35</v>
      </c>
      <c r="C516" t="s">
        <v>679</v>
      </c>
    </row>
    <row r="517" spans="1:3">
      <c r="A517" t="s">
        <v>394</v>
      </c>
      <c r="B517" s="30">
        <v>385170</v>
      </c>
      <c r="C517" t="s">
        <v>679</v>
      </c>
    </row>
    <row r="518" spans="1:3">
      <c r="A518" t="s">
        <v>395</v>
      </c>
      <c r="B518" s="30">
        <v>238613</v>
      </c>
      <c r="C518" t="s">
        <v>679</v>
      </c>
    </row>
    <row r="519" spans="1:3">
      <c r="A519" t="s">
        <v>396</v>
      </c>
      <c r="B519" s="30">
        <v>32525</v>
      </c>
      <c r="C519" t="s">
        <v>679</v>
      </c>
    </row>
    <row r="520" spans="1:3">
      <c r="A520" t="s">
        <v>397</v>
      </c>
      <c r="B520" s="30">
        <v>183600</v>
      </c>
      <c r="C520" t="s">
        <v>679</v>
      </c>
    </row>
    <row r="521" spans="1:3">
      <c r="A521" t="s">
        <v>657</v>
      </c>
      <c r="B521" s="30">
        <v>3547552.01</v>
      </c>
      <c r="C521" t="s">
        <v>679</v>
      </c>
    </row>
    <row r="522" spans="1:3">
      <c r="A522" t="s">
        <v>398</v>
      </c>
      <c r="B522" s="30">
        <v>1168318.05</v>
      </c>
      <c r="C522" t="s">
        <v>679</v>
      </c>
    </row>
    <row r="523" spans="1:3">
      <c r="A523" t="s">
        <v>399</v>
      </c>
      <c r="B523" s="30">
        <v>638387</v>
      </c>
      <c r="C523" t="s">
        <v>679</v>
      </c>
    </row>
    <row r="524" spans="1:3">
      <c r="A524" t="s">
        <v>658</v>
      </c>
      <c r="B524" s="30">
        <v>296222</v>
      </c>
      <c r="C524" t="s">
        <v>679</v>
      </c>
    </row>
    <row r="525" spans="1:3">
      <c r="A525" t="s">
        <v>659</v>
      </c>
      <c r="B525" s="30">
        <v>827900</v>
      </c>
      <c r="C525" t="s">
        <v>679</v>
      </c>
    </row>
    <row r="526" spans="1:3">
      <c r="A526" t="s">
        <v>539</v>
      </c>
      <c r="B526" s="30">
        <v>124740</v>
      </c>
      <c r="C526" t="s">
        <v>679</v>
      </c>
    </row>
    <row r="527" spans="1:3">
      <c r="A527" t="s">
        <v>660</v>
      </c>
      <c r="B527" s="30">
        <v>292168</v>
      </c>
      <c r="C527" t="s">
        <v>679</v>
      </c>
    </row>
    <row r="528" spans="1:3">
      <c r="A528" t="s">
        <v>661</v>
      </c>
      <c r="B528" s="30">
        <v>348918.7</v>
      </c>
      <c r="C528" t="s">
        <v>679</v>
      </c>
    </row>
    <row r="529" spans="1:3">
      <c r="A529" t="s">
        <v>162</v>
      </c>
      <c r="B529" s="30">
        <v>172523</v>
      </c>
      <c r="C529" t="s">
        <v>679</v>
      </c>
    </row>
    <row r="530" spans="1:3">
      <c r="A530" t="s">
        <v>164</v>
      </c>
      <c r="B530" s="30">
        <v>6421.16</v>
      </c>
      <c r="C530" t="s">
        <v>679</v>
      </c>
    </row>
    <row r="531" spans="1:3">
      <c r="A531" t="s">
        <v>166</v>
      </c>
      <c r="B531" s="30">
        <v>33063.870000000003</v>
      </c>
      <c r="C531" t="s">
        <v>679</v>
      </c>
    </row>
    <row r="532" spans="1:3">
      <c r="A532" t="s">
        <v>662</v>
      </c>
      <c r="B532" s="30">
        <v>43934</v>
      </c>
      <c r="C532" t="s">
        <v>679</v>
      </c>
    </row>
    <row r="533" spans="1:3">
      <c r="A533" t="s">
        <v>170</v>
      </c>
      <c r="B533" s="30">
        <v>61634</v>
      </c>
      <c r="C533" t="s">
        <v>679</v>
      </c>
    </row>
    <row r="534" spans="1:3">
      <c r="A534" t="s">
        <v>400</v>
      </c>
      <c r="B534" s="30">
        <v>68440</v>
      </c>
      <c r="C534" t="s">
        <v>679</v>
      </c>
    </row>
    <row r="535" spans="1:3">
      <c r="A535" t="s">
        <v>663</v>
      </c>
      <c r="B535" s="30">
        <v>113850</v>
      </c>
      <c r="C535" t="s">
        <v>679</v>
      </c>
    </row>
    <row r="536" spans="1:3">
      <c r="A536" t="s">
        <v>401</v>
      </c>
      <c r="B536" s="30">
        <v>1739</v>
      </c>
      <c r="C536" t="s">
        <v>679</v>
      </c>
    </row>
    <row r="537" spans="1:3">
      <c r="A537" t="s">
        <v>180</v>
      </c>
      <c r="B537" s="30">
        <v>131700</v>
      </c>
      <c r="C537" t="s">
        <v>679</v>
      </c>
    </row>
    <row r="538" spans="1:3">
      <c r="A538" t="s">
        <v>402</v>
      </c>
      <c r="B538" s="30">
        <v>786055</v>
      </c>
      <c r="C538" t="s">
        <v>679</v>
      </c>
    </row>
    <row r="539" spans="1:3">
      <c r="A539" t="s">
        <v>403</v>
      </c>
      <c r="B539" s="30">
        <v>3183</v>
      </c>
      <c r="C539" t="s">
        <v>679</v>
      </c>
    </row>
    <row r="540" spans="1:3">
      <c r="A540" t="s">
        <v>404</v>
      </c>
      <c r="B540" s="30">
        <v>7293</v>
      </c>
      <c r="C540" t="s">
        <v>679</v>
      </c>
    </row>
    <row r="541" spans="1:3">
      <c r="A541" t="s">
        <v>182</v>
      </c>
      <c r="B541" s="30">
        <v>53144.2</v>
      </c>
      <c r="C541" t="s">
        <v>679</v>
      </c>
    </row>
    <row r="542" spans="1:3">
      <c r="A542" t="s">
        <v>405</v>
      </c>
      <c r="B542" s="30">
        <v>157530</v>
      </c>
      <c r="C542" t="s">
        <v>679</v>
      </c>
    </row>
    <row r="543" spans="1:3">
      <c r="A543" t="s">
        <v>406</v>
      </c>
      <c r="B543" s="30">
        <v>205370</v>
      </c>
      <c r="C543" t="s">
        <v>679</v>
      </c>
    </row>
    <row r="544" spans="1:3">
      <c r="A544" t="s">
        <v>407</v>
      </c>
      <c r="B544" s="30">
        <v>29353</v>
      </c>
      <c r="C544" t="s">
        <v>679</v>
      </c>
    </row>
    <row r="545" spans="1:3">
      <c r="A545" t="s">
        <v>408</v>
      </c>
      <c r="B545" s="30">
        <v>5824</v>
      </c>
      <c r="C545" t="s">
        <v>679</v>
      </c>
    </row>
    <row r="546" spans="1:3">
      <c r="A546" t="s">
        <v>409</v>
      </c>
      <c r="B546" s="30">
        <v>69384</v>
      </c>
      <c r="C546" t="s">
        <v>679</v>
      </c>
    </row>
    <row r="547" spans="1:3">
      <c r="A547" t="s">
        <v>410</v>
      </c>
      <c r="B547" s="30">
        <v>5664</v>
      </c>
      <c r="C547" t="s">
        <v>679</v>
      </c>
    </row>
    <row r="548" spans="1:3">
      <c r="A548" t="s">
        <v>664</v>
      </c>
      <c r="B548" s="30">
        <v>573952</v>
      </c>
      <c r="C548" t="s">
        <v>679</v>
      </c>
    </row>
    <row r="549" spans="1:3">
      <c r="A549" t="s">
        <v>411</v>
      </c>
      <c r="B549" s="30">
        <v>65000</v>
      </c>
      <c r="C549" t="s">
        <v>679</v>
      </c>
    </row>
    <row r="550" spans="1:3">
      <c r="A550" t="s">
        <v>546</v>
      </c>
      <c r="B550" s="30">
        <v>13563</v>
      </c>
      <c r="C550" t="s">
        <v>679</v>
      </c>
    </row>
    <row r="551" spans="1:3">
      <c r="A551" t="s">
        <v>412</v>
      </c>
      <c r="B551" s="30">
        <v>11000</v>
      </c>
      <c r="C551" t="s">
        <v>679</v>
      </c>
    </row>
    <row r="552" spans="1:3">
      <c r="A552" t="s">
        <v>413</v>
      </c>
      <c r="B552" s="30">
        <v>125740</v>
      </c>
      <c r="C552" t="s">
        <v>679</v>
      </c>
    </row>
    <row r="553" spans="1:3">
      <c r="A553" t="s">
        <v>414</v>
      </c>
      <c r="B553" s="30">
        <v>89472</v>
      </c>
      <c r="C553" t="s">
        <v>679</v>
      </c>
    </row>
    <row r="554" spans="1:3">
      <c r="A554" t="s">
        <v>415</v>
      </c>
      <c r="B554" s="30">
        <v>7788</v>
      </c>
      <c r="C554" t="s">
        <v>679</v>
      </c>
    </row>
    <row r="555" spans="1:3">
      <c r="A555" t="s">
        <v>416</v>
      </c>
      <c r="B555" s="30">
        <v>905914</v>
      </c>
      <c r="C555" t="s">
        <v>679</v>
      </c>
    </row>
    <row r="556" spans="1:3">
      <c r="A556" t="s">
        <v>417</v>
      </c>
      <c r="B556" s="30">
        <v>8496</v>
      </c>
      <c r="C556" t="s">
        <v>679</v>
      </c>
    </row>
    <row r="557" spans="1:3">
      <c r="A557" t="s">
        <v>418</v>
      </c>
      <c r="B557" s="30">
        <v>17270</v>
      </c>
      <c r="C557" t="s">
        <v>679</v>
      </c>
    </row>
    <row r="558" spans="1:3">
      <c r="A558" t="s">
        <v>419</v>
      </c>
      <c r="B558" s="30">
        <v>40120</v>
      </c>
      <c r="C558" t="s">
        <v>679</v>
      </c>
    </row>
    <row r="559" spans="1:3">
      <c r="A559" t="s">
        <v>190</v>
      </c>
      <c r="B559" s="30">
        <v>2800</v>
      </c>
      <c r="C559" t="s">
        <v>679</v>
      </c>
    </row>
    <row r="560" spans="1:3">
      <c r="A560" t="s">
        <v>420</v>
      </c>
      <c r="B560" s="30">
        <v>8968</v>
      </c>
      <c r="C560" t="s">
        <v>679</v>
      </c>
    </row>
    <row r="561" spans="1:3">
      <c r="A561" t="s">
        <v>421</v>
      </c>
      <c r="B561" s="30">
        <v>197370</v>
      </c>
      <c r="C561" t="s">
        <v>679</v>
      </c>
    </row>
    <row r="562" spans="1:3">
      <c r="A562" t="s">
        <v>422</v>
      </c>
      <c r="B562" s="30">
        <v>29901</v>
      </c>
      <c r="C562" t="s">
        <v>679</v>
      </c>
    </row>
    <row r="563" spans="1:3">
      <c r="A563" t="s">
        <v>423</v>
      </c>
      <c r="B563" s="30">
        <v>52326</v>
      </c>
      <c r="C563" t="s">
        <v>679</v>
      </c>
    </row>
    <row r="564" spans="1:3">
      <c r="A564" t="s">
        <v>424</v>
      </c>
      <c r="B564" s="30">
        <v>43813</v>
      </c>
      <c r="C564" t="s">
        <v>679</v>
      </c>
    </row>
    <row r="565" spans="1:3">
      <c r="A565" t="s">
        <v>425</v>
      </c>
      <c r="B565" s="30">
        <v>42500</v>
      </c>
      <c r="C565" t="s">
        <v>679</v>
      </c>
    </row>
    <row r="566" spans="1:3">
      <c r="A566" t="s">
        <v>426</v>
      </c>
      <c r="B566" s="30">
        <v>7168</v>
      </c>
      <c r="C566" t="s">
        <v>679</v>
      </c>
    </row>
    <row r="567" spans="1:3">
      <c r="A567" t="s">
        <v>427</v>
      </c>
      <c r="B567" s="30">
        <v>33276</v>
      </c>
      <c r="C567" t="s">
        <v>679</v>
      </c>
    </row>
    <row r="568" spans="1:3">
      <c r="A568" t="s">
        <v>665</v>
      </c>
      <c r="B568" s="30">
        <v>20390</v>
      </c>
      <c r="C568" t="s">
        <v>679</v>
      </c>
    </row>
    <row r="569" spans="1:3">
      <c r="A569" t="s">
        <v>428</v>
      </c>
      <c r="B569" s="30">
        <v>10142</v>
      </c>
      <c r="C569" t="s">
        <v>679</v>
      </c>
    </row>
    <row r="570" spans="1:3">
      <c r="A570" t="s">
        <v>429</v>
      </c>
      <c r="B570" s="30">
        <v>146320</v>
      </c>
      <c r="C570" t="s">
        <v>679</v>
      </c>
    </row>
    <row r="571" spans="1:3">
      <c r="A571" t="s">
        <v>430</v>
      </c>
      <c r="B571" s="30">
        <v>9254</v>
      </c>
      <c r="C571" t="s">
        <v>679</v>
      </c>
    </row>
    <row r="572" spans="1:3">
      <c r="A572" t="s">
        <v>399</v>
      </c>
      <c r="B572" s="30">
        <v>5401297.0099999998</v>
      </c>
      <c r="C572" t="s">
        <v>679</v>
      </c>
    </row>
    <row r="573" spans="1:3">
      <c r="A573" t="s">
        <v>357</v>
      </c>
      <c r="B573" s="30">
        <v>5428.56</v>
      </c>
      <c r="C573" t="s">
        <v>679</v>
      </c>
    </row>
    <row r="574" spans="1:3">
      <c r="A574" t="s">
        <v>431</v>
      </c>
      <c r="B574" s="30">
        <v>344231</v>
      </c>
      <c r="C574" t="s">
        <v>679</v>
      </c>
    </row>
    <row r="575" spans="1:3">
      <c r="A575" t="s">
        <v>666</v>
      </c>
      <c r="B575" s="30">
        <v>272485.59999999998</v>
      </c>
      <c r="C575" t="s">
        <v>679</v>
      </c>
    </row>
    <row r="576" spans="1:3">
      <c r="A576" t="s">
        <v>432</v>
      </c>
      <c r="B576" s="30">
        <v>33040</v>
      </c>
      <c r="C576" t="s">
        <v>679</v>
      </c>
    </row>
    <row r="577" spans="1:3">
      <c r="A577" t="s">
        <v>667</v>
      </c>
      <c r="B577" s="30">
        <v>41707.01</v>
      </c>
      <c r="C577" t="s">
        <v>679</v>
      </c>
    </row>
    <row r="578" spans="1:3">
      <c r="A578" t="s">
        <v>206</v>
      </c>
      <c r="B578" s="30">
        <v>339693.14</v>
      </c>
      <c r="C578" t="s">
        <v>679</v>
      </c>
    </row>
    <row r="579" spans="1:3">
      <c r="A579" t="s">
        <v>433</v>
      </c>
      <c r="B579" s="30">
        <v>1499045.28</v>
      </c>
      <c r="C579" t="s">
        <v>679</v>
      </c>
    </row>
    <row r="580" spans="1:3">
      <c r="A580" t="s">
        <v>433</v>
      </c>
      <c r="B580" s="30">
        <v>1332995.2</v>
      </c>
      <c r="C580" t="s">
        <v>679</v>
      </c>
    </row>
    <row r="581" spans="1:3">
      <c r="A581" t="s">
        <v>668</v>
      </c>
      <c r="B581" s="30">
        <v>68071</v>
      </c>
      <c r="C581" t="s">
        <v>679</v>
      </c>
    </row>
    <row r="582" spans="1:3">
      <c r="A582" t="s">
        <v>434</v>
      </c>
      <c r="B582" s="30">
        <v>11829347.65</v>
      </c>
      <c r="C582" t="s">
        <v>679</v>
      </c>
    </row>
    <row r="583" spans="1:3">
      <c r="A583" t="s">
        <v>435</v>
      </c>
      <c r="B583" s="30">
        <v>32806</v>
      </c>
      <c r="C583" t="s">
        <v>679</v>
      </c>
    </row>
    <row r="584" spans="1:3">
      <c r="A584" t="s">
        <v>436</v>
      </c>
      <c r="B584" s="30">
        <v>1026117.3</v>
      </c>
      <c r="C584" t="s">
        <v>679</v>
      </c>
    </row>
    <row r="585" spans="1:3">
      <c r="A585" t="s">
        <v>437</v>
      </c>
      <c r="B585" s="30">
        <v>17744</v>
      </c>
      <c r="C585" t="s">
        <v>679</v>
      </c>
    </row>
    <row r="586" spans="1:3">
      <c r="A586" t="s">
        <v>211</v>
      </c>
      <c r="B586" s="30">
        <v>580742.12</v>
      </c>
      <c r="C586" t="s">
        <v>679</v>
      </c>
    </row>
    <row r="587" spans="1:3">
      <c r="A587" t="s">
        <v>212</v>
      </c>
      <c r="B587" s="30">
        <v>60378</v>
      </c>
      <c r="C587" t="s">
        <v>679</v>
      </c>
    </row>
    <row r="588" spans="1:3">
      <c r="A588" t="s">
        <v>438</v>
      </c>
      <c r="B588" s="30">
        <v>151616.31</v>
      </c>
      <c r="C588" t="s">
        <v>679</v>
      </c>
    </row>
    <row r="589" spans="1:3">
      <c r="A589" t="s">
        <v>439</v>
      </c>
      <c r="B589" s="30">
        <v>140528.35</v>
      </c>
      <c r="C589" t="s">
        <v>679</v>
      </c>
    </row>
    <row r="590" spans="1:3">
      <c r="A590" t="s">
        <v>440</v>
      </c>
      <c r="B590" s="30">
        <v>758240.61</v>
      </c>
      <c r="C590" t="s">
        <v>679</v>
      </c>
    </row>
    <row r="591" spans="1:3">
      <c r="A591" t="s">
        <v>441</v>
      </c>
      <c r="B591" s="30">
        <v>2413066.98</v>
      </c>
      <c r="C591" t="s">
        <v>679</v>
      </c>
    </row>
    <row r="592" spans="1:3">
      <c r="A592" t="s">
        <v>442</v>
      </c>
      <c r="B592" s="30">
        <v>301275.18</v>
      </c>
      <c r="C592" t="s">
        <v>679</v>
      </c>
    </row>
    <row r="593" spans="1:3">
      <c r="A593" t="s">
        <v>443</v>
      </c>
      <c r="B593" s="30">
        <v>9965641.0399999991</v>
      </c>
      <c r="C593" t="s">
        <v>679</v>
      </c>
    </row>
    <row r="594" spans="1:3">
      <c r="A594" t="s">
        <v>669</v>
      </c>
      <c r="B594" s="30">
        <v>65448</v>
      </c>
      <c r="C594" t="s">
        <v>679</v>
      </c>
    </row>
    <row r="595" spans="1:3">
      <c r="A595" t="s">
        <v>444</v>
      </c>
      <c r="B595" s="30">
        <v>18825</v>
      </c>
      <c r="C595" t="s">
        <v>679</v>
      </c>
    </row>
    <row r="596" spans="1:3">
      <c r="A596" t="s">
        <v>356</v>
      </c>
      <c r="B596" s="30">
        <v>1299020.96</v>
      </c>
      <c r="C596" t="s">
        <v>679</v>
      </c>
    </row>
    <row r="597" spans="1:3">
      <c r="A597" t="s">
        <v>445</v>
      </c>
      <c r="B597" s="30">
        <v>1141849</v>
      </c>
      <c r="C597" t="s">
        <v>679</v>
      </c>
    </row>
    <row r="598" spans="1:3">
      <c r="A598" t="s">
        <v>446</v>
      </c>
      <c r="B598" s="30">
        <v>560627.06999999995</v>
      </c>
      <c r="C598" t="s">
        <v>679</v>
      </c>
    </row>
    <row r="599" spans="1:3">
      <c r="A599" t="s">
        <v>566</v>
      </c>
      <c r="B599" s="30">
        <v>53856</v>
      </c>
      <c r="C599" t="s">
        <v>679</v>
      </c>
    </row>
    <row r="600" spans="1:3">
      <c r="A600" t="s">
        <v>238</v>
      </c>
      <c r="B600" s="30">
        <v>69315</v>
      </c>
      <c r="C600" t="s">
        <v>679</v>
      </c>
    </row>
    <row r="601" spans="1:3">
      <c r="A601" t="s">
        <v>239</v>
      </c>
      <c r="B601" s="30">
        <v>133923</v>
      </c>
      <c r="C601" t="s">
        <v>679</v>
      </c>
    </row>
    <row r="602" spans="1:3">
      <c r="A602" t="s">
        <v>447</v>
      </c>
      <c r="B602" s="30">
        <v>8762081.8000000007</v>
      </c>
      <c r="C602" t="s">
        <v>679</v>
      </c>
    </row>
    <row r="603" spans="1:3">
      <c r="A603" t="s">
        <v>448</v>
      </c>
      <c r="B603" s="30">
        <v>8977</v>
      </c>
      <c r="C603" t="s">
        <v>679</v>
      </c>
    </row>
    <row r="604" spans="1:3">
      <c r="A604" t="s">
        <v>252</v>
      </c>
      <c r="B604" s="30">
        <v>1508563.63</v>
      </c>
      <c r="C604" t="s">
        <v>679</v>
      </c>
    </row>
    <row r="605" spans="1:3">
      <c r="A605" t="s">
        <v>670</v>
      </c>
      <c r="B605" s="30">
        <v>12764</v>
      </c>
      <c r="C605" t="s">
        <v>679</v>
      </c>
    </row>
    <row r="606" spans="1:3">
      <c r="A606" t="s">
        <v>449</v>
      </c>
      <c r="B606" s="30">
        <v>136730</v>
      </c>
      <c r="C606" t="s">
        <v>679</v>
      </c>
    </row>
    <row r="607" spans="1:3">
      <c r="A607" t="s">
        <v>450</v>
      </c>
      <c r="B607" s="30">
        <v>13824</v>
      </c>
      <c r="C607" t="s">
        <v>679</v>
      </c>
    </row>
    <row r="608" spans="1:3">
      <c r="A608" t="s">
        <v>671</v>
      </c>
      <c r="B608" s="30">
        <v>31792</v>
      </c>
      <c r="C608" t="s">
        <v>679</v>
      </c>
    </row>
    <row r="609" spans="1:3">
      <c r="A609" t="s">
        <v>262</v>
      </c>
      <c r="B609" s="30">
        <v>18344</v>
      </c>
      <c r="C609" t="s">
        <v>679</v>
      </c>
    </row>
    <row r="610" spans="1:3">
      <c r="A610" t="s">
        <v>451</v>
      </c>
      <c r="B610" s="30">
        <v>38367</v>
      </c>
      <c r="C610" t="s">
        <v>679</v>
      </c>
    </row>
    <row r="611" spans="1:3">
      <c r="A611" t="s">
        <v>452</v>
      </c>
      <c r="B611" s="30">
        <v>796978</v>
      </c>
      <c r="C611" t="s">
        <v>679</v>
      </c>
    </row>
    <row r="612" spans="1:3">
      <c r="A612" t="s">
        <v>453</v>
      </c>
      <c r="B612" s="30">
        <v>469765</v>
      </c>
      <c r="C612" t="s">
        <v>679</v>
      </c>
    </row>
    <row r="613" spans="1:3">
      <c r="A613" t="s">
        <v>454</v>
      </c>
      <c r="B613" s="30">
        <v>1601169.13</v>
      </c>
      <c r="C613" t="s">
        <v>679</v>
      </c>
    </row>
    <row r="614" spans="1:3">
      <c r="A614" t="s">
        <v>455</v>
      </c>
      <c r="B614" s="30">
        <v>1008697.88</v>
      </c>
      <c r="C614" t="s">
        <v>679</v>
      </c>
    </row>
    <row r="615" spans="1:3">
      <c r="A615" t="s">
        <v>281</v>
      </c>
      <c r="B615" s="30">
        <v>83310.399999999994</v>
      </c>
      <c r="C615" t="s">
        <v>679</v>
      </c>
    </row>
    <row r="616" spans="1:3">
      <c r="A616" t="s">
        <v>456</v>
      </c>
      <c r="B616" s="30">
        <v>336174</v>
      </c>
      <c r="C616" t="s">
        <v>679</v>
      </c>
    </row>
    <row r="617" spans="1:3">
      <c r="A617" t="s">
        <v>457</v>
      </c>
      <c r="B617" s="30">
        <v>32100</v>
      </c>
      <c r="C617" t="s">
        <v>679</v>
      </c>
    </row>
    <row r="618" spans="1:3">
      <c r="A618" t="s">
        <v>578</v>
      </c>
      <c r="B618" s="30">
        <v>213533</v>
      </c>
      <c r="C618" t="s">
        <v>679</v>
      </c>
    </row>
    <row r="619" spans="1:3">
      <c r="A619" t="s">
        <v>672</v>
      </c>
      <c r="B619" s="30">
        <v>84825</v>
      </c>
      <c r="C619" t="s">
        <v>679</v>
      </c>
    </row>
    <row r="620" spans="1:3">
      <c r="A620" t="s">
        <v>458</v>
      </c>
      <c r="B620" s="30">
        <v>39312</v>
      </c>
      <c r="C620" t="s">
        <v>679</v>
      </c>
    </row>
    <row r="621" spans="1:3">
      <c r="A621" t="s">
        <v>459</v>
      </c>
      <c r="B621" s="30">
        <v>217800</v>
      </c>
      <c r="C621" t="s">
        <v>679</v>
      </c>
    </row>
    <row r="622" spans="1:3">
      <c r="A622" t="s">
        <v>460</v>
      </c>
      <c r="B622" s="30">
        <v>394317.76</v>
      </c>
      <c r="C622" t="s">
        <v>679</v>
      </c>
    </row>
    <row r="623" spans="1:3">
      <c r="A623" t="s">
        <v>292</v>
      </c>
      <c r="B623" s="30">
        <v>723840</v>
      </c>
      <c r="C623" t="s">
        <v>679</v>
      </c>
    </row>
    <row r="624" spans="1:3">
      <c r="A624" t="s">
        <v>673</v>
      </c>
      <c r="B624" s="30">
        <v>1670400</v>
      </c>
      <c r="C624" t="s">
        <v>679</v>
      </c>
    </row>
    <row r="625" spans="1:3">
      <c r="A625" t="s">
        <v>674</v>
      </c>
      <c r="B625" s="30">
        <v>158915</v>
      </c>
      <c r="C625" t="s">
        <v>679</v>
      </c>
    </row>
    <row r="626" spans="1:3">
      <c r="A626" t="s">
        <v>588</v>
      </c>
      <c r="B626" s="30">
        <v>74488.03</v>
      </c>
      <c r="C626" t="s">
        <v>679</v>
      </c>
    </row>
    <row r="627" spans="1:3">
      <c r="A627" t="s">
        <v>298</v>
      </c>
      <c r="B627" s="30">
        <v>11600.01</v>
      </c>
      <c r="C627" t="s">
        <v>679</v>
      </c>
    </row>
    <row r="628" spans="1:3">
      <c r="A628" t="s">
        <v>461</v>
      </c>
      <c r="B628" s="30">
        <v>661724</v>
      </c>
      <c r="C628" t="s">
        <v>679</v>
      </c>
    </row>
    <row r="629" spans="1:3">
      <c r="A629" t="s">
        <v>313</v>
      </c>
      <c r="B629" s="30">
        <v>385173.02</v>
      </c>
      <c r="C629" t="s">
        <v>679</v>
      </c>
    </row>
    <row r="630" spans="1:3">
      <c r="A630" t="s">
        <v>462</v>
      </c>
      <c r="B630" s="30">
        <v>7071240.2199999997</v>
      </c>
      <c r="C630" t="s">
        <v>679</v>
      </c>
    </row>
    <row r="631" spans="1:3">
      <c r="A631" t="s">
        <v>675</v>
      </c>
      <c r="B631" s="30">
        <v>26945.42</v>
      </c>
      <c r="C631" t="s">
        <v>679</v>
      </c>
    </row>
    <row r="632" spans="1:3">
      <c r="A632" t="s">
        <v>463</v>
      </c>
      <c r="B632" s="30">
        <v>1797616.2</v>
      </c>
      <c r="C632" t="s">
        <v>679</v>
      </c>
    </row>
    <row r="633" spans="1:3">
      <c r="A633" t="s">
        <v>676</v>
      </c>
      <c r="B633" s="30">
        <v>1096332.71</v>
      </c>
      <c r="C633" t="s">
        <v>679</v>
      </c>
    </row>
    <row r="634" spans="1:3">
      <c r="A634" t="s">
        <v>464</v>
      </c>
      <c r="B634" s="30">
        <v>285337.83</v>
      </c>
      <c r="C634" t="s">
        <v>679</v>
      </c>
    </row>
    <row r="635" spans="1:3">
      <c r="A635" t="s">
        <v>465</v>
      </c>
      <c r="B635" s="30">
        <v>10719972</v>
      </c>
      <c r="C635" t="s">
        <v>679</v>
      </c>
    </row>
    <row r="636" spans="1:3">
      <c r="A636" t="s">
        <v>603</v>
      </c>
      <c r="B636" s="30">
        <v>89100</v>
      </c>
      <c r="C636" t="s">
        <v>679</v>
      </c>
    </row>
    <row r="637" spans="1:3">
      <c r="A637" t="s">
        <v>466</v>
      </c>
      <c r="B637" s="30">
        <v>180600</v>
      </c>
      <c r="C637" t="s">
        <v>679</v>
      </c>
    </row>
    <row r="638" spans="1:3">
      <c r="A638" t="s">
        <v>467</v>
      </c>
      <c r="B638" s="30">
        <v>372600</v>
      </c>
      <c r="C638" t="s">
        <v>679</v>
      </c>
    </row>
    <row r="639" spans="1:3">
      <c r="A639" t="s">
        <v>468</v>
      </c>
      <c r="B639" s="30">
        <v>486000</v>
      </c>
      <c r="C639" t="s">
        <v>679</v>
      </c>
    </row>
    <row r="640" spans="1:3">
      <c r="A640" t="s">
        <v>615</v>
      </c>
      <c r="B640" s="30">
        <v>2268000</v>
      </c>
      <c r="C640" t="s">
        <v>679</v>
      </c>
    </row>
    <row r="641" spans="1:3">
      <c r="A641" t="s">
        <v>469</v>
      </c>
      <c r="B641" s="30">
        <v>1755241.8</v>
      </c>
      <c r="C641" t="s">
        <v>679</v>
      </c>
    </row>
    <row r="642" spans="1:3">
      <c r="A642" t="s">
        <v>677</v>
      </c>
      <c r="B642" s="30">
        <v>8490.6</v>
      </c>
      <c r="C642" t="s">
        <v>679</v>
      </c>
    </row>
    <row r="643" spans="1:3">
      <c r="A643" t="s">
        <v>331</v>
      </c>
      <c r="B643" s="30">
        <v>6831014.3099999996</v>
      </c>
      <c r="C643" t="s">
        <v>679</v>
      </c>
    </row>
    <row r="644" spans="1:3">
      <c r="A644" t="s">
        <v>470</v>
      </c>
      <c r="B644" s="30">
        <v>54622.83</v>
      </c>
      <c r="C644" t="s">
        <v>679</v>
      </c>
    </row>
    <row r="645" spans="1:3">
      <c r="A645" t="s">
        <v>471</v>
      </c>
      <c r="B645" s="30">
        <v>983862</v>
      </c>
      <c r="C645" t="s">
        <v>679</v>
      </c>
    </row>
    <row r="646" spans="1:3">
      <c r="A646" t="s">
        <v>472</v>
      </c>
      <c r="B646" s="30">
        <v>9157463.8900000006</v>
      </c>
      <c r="C646" t="s">
        <v>679</v>
      </c>
    </row>
    <row r="647" spans="1:3">
      <c r="A647" t="s">
        <v>473</v>
      </c>
      <c r="B647" s="30">
        <v>298</v>
      </c>
      <c r="C647" t="s">
        <v>679</v>
      </c>
    </row>
    <row r="648" spans="1:3">
      <c r="A648" t="s">
        <v>474</v>
      </c>
      <c r="B648" s="30">
        <v>28197781.920000002</v>
      </c>
      <c r="C648" t="s">
        <v>679</v>
      </c>
    </row>
    <row r="649" spans="1:3">
      <c r="A649" t="s">
        <v>336</v>
      </c>
      <c r="B649" s="30">
        <v>531339</v>
      </c>
      <c r="C649" t="s">
        <v>679</v>
      </c>
    </row>
    <row r="650" spans="1:3">
      <c r="A650" t="s">
        <v>337</v>
      </c>
      <c r="B650" s="30">
        <v>238191.25</v>
      </c>
      <c r="C650" t="s">
        <v>679</v>
      </c>
    </row>
    <row r="651" spans="1:3">
      <c r="A651" t="s">
        <v>475</v>
      </c>
      <c r="B651" s="30">
        <v>10830528.859999999</v>
      </c>
      <c r="C651" t="s">
        <v>679</v>
      </c>
    </row>
    <row r="652" spans="1:3">
      <c r="A652" t="s">
        <v>476</v>
      </c>
      <c r="B652" s="30">
        <v>3230535</v>
      </c>
      <c r="C652" t="s">
        <v>679</v>
      </c>
    </row>
    <row r="653" spans="1:3">
      <c r="A653" t="s">
        <v>338</v>
      </c>
      <c r="B653" s="30">
        <v>143378</v>
      </c>
      <c r="C653" t="s">
        <v>679</v>
      </c>
    </row>
    <row r="654" spans="1:3">
      <c r="A654" t="s">
        <v>340</v>
      </c>
      <c r="B654" s="30">
        <v>306499</v>
      </c>
      <c r="C654" t="s">
        <v>679</v>
      </c>
    </row>
    <row r="655" spans="1:3">
      <c r="A655" t="s">
        <v>477</v>
      </c>
      <c r="B655" s="30">
        <v>9900</v>
      </c>
      <c r="C655" t="s">
        <v>679</v>
      </c>
    </row>
    <row r="656" spans="1:3">
      <c r="A656" t="s">
        <v>478</v>
      </c>
      <c r="B656" s="30">
        <v>4953713.91</v>
      </c>
      <c r="C656" t="s">
        <v>679</v>
      </c>
    </row>
    <row r="657" spans="1:3">
      <c r="A657" t="s">
        <v>479</v>
      </c>
      <c r="B657" s="30">
        <v>6311.01</v>
      </c>
      <c r="C657" t="s">
        <v>679</v>
      </c>
    </row>
    <row r="658" spans="1:3">
      <c r="A658" t="s">
        <v>480</v>
      </c>
      <c r="B658" s="30">
        <v>3147857</v>
      </c>
      <c r="C658" t="s">
        <v>679</v>
      </c>
    </row>
    <row r="659" spans="1:3">
      <c r="A659" t="s">
        <v>481</v>
      </c>
      <c r="B659" s="30">
        <v>46589</v>
      </c>
      <c r="C659" t="s">
        <v>679</v>
      </c>
    </row>
    <row r="660" spans="1:3">
      <c r="A660" t="s">
        <v>678</v>
      </c>
      <c r="B660" s="30">
        <v>22400</v>
      </c>
      <c r="C660" t="s">
        <v>679</v>
      </c>
    </row>
    <row r="661" spans="1:3">
      <c r="A661" t="s">
        <v>482</v>
      </c>
      <c r="B661" s="30">
        <v>22404103.440000001</v>
      </c>
      <c r="C661" t="s">
        <v>679</v>
      </c>
    </row>
    <row r="662" spans="1:3">
      <c r="A662" t="s">
        <v>633</v>
      </c>
      <c r="B662" s="30">
        <v>17159</v>
      </c>
      <c r="C662" t="s">
        <v>679</v>
      </c>
    </row>
    <row r="663" spans="1:3">
      <c r="A663" t="s">
        <v>635</v>
      </c>
      <c r="B663" s="30">
        <v>8083</v>
      </c>
      <c r="C663" t="s">
        <v>679</v>
      </c>
    </row>
    <row r="664" spans="1:3">
      <c r="A664" t="s">
        <v>636</v>
      </c>
      <c r="B664" s="30">
        <v>8083</v>
      </c>
      <c r="C664" t="s">
        <v>679</v>
      </c>
    </row>
    <row r="665" spans="1:3">
      <c r="A665" t="s">
        <v>483</v>
      </c>
      <c r="B665" s="30">
        <v>3607047.35</v>
      </c>
      <c r="C665" t="s">
        <v>679</v>
      </c>
    </row>
    <row r="666" spans="1:3">
      <c r="A666" t="s">
        <v>177</v>
      </c>
      <c r="B666" s="30">
        <v>9164</v>
      </c>
      <c r="C666" t="s">
        <v>679</v>
      </c>
    </row>
    <row r="667" spans="1:3">
      <c r="A667" t="s">
        <v>514</v>
      </c>
      <c r="B667" s="30">
        <f>-SUM([2]SCH!$D$341:$D$351)</f>
        <v>32464477.989999998</v>
      </c>
      <c r="C667" t="s">
        <v>679</v>
      </c>
    </row>
    <row r="668" spans="1:3">
      <c r="A668" t="s">
        <v>485</v>
      </c>
      <c r="B668" s="30">
        <v>11269.71</v>
      </c>
      <c r="C668" t="s">
        <v>687</v>
      </c>
    </row>
    <row r="669" spans="1:3">
      <c r="A669" t="s">
        <v>682</v>
      </c>
      <c r="B669" s="30">
        <v>116204.06</v>
      </c>
      <c r="C669" t="s">
        <v>687</v>
      </c>
    </row>
    <row r="670" spans="1:3">
      <c r="A670" t="s">
        <v>683</v>
      </c>
      <c r="B670" s="30">
        <v>242453.32</v>
      </c>
      <c r="C670" t="s">
        <v>687</v>
      </c>
    </row>
    <row r="671" spans="1:3">
      <c r="A671" t="s">
        <v>684</v>
      </c>
      <c r="B671" s="30">
        <v>348602.6</v>
      </c>
      <c r="C671" t="s">
        <v>687</v>
      </c>
    </row>
    <row r="672" spans="1:3">
      <c r="A672" t="s">
        <v>685</v>
      </c>
      <c r="B672" s="30">
        <v>52131</v>
      </c>
      <c r="C672" t="s">
        <v>687</v>
      </c>
    </row>
    <row r="673" spans="1:3">
      <c r="A673" t="s">
        <v>686</v>
      </c>
      <c r="B673" s="30">
        <v>10611386.99</v>
      </c>
      <c r="C673" t="s">
        <v>687</v>
      </c>
    </row>
    <row r="674" spans="1:3">
      <c r="A674" t="s">
        <v>688</v>
      </c>
      <c r="B674" s="30">
        <v>2124</v>
      </c>
      <c r="C674" t="s">
        <v>721</v>
      </c>
    </row>
    <row r="675" spans="1:3">
      <c r="A675" t="s">
        <v>489</v>
      </c>
      <c r="B675" s="30">
        <v>3217414.91</v>
      </c>
      <c r="C675" t="s">
        <v>721</v>
      </c>
    </row>
    <row r="676" spans="1:3">
      <c r="A676" t="s">
        <v>689</v>
      </c>
      <c r="B676" s="30">
        <v>2595612.84</v>
      </c>
      <c r="C676" t="s">
        <v>721</v>
      </c>
    </row>
    <row r="677" spans="1:3">
      <c r="A677" t="s">
        <v>690</v>
      </c>
      <c r="B677" s="30">
        <v>1043751.25</v>
      </c>
      <c r="C677" t="s">
        <v>721</v>
      </c>
    </row>
    <row r="678" spans="1:3">
      <c r="A678" t="s">
        <v>691</v>
      </c>
      <c r="B678" s="30">
        <v>1604072.79</v>
      </c>
      <c r="C678" t="s">
        <v>721</v>
      </c>
    </row>
    <row r="679" spans="1:3">
      <c r="A679" t="s">
        <v>488</v>
      </c>
      <c r="B679" s="30">
        <v>8366.14</v>
      </c>
      <c r="C679" t="s">
        <v>721</v>
      </c>
    </row>
    <row r="680" spans="1:3">
      <c r="A680" t="s">
        <v>692</v>
      </c>
      <c r="B680" s="30">
        <v>278070.11</v>
      </c>
      <c r="C680" t="s">
        <v>721</v>
      </c>
    </row>
    <row r="681" spans="1:3">
      <c r="A681" t="s">
        <v>486</v>
      </c>
      <c r="B681" s="30">
        <v>7286.29</v>
      </c>
      <c r="C681" t="s">
        <v>721</v>
      </c>
    </row>
    <row r="682" spans="1:3">
      <c r="A682" t="s">
        <v>693</v>
      </c>
      <c r="B682" s="30">
        <v>53480.97</v>
      </c>
      <c r="C682" t="s">
        <v>721</v>
      </c>
    </row>
    <row r="683" spans="1:3">
      <c r="A683" t="s">
        <v>487</v>
      </c>
      <c r="B683" s="30">
        <v>397062.3</v>
      </c>
      <c r="C683" t="s">
        <v>721</v>
      </c>
    </row>
    <row r="684" spans="1:3">
      <c r="A684" t="s">
        <v>694</v>
      </c>
      <c r="B684" s="30">
        <v>265453.03000000003</v>
      </c>
      <c r="C684" t="s">
        <v>721</v>
      </c>
    </row>
    <row r="685" spans="1:3">
      <c r="A685" t="s">
        <v>490</v>
      </c>
      <c r="B685" s="30">
        <v>18380.61</v>
      </c>
      <c r="C685" t="s">
        <v>721</v>
      </c>
    </row>
    <row r="686" spans="1:3">
      <c r="A686" t="s">
        <v>491</v>
      </c>
      <c r="B686" s="30">
        <v>2652.64</v>
      </c>
      <c r="C686" t="s">
        <v>721</v>
      </c>
    </row>
    <row r="687" spans="1:3">
      <c r="A687" t="s">
        <v>695</v>
      </c>
      <c r="B687" s="30">
        <v>32799.870000000003</v>
      </c>
      <c r="C687" t="s">
        <v>721</v>
      </c>
    </row>
    <row r="688" spans="1:3">
      <c r="A688" t="s">
        <v>696</v>
      </c>
      <c r="B688" s="30">
        <v>11524.12</v>
      </c>
      <c r="C688" t="s">
        <v>721</v>
      </c>
    </row>
    <row r="689" spans="1:3">
      <c r="A689" t="s">
        <v>697</v>
      </c>
      <c r="B689" s="30">
        <v>68967.14</v>
      </c>
      <c r="C689" t="s">
        <v>721</v>
      </c>
    </row>
    <row r="690" spans="1:3">
      <c r="A690" t="s">
        <v>698</v>
      </c>
      <c r="B690" s="30">
        <v>2006.61</v>
      </c>
      <c r="C690" t="s">
        <v>721</v>
      </c>
    </row>
    <row r="691" spans="1:3">
      <c r="A691" t="s">
        <v>492</v>
      </c>
      <c r="B691" s="30">
        <v>681264.76</v>
      </c>
      <c r="C691" t="s">
        <v>721</v>
      </c>
    </row>
    <row r="692" spans="1:3">
      <c r="A692" t="s">
        <v>699</v>
      </c>
      <c r="B692" s="30">
        <v>8709.5</v>
      </c>
      <c r="C692" t="s">
        <v>721</v>
      </c>
    </row>
    <row r="693" spans="1:3">
      <c r="A693" t="s">
        <v>493</v>
      </c>
      <c r="B693" s="30">
        <v>38765.800000000003</v>
      </c>
      <c r="C693" t="s">
        <v>721</v>
      </c>
    </row>
    <row r="694" spans="1:3">
      <c r="A694" t="s">
        <v>700</v>
      </c>
      <c r="B694" s="30">
        <v>112147.64</v>
      </c>
      <c r="C694" t="s">
        <v>721</v>
      </c>
    </row>
    <row r="695" spans="1:3">
      <c r="A695" t="s">
        <v>701</v>
      </c>
      <c r="B695" s="30">
        <v>7347069.9100000001</v>
      </c>
      <c r="C695" t="s">
        <v>721</v>
      </c>
    </row>
    <row r="696" spans="1:3">
      <c r="A696" t="s">
        <v>494</v>
      </c>
      <c r="B696" s="30">
        <v>50565.23</v>
      </c>
      <c r="C696" t="s">
        <v>721</v>
      </c>
    </row>
    <row r="697" spans="1:3">
      <c r="A697" t="s">
        <v>702</v>
      </c>
      <c r="B697" s="30">
        <v>108923.24</v>
      </c>
      <c r="C697" t="s">
        <v>721</v>
      </c>
    </row>
    <row r="698" spans="1:3">
      <c r="A698" t="s">
        <v>703</v>
      </c>
      <c r="B698" s="30">
        <v>16531672.26</v>
      </c>
      <c r="C698" t="s">
        <v>721</v>
      </c>
    </row>
    <row r="699" spans="1:3">
      <c r="A699" t="s">
        <v>704</v>
      </c>
      <c r="B699" s="30">
        <v>27728.82</v>
      </c>
      <c r="C699" t="s">
        <v>721</v>
      </c>
    </row>
    <row r="700" spans="1:3">
      <c r="A700" t="s">
        <v>705</v>
      </c>
      <c r="B700" s="30">
        <v>4422</v>
      </c>
      <c r="C700" t="s">
        <v>721</v>
      </c>
    </row>
    <row r="701" spans="1:3">
      <c r="A701" t="s">
        <v>495</v>
      </c>
      <c r="B701" s="30">
        <v>500000.42</v>
      </c>
      <c r="C701" t="s">
        <v>721</v>
      </c>
    </row>
    <row r="702" spans="1:3">
      <c r="A702" t="s">
        <v>706</v>
      </c>
      <c r="B702" s="30">
        <v>555629.76</v>
      </c>
      <c r="C702" t="s">
        <v>721</v>
      </c>
    </row>
    <row r="703" spans="1:3">
      <c r="A703" t="s">
        <v>707</v>
      </c>
      <c r="B703" s="30">
        <v>7590.53</v>
      </c>
      <c r="C703" t="s">
        <v>721</v>
      </c>
    </row>
    <row r="704" spans="1:3">
      <c r="A704" t="s">
        <v>708</v>
      </c>
      <c r="B704" s="30">
        <v>32323.59</v>
      </c>
      <c r="C704" t="s">
        <v>721</v>
      </c>
    </row>
    <row r="705" spans="1:3">
      <c r="A705" t="s">
        <v>496</v>
      </c>
      <c r="B705" s="30">
        <v>5457.5</v>
      </c>
      <c r="C705" t="s">
        <v>721</v>
      </c>
    </row>
    <row r="706" spans="1:3">
      <c r="A706" t="s">
        <v>709</v>
      </c>
      <c r="B706" s="30">
        <v>297360</v>
      </c>
      <c r="C706" t="s">
        <v>721</v>
      </c>
    </row>
    <row r="707" spans="1:3">
      <c r="A707" t="s">
        <v>497</v>
      </c>
      <c r="B707" s="30">
        <v>11151</v>
      </c>
      <c r="C707" t="s">
        <v>721</v>
      </c>
    </row>
    <row r="708" spans="1:3">
      <c r="A708" t="s">
        <v>498</v>
      </c>
      <c r="B708" s="30">
        <v>665753.05000000005</v>
      </c>
      <c r="C708" t="s">
        <v>721</v>
      </c>
    </row>
    <row r="709" spans="1:3">
      <c r="A709" t="s">
        <v>710</v>
      </c>
      <c r="B709" s="30">
        <v>43149</v>
      </c>
      <c r="C709" t="s">
        <v>721</v>
      </c>
    </row>
    <row r="710" spans="1:3">
      <c r="A710" t="s">
        <v>711</v>
      </c>
      <c r="B710" s="30">
        <v>3285.7</v>
      </c>
      <c r="C710" t="s">
        <v>721</v>
      </c>
    </row>
    <row r="711" spans="1:3">
      <c r="A711" t="s">
        <v>712</v>
      </c>
      <c r="B711" s="30">
        <v>549168.77</v>
      </c>
      <c r="C711" t="s">
        <v>721</v>
      </c>
    </row>
    <row r="712" spans="1:3">
      <c r="A712" t="s">
        <v>713</v>
      </c>
      <c r="B712" s="30">
        <v>79860.11</v>
      </c>
      <c r="C712" t="s">
        <v>721</v>
      </c>
    </row>
    <row r="713" spans="1:3">
      <c r="A713" t="s">
        <v>714</v>
      </c>
      <c r="B713" s="30">
        <v>363237.8</v>
      </c>
      <c r="C713" t="s">
        <v>721</v>
      </c>
    </row>
    <row r="714" spans="1:3">
      <c r="A714" t="s">
        <v>499</v>
      </c>
      <c r="B714" s="30">
        <v>3565.96</v>
      </c>
      <c r="C714" t="s">
        <v>721</v>
      </c>
    </row>
    <row r="715" spans="1:3">
      <c r="A715" t="s">
        <v>715</v>
      </c>
      <c r="B715" s="30">
        <v>80793.649999999994</v>
      </c>
      <c r="C715" t="s">
        <v>721</v>
      </c>
    </row>
    <row r="716" spans="1:3">
      <c r="A716" t="s">
        <v>716</v>
      </c>
      <c r="B716" s="30">
        <v>66901.279999999999</v>
      </c>
      <c r="C716" t="s">
        <v>721</v>
      </c>
    </row>
    <row r="717" spans="1:3">
      <c r="A717" t="s">
        <v>717</v>
      </c>
      <c r="B717" s="30">
        <v>10157.44</v>
      </c>
      <c r="C717" t="s">
        <v>721</v>
      </c>
    </row>
    <row r="718" spans="1:3">
      <c r="A718" t="s">
        <v>500</v>
      </c>
      <c r="B718" s="30">
        <v>1333868.26</v>
      </c>
      <c r="C718" t="s">
        <v>721</v>
      </c>
    </row>
    <row r="719" spans="1:3">
      <c r="A719" t="s">
        <v>501</v>
      </c>
      <c r="B719" s="30">
        <v>24973.52</v>
      </c>
      <c r="C719" t="s">
        <v>721</v>
      </c>
    </row>
    <row r="720" spans="1:3">
      <c r="A720" t="s">
        <v>502</v>
      </c>
      <c r="B720" s="30">
        <v>13112.45</v>
      </c>
      <c r="C720" t="s">
        <v>721</v>
      </c>
    </row>
    <row r="721" spans="1:3">
      <c r="A721" t="s">
        <v>718</v>
      </c>
      <c r="B721" s="30">
        <v>1919801.15</v>
      </c>
      <c r="C721" t="s">
        <v>721</v>
      </c>
    </row>
    <row r="722" spans="1:3">
      <c r="A722" t="s">
        <v>719</v>
      </c>
      <c r="B722" s="30">
        <v>65488</v>
      </c>
      <c r="C722" t="s">
        <v>721</v>
      </c>
    </row>
    <row r="723" spans="1:3">
      <c r="A723" t="s">
        <v>720</v>
      </c>
      <c r="B723" s="30">
        <v>13382.32</v>
      </c>
      <c r="C723" t="s">
        <v>721</v>
      </c>
    </row>
    <row r="724" spans="1:3">
      <c r="A724" t="s">
        <v>484</v>
      </c>
      <c r="B724" s="30" t="e">
        <f>#REF!*10^6</f>
        <v>#REF!</v>
      </c>
      <c r="C724" t="s">
        <v>722</v>
      </c>
    </row>
    <row r="725" spans="1:3">
      <c r="A725" t="s">
        <v>723</v>
      </c>
      <c r="B725" s="30">
        <f>[3]SUMMARY!$D$37-[3]SUMMARY!$D$50</f>
        <v>54796024.360000014</v>
      </c>
      <c r="C725" t="s">
        <v>725</v>
      </c>
    </row>
    <row r="726" spans="1:3">
      <c r="A726" t="s">
        <v>724</v>
      </c>
      <c r="B726" s="30">
        <f>[4]SUMMARY!$D$16-[4]SUMMARY!$D$24</f>
        <v>13335525.993220344</v>
      </c>
      <c r="C726" t="s">
        <v>725</v>
      </c>
    </row>
  </sheetData>
  <autoFilter ref="A3:C72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9"/>
  <sheetViews>
    <sheetView showGridLines="0" tabSelected="1" zoomScaleNormal="100" workbookViewId="0">
      <pane ySplit="3" topLeftCell="A4" activePane="bottomLeft" state="frozen"/>
      <selection pane="bottomLeft" activeCell="B2" sqref="B2:J2"/>
    </sheetView>
  </sheetViews>
  <sheetFormatPr defaultColWidth="8.85546875" defaultRowHeight="12.75"/>
  <cols>
    <col min="1" max="1" width="7.140625" style="135" customWidth="1"/>
    <col min="2" max="2" width="13.42578125" style="138" customWidth="1"/>
    <col min="3" max="3" width="10.7109375" style="135" customWidth="1"/>
    <col min="4" max="4" width="24.5703125" style="135" customWidth="1"/>
    <col min="5" max="5" width="16.42578125" style="129" customWidth="1"/>
    <col min="6" max="6" width="15.28515625" style="129" customWidth="1"/>
    <col min="7" max="8" width="18.7109375" style="129" customWidth="1"/>
    <col min="9" max="9" width="17.7109375" style="129" customWidth="1"/>
    <col min="10" max="10" width="45.85546875" style="129" bestFit="1" customWidth="1"/>
    <col min="11" max="12" width="8.85546875" style="129"/>
    <col min="13" max="13" width="11.5703125" style="129" bestFit="1" customWidth="1"/>
    <col min="14" max="16384" width="8.85546875" style="129"/>
  </cols>
  <sheetData>
    <row r="1" spans="1:14" ht="15" customHeight="1">
      <c r="A1" s="128"/>
      <c r="B1" s="255" t="s">
        <v>1569</v>
      </c>
      <c r="C1" s="256"/>
      <c r="D1" s="256"/>
      <c r="E1" s="256"/>
      <c r="F1" s="256"/>
      <c r="G1" s="256"/>
      <c r="H1" s="256"/>
      <c r="I1" s="256"/>
      <c r="J1" s="257"/>
    </row>
    <row r="2" spans="1:14" ht="13.5" thickBot="1">
      <c r="A2" s="128"/>
      <c r="B2" s="258" t="s">
        <v>791</v>
      </c>
      <c r="C2" s="259"/>
      <c r="D2" s="259"/>
      <c r="E2" s="259"/>
      <c r="F2" s="259"/>
      <c r="G2" s="259"/>
      <c r="H2" s="259"/>
      <c r="I2" s="259"/>
      <c r="J2" s="260"/>
      <c r="K2" s="116"/>
      <c r="L2" s="116"/>
    </row>
    <row r="3" spans="1:14" ht="36.75" thickBot="1">
      <c r="A3" s="128"/>
      <c r="B3" s="187" t="s">
        <v>731</v>
      </c>
      <c r="C3" s="174" t="s">
        <v>792</v>
      </c>
      <c r="D3" s="174" t="s">
        <v>793</v>
      </c>
      <c r="E3" s="174" t="s">
        <v>18</v>
      </c>
      <c r="F3" s="174" t="s">
        <v>794</v>
      </c>
      <c r="G3" s="174" t="s">
        <v>748</v>
      </c>
      <c r="H3" s="174" t="s">
        <v>1521</v>
      </c>
      <c r="I3" s="174" t="s">
        <v>1522</v>
      </c>
      <c r="J3" s="188" t="s">
        <v>8</v>
      </c>
    </row>
    <row r="4" spans="1:14">
      <c r="A4" s="130"/>
      <c r="B4" s="261" t="s">
        <v>751</v>
      </c>
      <c r="C4" s="262"/>
      <c r="D4" s="262"/>
      <c r="E4" s="262"/>
      <c r="F4" s="262"/>
      <c r="G4" s="262"/>
      <c r="H4" s="262"/>
      <c r="I4" s="262"/>
      <c r="J4" s="263"/>
      <c r="K4" s="117"/>
      <c r="L4" s="117"/>
    </row>
    <row r="5" spans="1:14" ht="24" customHeight="1">
      <c r="A5" s="130"/>
      <c r="B5" s="156"/>
      <c r="C5" s="270" t="s">
        <v>795</v>
      </c>
      <c r="D5" s="157" t="s">
        <v>1523</v>
      </c>
      <c r="E5" s="158">
        <v>4.8000000000000001E-2</v>
      </c>
      <c r="F5" s="158">
        <v>400</v>
      </c>
      <c r="G5" s="170">
        <f>(L5*F5)/100000</f>
        <v>6.08E-2</v>
      </c>
      <c r="H5" s="170">
        <f t="shared" ref="H5:H11" si="0">(F5*M5)/100000</f>
        <v>5.2200000000000003E-2</v>
      </c>
      <c r="I5" s="170">
        <f t="shared" ref="I5:I11" si="1">(F5*N5)/100000</f>
        <v>5.5199999999999999E-2</v>
      </c>
      <c r="J5" s="271" t="s">
        <v>1557</v>
      </c>
      <c r="K5" s="117"/>
      <c r="L5" s="235">
        <v>15.2</v>
      </c>
      <c r="M5" s="235">
        <v>13.05</v>
      </c>
      <c r="N5" s="235">
        <v>13.8</v>
      </c>
    </row>
    <row r="6" spans="1:14" ht="25.5" customHeight="1">
      <c r="A6" s="130"/>
      <c r="B6" s="189">
        <v>1</v>
      </c>
      <c r="C6" s="270"/>
      <c r="D6" s="231" t="s">
        <v>1031</v>
      </c>
      <c r="E6" s="233">
        <v>2.4E-2</v>
      </c>
      <c r="F6" s="158">
        <v>40</v>
      </c>
      <c r="G6" s="234">
        <f t="shared" ref="G6:G11" si="2">(F6*L6)/100000</f>
        <v>3.5220000000000001E-2</v>
      </c>
      <c r="H6" s="234">
        <f t="shared" si="0"/>
        <v>3.0759999999999999E-2</v>
      </c>
      <c r="I6" s="234">
        <f t="shared" si="1"/>
        <v>3.2468000000000004E-2</v>
      </c>
      <c r="J6" s="272"/>
      <c r="L6" s="235">
        <v>88.05</v>
      </c>
      <c r="M6" s="235">
        <v>76.900000000000006</v>
      </c>
      <c r="N6" s="235">
        <v>81.17</v>
      </c>
    </row>
    <row r="7" spans="1:14" ht="28.5" customHeight="1">
      <c r="A7" s="130"/>
      <c r="B7" s="189">
        <v>2</v>
      </c>
      <c r="C7" s="270"/>
      <c r="D7" s="231" t="s">
        <v>1032</v>
      </c>
      <c r="E7" s="233">
        <v>0.06</v>
      </c>
      <c r="F7" s="158">
        <v>441</v>
      </c>
      <c r="G7" s="234">
        <f t="shared" si="2"/>
        <v>0.89875800000000006</v>
      </c>
      <c r="H7" s="234">
        <f t="shared" si="0"/>
        <v>0.65268000000000004</v>
      </c>
      <c r="I7" s="234">
        <f t="shared" si="1"/>
        <v>0.75719700000000001</v>
      </c>
      <c r="J7" s="272"/>
      <c r="L7" s="235">
        <v>203.8</v>
      </c>
      <c r="M7" s="235">
        <v>148</v>
      </c>
      <c r="N7" s="235">
        <v>171.7</v>
      </c>
    </row>
    <row r="8" spans="1:14" ht="25.5" customHeight="1">
      <c r="A8" s="130"/>
      <c r="B8" s="189">
        <v>3</v>
      </c>
      <c r="C8" s="270"/>
      <c r="D8" s="231" t="s">
        <v>1033</v>
      </c>
      <c r="E8" s="233">
        <v>6.7500000000000004E-2</v>
      </c>
      <c r="F8" s="158">
        <v>65</v>
      </c>
      <c r="G8" s="234">
        <f t="shared" si="2"/>
        <v>0.12870000000000001</v>
      </c>
      <c r="H8" s="234">
        <f t="shared" si="0"/>
        <v>0.111735</v>
      </c>
      <c r="I8" s="234">
        <f t="shared" si="1"/>
        <v>0.11835200000000001</v>
      </c>
      <c r="J8" s="272"/>
      <c r="K8" s="230"/>
      <c r="L8" s="235">
        <v>198</v>
      </c>
      <c r="M8" s="235">
        <v>171.9</v>
      </c>
      <c r="N8" s="235">
        <v>182.08</v>
      </c>
    </row>
    <row r="9" spans="1:14" ht="24" customHeight="1">
      <c r="A9" s="130"/>
      <c r="B9" s="189">
        <v>4</v>
      </c>
      <c r="C9" s="270"/>
      <c r="D9" s="231" t="s">
        <v>1034</v>
      </c>
      <c r="E9" s="233">
        <v>1.2689999999999999</v>
      </c>
      <c r="F9" s="158">
        <v>24</v>
      </c>
      <c r="G9" s="234">
        <f t="shared" si="2"/>
        <v>0.64415999999999995</v>
      </c>
      <c r="H9" s="234">
        <f t="shared" si="0"/>
        <v>0.56784000000000001</v>
      </c>
      <c r="I9" s="234">
        <f t="shared" si="1"/>
        <v>0.59634240000000005</v>
      </c>
      <c r="J9" s="272"/>
      <c r="L9" s="235">
        <v>2684</v>
      </c>
      <c r="M9" s="235">
        <v>2366</v>
      </c>
      <c r="N9" s="235">
        <v>2484.7600000000002</v>
      </c>
    </row>
    <row r="10" spans="1:14" ht="22.5" customHeight="1">
      <c r="A10" s="130"/>
      <c r="B10" s="189">
        <v>5</v>
      </c>
      <c r="C10" s="270"/>
      <c r="D10" s="231" t="s">
        <v>1035</v>
      </c>
      <c r="E10" s="233">
        <v>1.0804499999999999</v>
      </c>
      <c r="F10" s="158">
        <v>451</v>
      </c>
      <c r="G10" s="234">
        <f t="shared" si="2"/>
        <v>7.0130499999999998E-2</v>
      </c>
      <c r="H10" s="234">
        <f t="shared" si="0"/>
        <v>5.5924000000000008E-2</v>
      </c>
      <c r="I10" s="234">
        <f t="shared" si="1"/>
        <v>6.18772E-2</v>
      </c>
      <c r="J10" s="272"/>
      <c r="L10" s="235">
        <v>15.55</v>
      </c>
      <c r="M10" s="235">
        <v>12.4</v>
      </c>
      <c r="N10" s="235">
        <v>13.72</v>
      </c>
    </row>
    <row r="11" spans="1:14" ht="27" customHeight="1">
      <c r="A11" s="130"/>
      <c r="B11" s="189">
        <v>6</v>
      </c>
      <c r="C11" s="270"/>
      <c r="D11" s="232" t="s">
        <v>1036</v>
      </c>
      <c r="E11" s="170">
        <v>5.8169999999999999E-2</v>
      </c>
      <c r="F11" s="158">
        <v>90</v>
      </c>
      <c r="G11" s="234">
        <f t="shared" si="2"/>
        <v>1.1115E-2</v>
      </c>
      <c r="H11" s="234">
        <f t="shared" si="0"/>
        <v>6.9300000000000004E-3</v>
      </c>
      <c r="I11" s="234">
        <f t="shared" si="1"/>
        <v>9.611999999999999E-3</v>
      </c>
      <c r="J11" s="273"/>
      <c r="L11" s="235">
        <v>12.35</v>
      </c>
      <c r="M11" s="235">
        <v>7.7</v>
      </c>
      <c r="N11" s="235">
        <v>10.68</v>
      </c>
    </row>
    <row r="12" spans="1:14" ht="35.25" customHeight="1">
      <c r="A12" s="130"/>
      <c r="B12" s="189">
        <v>7</v>
      </c>
      <c r="C12" s="264" t="s">
        <v>1025</v>
      </c>
      <c r="D12" s="191" t="s">
        <v>1026</v>
      </c>
      <c r="E12" s="192">
        <v>257.99</v>
      </c>
      <c r="F12" s="236" t="s">
        <v>1558</v>
      </c>
      <c r="G12" s="190">
        <f>$E12*L13</f>
        <v>0</v>
      </c>
      <c r="H12" s="190">
        <f t="shared" ref="H12" si="3">$E12*M13</f>
        <v>0</v>
      </c>
      <c r="I12" s="190">
        <f>E12*N12</f>
        <v>0</v>
      </c>
      <c r="J12" s="274" t="s">
        <v>1535</v>
      </c>
      <c r="L12" s="237">
        <v>0</v>
      </c>
      <c r="M12" s="237">
        <v>0</v>
      </c>
      <c r="N12" s="237">
        <v>0</v>
      </c>
    </row>
    <row r="13" spans="1:14" ht="36" customHeight="1">
      <c r="A13" s="130"/>
      <c r="B13" s="189">
        <v>8</v>
      </c>
      <c r="C13" s="265"/>
      <c r="D13" s="191" t="s">
        <v>1027</v>
      </c>
      <c r="E13" s="192">
        <v>933.6</v>
      </c>
      <c r="F13" s="236" t="s">
        <v>1558</v>
      </c>
      <c r="G13" s="190">
        <f>$E$13*L13</f>
        <v>0</v>
      </c>
      <c r="H13" s="190">
        <f t="shared" ref="H13:I13" si="4">$E$13*M13</f>
        <v>0</v>
      </c>
      <c r="I13" s="190">
        <f t="shared" si="4"/>
        <v>0</v>
      </c>
      <c r="J13" s="275"/>
      <c r="L13" s="237">
        <v>0</v>
      </c>
      <c r="M13" s="237">
        <v>0</v>
      </c>
      <c r="N13" s="237">
        <v>0</v>
      </c>
    </row>
    <row r="14" spans="1:14" ht="84" customHeight="1">
      <c r="A14" s="130"/>
      <c r="B14" s="189">
        <v>9</v>
      </c>
      <c r="C14" s="266"/>
      <c r="D14" s="191" t="s">
        <v>1028</v>
      </c>
      <c r="E14" s="192">
        <v>50.93</v>
      </c>
      <c r="F14" s="236" t="s">
        <v>1558</v>
      </c>
      <c r="G14" s="190">
        <f>$E14*L14</f>
        <v>0</v>
      </c>
      <c r="H14" s="190">
        <f t="shared" ref="H14:I14" si="5">$E14*M14</f>
        <v>0</v>
      </c>
      <c r="I14" s="190">
        <f t="shared" si="5"/>
        <v>0</v>
      </c>
      <c r="J14" s="276"/>
      <c r="L14" s="237">
        <v>0</v>
      </c>
      <c r="M14" s="237">
        <v>0</v>
      </c>
      <c r="N14" s="237">
        <v>0</v>
      </c>
    </row>
    <row r="15" spans="1:14" ht="108">
      <c r="A15" s="130"/>
      <c r="B15" s="189">
        <v>10</v>
      </c>
      <c r="C15" s="238" t="s">
        <v>1029</v>
      </c>
      <c r="D15" s="191" t="s">
        <v>1030</v>
      </c>
      <c r="E15" s="192">
        <v>599.29999999999995</v>
      </c>
      <c r="F15" s="236" t="s">
        <v>1558</v>
      </c>
      <c r="G15" s="166">
        <f>E15*L15</f>
        <v>239.72</v>
      </c>
      <c r="H15" s="166">
        <f>E15*M15</f>
        <v>59.93</v>
      </c>
      <c r="I15" s="190">
        <f>E15*N15</f>
        <v>119.86</v>
      </c>
      <c r="J15" s="239" t="s">
        <v>1534</v>
      </c>
      <c r="L15" s="237">
        <v>0.4</v>
      </c>
      <c r="M15" s="237">
        <v>0.1</v>
      </c>
      <c r="N15" s="237">
        <v>0.2</v>
      </c>
    </row>
    <row r="16" spans="1:14" ht="62.25" customHeight="1" thickBot="1">
      <c r="A16" s="130"/>
      <c r="B16" s="189">
        <v>11</v>
      </c>
      <c r="C16" s="240" t="s">
        <v>1023</v>
      </c>
      <c r="D16" s="191" t="s">
        <v>1024</v>
      </c>
      <c r="E16" s="192">
        <v>101.39</v>
      </c>
      <c r="F16" s="236" t="s">
        <v>1558</v>
      </c>
      <c r="G16" s="190">
        <f>E16*L16</f>
        <v>0</v>
      </c>
      <c r="H16" s="190">
        <f>E16*M16</f>
        <v>0</v>
      </c>
      <c r="I16" s="190">
        <f>E16*N16</f>
        <v>0</v>
      </c>
      <c r="J16" s="203" t="s">
        <v>1556</v>
      </c>
      <c r="L16" s="237">
        <v>0</v>
      </c>
      <c r="M16" s="237">
        <v>0</v>
      </c>
      <c r="N16" s="237">
        <v>0</v>
      </c>
    </row>
    <row r="17" spans="1:12" ht="13.5" thickBot="1">
      <c r="A17" s="130"/>
      <c r="B17" s="267" t="s">
        <v>24</v>
      </c>
      <c r="C17" s="268"/>
      <c r="D17" s="268"/>
      <c r="E17" s="193">
        <f>SUM(E5:E16)</f>
        <v>1945.8171200000002</v>
      </c>
      <c r="F17" s="112"/>
      <c r="G17" s="193">
        <f>SUM(G5:G16)</f>
        <v>241.5688835</v>
      </c>
      <c r="H17" s="193">
        <f>SUM(H5:H16)</f>
        <v>61.408068999999998</v>
      </c>
      <c r="I17" s="193">
        <f>SUM(I5:I16)</f>
        <v>121.4910486</v>
      </c>
      <c r="J17" s="108"/>
    </row>
    <row r="18" spans="1:12">
      <c r="A18" s="130"/>
      <c r="B18" s="131"/>
      <c r="C18" s="132"/>
      <c r="D18" s="132"/>
      <c r="E18" s="133"/>
      <c r="F18" s="133"/>
      <c r="G18" s="133"/>
      <c r="H18" s="133"/>
      <c r="I18" s="133"/>
      <c r="J18" s="134"/>
    </row>
    <row r="19" spans="1:12">
      <c r="A19" s="130"/>
      <c r="B19" s="269" t="s">
        <v>730</v>
      </c>
      <c r="C19" s="269"/>
      <c r="D19" s="269"/>
      <c r="E19" s="269"/>
      <c r="F19" s="269"/>
      <c r="G19" s="269"/>
      <c r="H19" s="269"/>
      <c r="I19" s="269"/>
      <c r="J19" s="269"/>
      <c r="K19" s="127"/>
      <c r="L19" s="127"/>
    </row>
    <row r="20" spans="1:12" ht="13.15" customHeight="1">
      <c r="B20" s="254" t="s">
        <v>1552</v>
      </c>
      <c r="C20" s="254"/>
      <c r="D20" s="254"/>
      <c r="E20" s="254"/>
      <c r="F20" s="254"/>
      <c r="G20" s="254"/>
      <c r="H20" s="254"/>
      <c r="I20" s="254"/>
      <c r="J20" s="254"/>
      <c r="K20" s="100"/>
      <c r="L20" s="100"/>
    </row>
    <row r="21" spans="1:12">
      <c r="A21" s="136"/>
      <c r="B21" s="254"/>
      <c r="C21" s="254"/>
      <c r="D21" s="254"/>
      <c r="E21" s="254"/>
      <c r="F21" s="254"/>
      <c r="G21" s="254"/>
      <c r="H21" s="254"/>
      <c r="I21" s="254"/>
      <c r="J21" s="254"/>
      <c r="K21" s="100"/>
      <c r="L21" s="100"/>
    </row>
    <row r="22" spans="1:12">
      <c r="A22" s="137"/>
      <c r="B22" s="254"/>
      <c r="C22" s="254"/>
      <c r="D22" s="254"/>
      <c r="E22" s="254"/>
      <c r="F22" s="254"/>
      <c r="G22" s="254"/>
      <c r="H22" s="254"/>
      <c r="I22" s="254"/>
      <c r="J22" s="254"/>
      <c r="K22" s="100"/>
      <c r="L22" s="100"/>
    </row>
    <row r="23" spans="1:12">
      <c r="A23" s="137"/>
      <c r="B23" s="254"/>
      <c r="C23" s="254"/>
      <c r="D23" s="254"/>
      <c r="E23" s="254"/>
      <c r="F23" s="254"/>
      <c r="G23" s="254"/>
      <c r="H23" s="254"/>
      <c r="I23" s="254"/>
      <c r="J23" s="254"/>
      <c r="K23" s="100"/>
      <c r="L23" s="100"/>
    </row>
    <row r="24" spans="1:12">
      <c r="A24" s="137"/>
      <c r="B24" s="254"/>
      <c r="C24" s="254"/>
      <c r="D24" s="254"/>
      <c r="E24" s="254"/>
      <c r="F24" s="254"/>
      <c r="G24" s="254"/>
      <c r="H24" s="254"/>
      <c r="I24" s="254"/>
      <c r="J24" s="254"/>
      <c r="K24" s="100"/>
      <c r="L24" s="100"/>
    </row>
    <row r="25" spans="1:12">
      <c r="A25" s="137"/>
      <c r="B25" s="254"/>
      <c r="C25" s="254"/>
      <c r="D25" s="254"/>
      <c r="E25" s="254"/>
      <c r="F25" s="254"/>
      <c r="G25" s="254"/>
      <c r="H25" s="254"/>
      <c r="I25" s="254"/>
      <c r="J25" s="254"/>
      <c r="K25" s="100"/>
      <c r="L25" s="100"/>
    </row>
    <row r="26" spans="1:12">
      <c r="A26" s="137"/>
      <c r="B26" s="100"/>
      <c r="C26" s="100"/>
      <c r="D26" s="100"/>
      <c r="E26" s="100"/>
      <c r="F26" s="100"/>
      <c r="G26" s="100"/>
      <c r="H26" s="100"/>
      <c r="I26" s="100"/>
      <c r="J26" s="100"/>
      <c r="K26" s="100"/>
      <c r="L26" s="100"/>
    </row>
    <row r="27" spans="1:12">
      <c r="A27" s="137"/>
      <c r="B27" s="137"/>
      <c r="C27" s="137"/>
      <c r="D27" s="137"/>
      <c r="E27" s="137"/>
      <c r="F27" s="137"/>
    </row>
    <row r="28" spans="1:12">
      <c r="A28" s="137"/>
      <c r="B28" s="137"/>
      <c r="C28" s="137"/>
      <c r="D28" s="137"/>
      <c r="E28" s="137"/>
      <c r="F28" s="137"/>
    </row>
    <row r="29" spans="1:12">
      <c r="A29" s="137"/>
      <c r="B29" s="137"/>
      <c r="C29" s="137"/>
      <c r="D29" s="137"/>
      <c r="E29" s="137"/>
      <c r="F29" s="137"/>
    </row>
    <row r="30" spans="1:12">
      <c r="A30" s="137"/>
      <c r="B30" s="137"/>
      <c r="C30" s="137"/>
      <c r="D30" s="137"/>
      <c r="E30" s="137"/>
      <c r="F30" s="137"/>
    </row>
    <row r="31" spans="1:12">
      <c r="A31" s="137"/>
      <c r="B31" s="137"/>
      <c r="C31" s="137"/>
      <c r="D31" s="137"/>
      <c r="E31" s="137"/>
      <c r="F31" s="137"/>
    </row>
    <row r="32" spans="1:12">
      <c r="A32" s="129"/>
      <c r="B32" s="129"/>
      <c r="C32" s="129"/>
      <c r="D32" s="129"/>
    </row>
    <row r="33" spans="1:4">
      <c r="A33" s="129"/>
      <c r="B33" s="129"/>
      <c r="C33" s="129"/>
      <c r="D33" s="129"/>
    </row>
    <row r="34" spans="1:4">
      <c r="A34" s="129"/>
      <c r="B34" s="129"/>
      <c r="C34" s="129"/>
      <c r="D34" s="129"/>
    </row>
    <row r="35" spans="1:4">
      <c r="A35" s="129"/>
      <c r="B35" s="129"/>
      <c r="C35" s="129"/>
      <c r="D35" s="129"/>
    </row>
    <row r="36" spans="1:4">
      <c r="A36" s="129"/>
      <c r="B36" s="129"/>
      <c r="C36" s="129"/>
      <c r="D36" s="129"/>
    </row>
    <row r="37" spans="1:4">
      <c r="A37" s="129"/>
      <c r="B37" s="129"/>
      <c r="C37" s="129"/>
      <c r="D37" s="129"/>
    </row>
    <row r="38" spans="1:4">
      <c r="A38" s="129"/>
      <c r="B38" s="129"/>
      <c r="C38" s="129"/>
      <c r="D38" s="129"/>
    </row>
    <row r="39" spans="1:4">
      <c r="A39" s="129"/>
      <c r="B39" s="129"/>
      <c r="C39" s="129"/>
      <c r="D39" s="129"/>
    </row>
    <row r="40" spans="1:4">
      <c r="A40" s="129"/>
      <c r="B40" s="129"/>
      <c r="C40" s="129"/>
      <c r="D40" s="129"/>
    </row>
    <row r="41" spans="1:4">
      <c r="A41" s="129"/>
      <c r="B41" s="129"/>
      <c r="C41" s="129"/>
      <c r="D41" s="129"/>
    </row>
    <row r="42" spans="1:4">
      <c r="A42" s="129"/>
      <c r="B42" s="129"/>
      <c r="C42" s="129"/>
      <c r="D42" s="129"/>
    </row>
    <row r="43" spans="1:4">
      <c r="A43" s="129"/>
      <c r="B43" s="129"/>
      <c r="C43" s="129"/>
      <c r="D43" s="129"/>
    </row>
    <row r="44" spans="1:4">
      <c r="A44" s="129"/>
      <c r="B44" s="129"/>
      <c r="C44" s="129"/>
      <c r="D44" s="129"/>
    </row>
    <row r="45" spans="1:4">
      <c r="A45" s="129"/>
      <c r="B45" s="129"/>
      <c r="C45" s="129"/>
      <c r="D45" s="129"/>
    </row>
    <row r="46" spans="1:4">
      <c r="A46" s="129"/>
      <c r="B46" s="129"/>
      <c r="C46" s="129"/>
      <c r="D46" s="129"/>
    </row>
    <row r="47" spans="1:4">
      <c r="A47" s="129"/>
      <c r="B47" s="129"/>
      <c r="C47" s="129"/>
      <c r="D47" s="129"/>
    </row>
    <row r="48" spans="1:4">
      <c r="A48" s="129"/>
      <c r="B48" s="129"/>
      <c r="C48" s="129"/>
      <c r="D48" s="129"/>
    </row>
    <row r="49" spans="1:4">
      <c r="A49" s="129"/>
      <c r="B49" s="129"/>
      <c r="C49" s="129"/>
      <c r="D49" s="129"/>
    </row>
    <row r="50" spans="1:4">
      <c r="A50" s="129"/>
      <c r="B50" s="129"/>
      <c r="C50" s="129"/>
      <c r="D50" s="129"/>
    </row>
    <row r="51" spans="1:4">
      <c r="A51" s="129"/>
      <c r="B51" s="129"/>
      <c r="C51" s="129"/>
      <c r="D51" s="129"/>
    </row>
    <row r="52" spans="1:4">
      <c r="A52" s="129"/>
      <c r="B52" s="129"/>
      <c r="C52" s="129"/>
      <c r="D52" s="129"/>
    </row>
    <row r="53" spans="1:4">
      <c r="A53" s="129"/>
      <c r="B53" s="129"/>
      <c r="C53" s="129"/>
      <c r="D53" s="129"/>
    </row>
    <row r="54" spans="1:4">
      <c r="A54" s="129"/>
      <c r="B54" s="129"/>
      <c r="C54" s="129"/>
      <c r="D54" s="129"/>
    </row>
    <row r="55" spans="1:4">
      <c r="A55" s="129"/>
      <c r="B55" s="129"/>
      <c r="C55" s="129"/>
      <c r="D55" s="129"/>
    </row>
    <row r="56" spans="1:4">
      <c r="A56" s="129"/>
      <c r="B56" s="129"/>
      <c r="C56" s="129"/>
      <c r="D56" s="129"/>
    </row>
    <row r="57" spans="1:4">
      <c r="A57" s="129"/>
      <c r="B57" s="129"/>
      <c r="C57" s="129"/>
      <c r="D57" s="129"/>
    </row>
    <row r="58" spans="1:4">
      <c r="A58" s="129"/>
      <c r="B58" s="129"/>
      <c r="C58" s="129"/>
      <c r="D58" s="129"/>
    </row>
    <row r="59" spans="1:4">
      <c r="A59" s="129"/>
      <c r="B59" s="129"/>
      <c r="C59" s="129"/>
      <c r="D59" s="129"/>
    </row>
    <row r="60" spans="1:4">
      <c r="A60" s="129"/>
      <c r="B60" s="129"/>
      <c r="C60" s="129"/>
      <c r="D60" s="129"/>
    </row>
    <row r="61" spans="1:4">
      <c r="A61" s="129"/>
      <c r="B61" s="129"/>
      <c r="C61" s="129"/>
      <c r="D61" s="129"/>
    </row>
    <row r="62" spans="1:4">
      <c r="A62" s="129"/>
      <c r="B62" s="129"/>
      <c r="C62" s="129"/>
      <c r="D62" s="129"/>
    </row>
    <row r="63" spans="1:4">
      <c r="A63" s="129"/>
      <c r="B63" s="129"/>
      <c r="C63" s="129"/>
      <c r="D63" s="129"/>
    </row>
    <row r="64" spans="1:4">
      <c r="A64" s="129"/>
      <c r="B64" s="129"/>
      <c r="C64" s="129"/>
      <c r="D64" s="129"/>
    </row>
    <row r="65" spans="1:4">
      <c r="A65" s="129"/>
      <c r="B65" s="129"/>
      <c r="C65" s="129"/>
      <c r="D65" s="129"/>
    </row>
    <row r="66" spans="1:4">
      <c r="A66" s="129"/>
      <c r="B66" s="129"/>
      <c r="C66" s="129"/>
      <c r="D66" s="129"/>
    </row>
    <row r="67" spans="1:4">
      <c r="A67" s="129"/>
      <c r="B67" s="129"/>
      <c r="C67" s="129"/>
      <c r="D67" s="129"/>
    </row>
    <row r="68" spans="1:4">
      <c r="A68" s="129"/>
      <c r="B68" s="129"/>
      <c r="C68" s="129"/>
      <c r="D68" s="129"/>
    </row>
    <row r="69" spans="1:4">
      <c r="A69" s="129"/>
      <c r="B69" s="129"/>
      <c r="C69" s="129"/>
      <c r="D69" s="129"/>
    </row>
    <row r="70" spans="1:4">
      <c r="A70" s="129"/>
      <c r="B70" s="129"/>
      <c r="C70" s="129"/>
      <c r="D70" s="129"/>
    </row>
    <row r="71" spans="1:4">
      <c r="A71" s="129"/>
      <c r="B71" s="129"/>
      <c r="C71" s="129"/>
      <c r="D71" s="129"/>
    </row>
    <row r="72" spans="1:4">
      <c r="A72" s="129"/>
      <c r="B72" s="129"/>
      <c r="C72" s="129"/>
      <c r="D72" s="129"/>
    </row>
    <row r="73" spans="1:4">
      <c r="A73" s="129"/>
      <c r="B73" s="129"/>
      <c r="C73" s="129"/>
      <c r="D73" s="129"/>
    </row>
    <row r="74" spans="1:4">
      <c r="A74" s="129"/>
      <c r="B74" s="129"/>
      <c r="C74" s="129"/>
      <c r="D74" s="129"/>
    </row>
    <row r="75" spans="1:4">
      <c r="A75" s="129"/>
      <c r="B75" s="129"/>
      <c r="C75" s="129"/>
      <c r="D75" s="129"/>
    </row>
    <row r="76" spans="1:4">
      <c r="A76" s="129"/>
      <c r="B76" s="129"/>
      <c r="C76" s="129"/>
      <c r="D76" s="129"/>
    </row>
    <row r="77" spans="1:4">
      <c r="A77" s="129"/>
      <c r="B77" s="129"/>
      <c r="C77" s="129"/>
      <c r="D77" s="129"/>
    </row>
    <row r="78" spans="1:4">
      <c r="A78" s="129"/>
      <c r="B78" s="129"/>
      <c r="C78" s="129"/>
      <c r="D78" s="129"/>
    </row>
    <row r="79" spans="1:4">
      <c r="A79" s="129"/>
      <c r="B79" s="129"/>
      <c r="C79" s="129"/>
      <c r="D79" s="129"/>
    </row>
    <row r="80" spans="1:4">
      <c r="A80" s="129"/>
      <c r="B80" s="129"/>
      <c r="C80" s="129"/>
      <c r="D80" s="129"/>
    </row>
    <row r="81" spans="1:4">
      <c r="A81" s="129"/>
      <c r="B81" s="129"/>
      <c r="C81" s="129"/>
      <c r="D81" s="129"/>
    </row>
    <row r="82" spans="1:4">
      <c r="A82" s="129"/>
      <c r="B82" s="129"/>
      <c r="C82" s="129"/>
      <c r="D82" s="129"/>
    </row>
    <row r="83" spans="1:4">
      <c r="A83" s="129"/>
      <c r="B83" s="129"/>
      <c r="C83" s="129"/>
      <c r="D83" s="129"/>
    </row>
    <row r="84" spans="1:4">
      <c r="A84" s="129"/>
      <c r="B84" s="129"/>
      <c r="C84" s="129"/>
      <c r="D84" s="129"/>
    </row>
    <row r="85" spans="1:4">
      <c r="A85" s="129"/>
      <c r="B85" s="129"/>
      <c r="C85" s="129"/>
      <c r="D85" s="129"/>
    </row>
    <row r="86" spans="1:4">
      <c r="A86" s="129"/>
      <c r="B86" s="129"/>
      <c r="C86" s="129"/>
      <c r="D86" s="129"/>
    </row>
    <row r="87" spans="1:4">
      <c r="A87" s="129"/>
      <c r="B87" s="129"/>
      <c r="C87" s="129"/>
      <c r="D87" s="129"/>
    </row>
    <row r="88" spans="1:4">
      <c r="A88" s="129"/>
      <c r="B88" s="129"/>
      <c r="C88" s="129"/>
      <c r="D88" s="129"/>
    </row>
    <row r="89" spans="1:4">
      <c r="A89" s="129"/>
      <c r="B89" s="129"/>
      <c r="C89" s="129"/>
      <c r="D89" s="129"/>
    </row>
    <row r="90" spans="1:4">
      <c r="A90" s="129"/>
      <c r="B90" s="129"/>
      <c r="C90" s="129"/>
      <c r="D90" s="129"/>
    </row>
    <row r="91" spans="1:4">
      <c r="A91" s="129"/>
      <c r="B91" s="129"/>
      <c r="C91" s="129"/>
      <c r="D91" s="129"/>
    </row>
    <row r="92" spans="1:4">
      <c r="A92" s="129"/>
      <c r="B92" s="129"/>
      <c r="C92" s="129"/>
      <c r="D92" s="129"/>
    </row>
    <row r="93" spans="1:4">
      <c r="A93" s="129"/>
      <c r="B93" s="129"/>
      <c r="C93" s="129"/>
      <c r="D93" s="129"/>
    </row>
    <row r="94" spans="1:4">
      <c r="A94" s="129"/>
      <c r="B94" s="129"/>
      <c r="C94" s="129"/>
      <c r="D94" s="129"/>
    </row>
    <row r="95" spans="1:4">
      <c r="A95" s="129"/>
      <c r="B95" s="129"/>
      <c r="C95" s="129"/>
      <c r="D95" s="129"/>
    </row>
    <row r="96" spans="1:4">
      <c r="A96" s="129"/>
      <c r="B96" s="129"/>
      <c r="C96" s="129"/>
      <c r="D96" s="129"/>
    </row>
    <row r="97" spans="1:4">
      <c r="A97" s="129"/>
      <c r="B97" s="129"/>
      <c r="C97" s="129"/>
      <c r="D97" s="129"/>
    </row>
    <row r="98" spans="1:4">
      <c r="A98" s="129"/>
      <c r="B98" s="129"/>
      <c r="C98" s="129"/>
      <c r="D98" s="129"/>
    </row>
    <row r="99" spans="1:4">
      <c r="A99" s="129"/>
      <c r="B99" s="129"/>
      <c r="C99" s="129"/>
      <c r="D99" s="129"/>
    </row>
    <row r="100" spans="1:4">
      <c r="A100" s="129"/>
      <c r="B100" s="129"/>
      <c r="C100" s="129"/>
      <c r="D100" s="129"/>
    </row>
    <row r="101" spans="1:4">
      <c r="A101" s="129"/>
      <c r="B101" s="129"/>
      <c r="C101" s="129"/>
      <c r="D101" s="129"/>
    </row>
    <row r="102" spans="1:4">
      <c r="A102" s="129"/>
      <c r="B102" s="129"/>
      <c r="C102" s="129"/>
      <c r="D102" s="129"/>
    </row>
    <row r="103" spans="1:4">
      <c r="A103" s="129"/>
      <c r="B103" s="129"/>
      <c r="C103" s="129"/>
      <c r="D103" s="129"/>
    </row>
    <row r="104" spans="1:4">
      <c r="A104" s="129"/>
      <c r="B104" s="129"/>
      <c r="C104" s="129"/>
      <c r="D104" s="129"/>
    </row>
    <row r="105" spans="1:4">
      <c r="A105" s="129"/>
      <c r="B105" s="129"/>
      <c r="C105" s="129"/>
      <c r="D105" s="129"/>
    </row>
    <row r="106" spans="1:4">
      <c r="A106" s="129"/>
      <c r="B106" s="129"/>
      <c r="C106" s="129"/>
      <c r="D106" s="129"/>
    </row>
    <row r="107" spans="1:4">
      <c r="A107" s="129"/>
      <c r="B107" s="129"/>
      <c r="C107" s="129"/>
      <c r="D107" s="129"/>
    </row>
    <row r="108" spans="1:4">
      <c r="A108" s="129"/>
      <c r="B108" s="129"/>
      <c r="C108" s="129"/>
      <c r="D108" s="129"/>
    </row>
    <row r="109" spans="1:4">
      <c r="A109" s="129"/>
      <c r="B109" s="129"/>
      <c r="C109" s="129"/>
      <c r="D109" s="129"/>
    </row>
  </sheetData>
  <mergeCells count="10">
    <mergeCell ref="B20:J25"/>
    <mergeCell ref="B1:J1"/>
    <mergeCell ref="B2:J2"/>
    <mergeCell ref="B4:J4"/>
    <mergeCell ref="C12:C14"/>
    <mergeCell ref="B17:D17"/>
    <mergeCell ref="B19:J19"/>
    <mergeCell ref="C5:C11"/>
    <mergeCell ref="J5:J11"/>
    <mergeCell ref="J12:J14"/>
  </mergeCells>
  <printOptions gridLines="1"/>
  <pageMargins left="0.42" right="0.70866141732283472" top="0.74803149606299213" bottom="0.74803149606299213" header="0.31496062992125984" footer="0.31496062992125984"/>
  <pageSetup paperSize="9" scale="81"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2" sqref="A2"/>
    </sheetView>
  </sheetViews>
  <sheetFormatPr defaultRowHeight="15"/>
  <cols>
    <col min="1" max="1" width="44.28515625" bestFit="1" customWidth="1"/>
  </cols>
  <sheetData>
    <row r="1" spans="1:1">
      <c r="A1" s="124" t="s">
        <v>755</v>
      </c>
    </row>
    <row r="2" spans="1:1">
      <c r="A2" s="124" t="s">
        <v>785</v>
      </c>
    </row>
    <row r="3" spans="1:1">
      <c r="A3" s="124" t="s">
        <v>756</v>
      </c>
    </row>
    <row r="4" spans="1:1">
      <c r="A4" s="124" t="s">
        <v>786</v>
      </c>
    </row>
    <row r="5" spans="1:1">
      <c r="A5" s="124" t="s">
        <v>757</v>
      </c>
    </row>
    <row r="6" spans="1:1">
      <c r="A6" s="124" t="s">
        <v>758</v>
      </c>
    </row>
    <row r="7" spans="1:1">
      <c r="A7" s="124" t="s">
        <v>787</v>
      </c>
    </row>
    <row r="8" spans="1:1">
      <c r="A8" s="124" t="s">
        <v>759</v>
      </c>
    </row>
    <row r="9" spans="1:1">
      <c r="A9" s="124" t="s">
        <v>788</v>
      </c>
    </row>
    <row r="10" spans="1:1">
      <c r="A10" s="124" t="s">
        <v>789</v>
      </c>
    </row>
    <row r="11" spans="1:1">
      <c r="A11" s="124" t="s">
        <v>760</v>
      </c>
    </row>
    <row r="12" spans="1:1">
      <c r="A12" s="124" t="s">
        <v>790</v>
      </c>
    </row>
    <row r="13" spans="1:1">
      <c r="A13" s="124" t="s">
        <v>761</v>
      </c>
    </row>
    <row r="14" spans="1:1">
      <c r="A14" s="124" t="s">
        <v>762</v>
      </c>
    </row>
    <row r="15" spans="1:1">
      <c r="A15" s="124" t="s">
        <v>763</v>
      </c>
    </row>
    <row r="16" spans="1:1">
      <c r="A16" s="124" t="s">
        <v>764</v>
      </c>
    </row>
    <row r="17" spans="1:1">
      <c r="A17" s="124" t="s">
        <v>765</v>
      </c>
    </row>
    <row r="18" spans="1:1">
      <c r="A18" s="124" t="s">
        <v>766</v>
      </c>
    </row>
    <row r="19" spans="1:1">
      <c r="A19" s="124" t="s">
        <v>767</v>
      </c>
    </row>
    <row r="20" spans="1:1">
      <c r="A20" s="124" t="s">
        <v>768</v>
      </c>
    </row>
    <row r="21" spans="1:1">
      <c r="A21" s="124" t="s">
        <v>769</v>
      </c>
    </row>
    <row r="22" spans="1:1">
      <c r="A22" s="124" t="s">
        <v>770</v>
      </c>
    </row>
    <row r="23" spans="1:1">
      <c r="A23" s="124" t="s">
        <v>771</v>
      </c>
    </row>
    <row r="24" spans="1:1">
      <c r="A24" s="124" t="s">
        <v>772</v>
      </c>
    </row>
    <row r="25" spans="1:1">
      <c r="A25" s="124" t="s">
        <v>773</v>
      </c>
    </row>
    <row r="26" spans="1:1">
      <c r="A26" s="124" t="s">
        <v>774</v>
      </c>
    </row>
    <row r="27" spans="1:1">
      <c r="A27" s="124" t="s">
        <v>775</v>
      </c>
    </row>
    <row r="28" spans="1:1">
      <c r="A28" s="124" t="s">
        <v>776</v>
      </c>
    </row>
    <row r="29" spans="1:1">
      <c r="A29" s="124" t="s">
        <v>777</v>
      </c>
    </row>
    <row r="30" spans="1:1">
      <c r="A30" s="124" t="s">
        <v>778</v>
      </c>
    </row>
    <row r="31" spans="1:1">
      <c r="A31" s="124" t="s">
        <v>779</v>
      </c>
    </row>
    <row r="32" spans="1:1">
      <c r="A32" s="124" t="s">
        <v>780</v>
      </c>
    </row>
    <row r="33" spans="1:1">
      <c r="A33" s="124" t="s">
        <v>781</v>
      </c>
    </row>
    <row r="34" spans="1:1">
      <c r="A34" s="124" t="s">
        <v>782</v>
      </c>
    </row>
    <row r="35" spans="1:1">
      <c r="A35" s="124" t="s">
        <v>783</v>
      </c>
    </row>
    <row r="36" spans="1:1">
      <c r="A36" s="124" t="s">
        <v>784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zoomScaleNormal="100" workbookViewId="0">
      <selection activeCell="F22" sqref="F22"/>
    </sheetView>
  </sheetViews>
  <sheetFormatPr defaultColWidth="8.85546875" defaultRowHeight="15"/>
  <cols>
    <col min="1" max="1" width="5.7109375" style="17" bestFit="1" customWidth="1"/>
    <col min="2" max="2" width="23.7109375" style="4" bestFit="1" customWidth="1"/>
    <col min="3" max="3" width="15.85546875" style="4" bestFit="1" customWidth="1"/>
    <col min="4" max="4" width="18.5703125" style="4" bestFit="1" customWidth="1"/>
    <col min="5" max="5" width="33.85546875" style="17" bestFit="1"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c r="A1" s="277" t="s">
        <v>27</v>
      </c>
      <c r="B1" s="278"/>
      <c r="C1" s="278"/>
      <c r="D1" s="278"/>
      <c r="E1" s="278"/>
      <c r="F1" s="278"/>
      <c r="G1" s="278"/>
      <c r="H1" s="20"/>
      <c r="I1" s="20"/>
      <c r="J1" s="20"/>
    </row>
    <row r="2" spans="1:10">
      <c r="A2" s="279"/>
      <c r="B2" s="280"/>
      <c r="C2" s="280"/>
      <c r="D2" s="280"/>
      <c r="E2" s="280"/>
      <c r="F2" s="280"/>
      <c r="G2" s="281"/>
      <c r="H2" s="21"/>
      <c r="I2" s="21"/>
      <c r="J2" s="22"/>
    </row>
    <row r="3" spans="1:10" ht="30">
      <c r="A3" s="5" t="s">
        <v>1</v>
      </c>
      <c r="B3" s="5" t="s">
        <v>28</v>
      </c>
      <c r="C3" s="5" t="s">
        <v>29</v>
      </c>
      <c r="D3" s="5" t="s">
        <v>37</v>
      </c>
      <c r="E3" s="5" t="s">
        <v>38</v>
      </c>
      <c r="F3" s="5" t="s">
        <v>12</v>
      </c>
      <c r="G3" s="5" t="s">
        <v>8</v>
      </c>
      <c r="H3" s="1"/>
      <c r="I3" s="1"/>
    </row>
    <row r="4" spans="1:10">
      <c r="A4" s="10"/>
      <c r="B4" s="8" t="s">
        <v>42</v>
      </c>
      <c r="C4" s="15"/>
      <c r="D4" s="13"/>
      <c r="E4" s="14"/>
      <c r="F4" s="14"/>
      <c r="G4" s="8"/>
      <c r="H4" s="1"/>
      <c r="I4" s="1"/>
    </row>
    <row r="5" spans="1:10">
      <c r="A5" s="10"/>
      <c r="B5" s="8"/>
      <c r="C5" s="15"/>
      <c r="D5" s="13"/>
      <c r="E5" s="14"/>
      <c r="F5" s="14"/>
      <c r="G5" s="8"/>
      <c r="H5" s="1"/>
      <c r="I5" s="1"/>
    </row>
    <row r="6" spans="1:10">
      <c r="A6" s="10"/>
      <c r="B6" s="8"/>
      <c r="C6" s="15"/>
      <c r="D6" s="13"/>
      <c r="E6" s="14"/>
      <c r="F6" s="14"/>
      <c r="G6" s="8"/>
      <c r="H6" s="1"/>
      <c r="I6" s="1"/>
    </row>
    <row r="7" spans="1:10">
      <c r="A7" s="10"/>
      <c r="B7" s="8"/>
      <c r="C7" s="15"/>
      <c r="D7" s="13"/>
      <c r="E7" s="14"/>
      <c r="F7" s="14"/>
      <c r="G7" s="8"/>
      <c r="H7" s="1"/>
      <c r="I7" s="1"/>
    </row>
    <row r="8" spans="1:10">
      <c r="A8" s="10"/>
      <c r="B8" s="8"/>
      <c r="C8" s="15"/>
      <c r="D8" s="13"/>
      <c r="E8" s="14"/>
      <c r="F8" s="14"/>
      <c r="G8" s="8"/>
      <c r="H8" s="1"/>
      <c r="I8" s="1"/>
    </row>
    <row r="9" spans="1:10">
      <c r="A9" s="10"/>
      <c r="B9" s="8"/>
      <c r="C9" s="15"/>
      <c r="D9" s="13"/>
      <c r="E9" s="14"/>
      <c r="F9" s="14"/>
      <c r="G9" s="8"/>
      <c r="H9" s="1"/>
      <c r="I9" s="1"/>
    </row>
    <row r="10" spans="1:10">
      <c r="A10" s="10"/>
      <c r="B10" s="8"/>
      <c r="C10" s="15"/>
      <c r="D10" s="13"/>
      <c r="E10" s="14"/>
      <c r="F10" s="14"/>
      <c r="G10" s="8"/>
      <c r="H10" s="1"/>
      <c r="I10" s="1"/>
    </row>
    <row r="11" spans="1:10">
      <c r="A11" s="6"/>
      <c r="B11" s="12"/>
      <c r="C11" s="15"/>
      <c r="D11" s="18"/>
      <c r="E11" s="18"/>
      <c r="F11" s="18"/>
      <c r="G11" s="9"/>
      <c r="H11" s="1"/>
      <c r="I11"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sheetData>
  <mergeCells count="2">
    <mergeCell ref="A1:G1"/>
    <mergeCell ref="A2:G2"/>
  </mergeCells>
  <dataValidations count="3">
    <dataValidation type="list" allowBlank="1" showInputMessage="1" showErrorMessage="1" sqref="C12:C95">
      <formula1>"Loan. Advance"</formula1>
    </dataValidation>
    <dataValidation type="list" allowBlank="1" showInputMessage="1" showErrorMessage="1" sqref="I12:I95">
      <formula1>"Good, Defunct, Goods against advance already delivered"</formula1>
    </dataValidation>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C15" sqref="C15"/>
    </sheetView>
  </sheetViews>
  <sheetFormatPr defaultColWidth="8.85546875" defaultRowHeight="15"/>
  <cols>
    <col min="1" max="1" width="5.7109375" style="17" bestFit="1" customWidth="1"/>
    <col min="2" max="2" width="23.7109375" style="4" bestFit="1" customWidth="1"/>
    <col min="3" max="3" width="15.85546875" style="4" bestFit="1" customWidth="1"/>
    <col min="4" max="4" width="18.5703125" style="4" bestFit="1" customWidth="1"/>
    <col min="5" max="5" width="33.85546875" style="17"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c r="A1" s="277" t="s">
        <v>39</v>
      </c>
      <c r="B1" s="278"/>
      <c r="C1" s="278"/>
      <c r="D1" s="278"/>
      <c r="E1" s="278"/>
      <c r="F1" s="278"/>
      <c r="G1" s="278"/>
      <c r="H1" s="20"/>
      <c r="I1" s="20"/>
      <c r="J1" s="20"/>
    </row>
    <row r="2" spans="1:10">
      <c r="A2" s="279"/>
      <c r="B2" s="280"/>
      <c r="C2" s="280"/>
      <c r="D2" s="280"/>
      <c r="E2" s="280"/>
      <c r="F2" s="280"/>
      <c r="G2" s="281"/>
      <c r="H2" s="21"/>
      <c r="I2" s="21"/>
      <c r="J2" s="22"/>
    </row>
    <row r="3" spans="1:10" ht="30">
      <c r="A3" s="5" t="s">
        <v>1</v>
      </c>
      <c r="B3" s="5" t="s">
        <v>28</v>
      </c>
      <c r="C3" s="5" t="s">
        <v>29</v>
      </c>
      <c r="D3" s="5" t="s">
        <v>37</v>
      </c>
      <c r="E3" s="5" t="s">
        <v>38</v>
      </c>
      <c r="F3" s="5" t="s">
        <v>12</v>
      </c>
      <c r="G3" s="5" t="s">
        <v>8</v>
      </c>
      <c r="H3" s="1"/>
      <c r="I3" s="1"/>
    </row>
    <row r="4" spans="1:10">
      <c r="A4" s="10"/>
      <c r="B4" s="8" t="s">
        <v>43</v>
      </c>
      <c r="C4" s="15"/>
      <c r="D4" s="13"/>
      <c r="E4" s="14"/>
      <c r="F4" s="14"/>
      <c r="G4" s="8"/>
      <c r="H4" s="1"/>
      <c r="I4" s="1"/>
    </row>
    <row r="5" spans="1:10">
      <c r="A5" s="10"/>
      <c r="B5" s="8"/>
      <c r="C5" s="15"/>
      <c r="D5" s="13"/>
      <c r="E5" s="14"/>
      <c r="F5" s="14"/>
      <c r="G5" s="8"/>
      <c r="H5" s="1"/>
      <c r="I5" s="1"/>
    </row>
    <row r="6" spans="1:10">
      <c r="A6" s="10"/>
      <c r="B6" s="8"/>
      <c r="C6" s="15"/>
      <c r="D6" s="13"/>
      <c r="E6" s="14"/>
      <c r="F6" s="14"/>
      <c r="G6" s="8"/>
      <c r="H6" s="1"/>
      <c r="I6" s="1"/>
    </row>
    <row r="7" spans="1:10">
      <c r="A7" s="10"/>
      <c r="B7" s="8"/>
      <c r="C7" s="15"/>
      <c r="D7" s="13"/>
      <c r="E7" s="14"/>
      <c r="F7" s="14"/>
      <c r="G7" s="8"/>
      <c r="H7" s="1"/>
      <c r="I7" s="1"/>
    </row>
    <row r="8" spans="1:10">
      <c r="A8" s="10"/>
      <c r="B8" s="8"/>
      <c r="C8" s="15"/>
      <c r="D8" s="13"/>
      <c r="E8" s="14"/>
      <c r="F8" s="14"/>
      <c r="G8" s="8"/>
      <c r="H8" s="1"/>
      <c r="I8" s="1"/>
    </row>
    <row r="9" spans="1:10">
      <c r="A9" s="10"/>
      <c r="B9" s="8"/>
      <c r="C9" s="15"/>
      <c r="D9" s="13"/>
      <c r="E9" s="14"/>
      <c r="F9" s="14"/>
      <c r="G9" s="8"/>
      <c r="H9" s="1"/>
      <c r="I9" s="1"/>
    </row>
    <row r="10" spans="1:10">
      <c r="A10" s="10"/>
      <c r="B10" s="8"/>
      <c r="C10" s="15"/>
      <c r="D10" s="13"/>
      <c r="E10" s="14"/>
      <c r="F10" s="14"/>
      <c r="G10" s="8"/>
      <c r="H10" s="1"/>
      <c r="I10" s="1"/>
    </row>
    <row r="11" spans="1:10">
      <c r="A11" s="6"/>
      <c r="B11" s="12"/>
      <c r="C11" s="15"/>
      <c r="D11" s="23"/>
      <c r="E11" s="23"/>
      <c r="F11" s="23"/>
      <c r="G11" s="9"/>
      <c r="H11" s="1"/>
      <c r="I11"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sheetData>
  <mergeCells count="2">
    <mergeCell ref="A1:G1"/>
    <mergeCell ref="A2:G2"/>
  </mergeCells>
  <dataValidations count="3">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 type="list" allowBlank="1" showInputMessage="1" showErrorMessage="1" sqref="I12:I95">
      <formula1>"Good, Defunct, Goods against advance already delivered"</formula1>
    </dataValidation>
    <dataValidation type="list" allowBlank="1" showInputMessage="1" showErrorMessage="1" sqref="C12:C95">
      <formula1>"Loan. Advance"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B17" sqref="B17"/>
    </sheetView>
  </sheetViews>
  <sheetFormatPr defaultColWidth="8.85546875" defaultRowHeight="15"/>
  <cols>
    <col min="1" max="1" width="5.7109375" style="17" bestFit="1" customWidth="1"/>
    <col min="2" max="2" width="53.140625" style="4" customWidth="1"/>
    <col min="3" max="3" width="15.85546875" style="4" bestFit="1" customWidth="1"/>
    <col min="4" max="4" width="18.5703125" style="4" bestFit="1" customWidth="1"/>
    <col min="5" max="5" width="33.85546875" style="17"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c r="A1" s="277" t="s">
        <v>31</v>
      </c>
      <c r="B1" s="278"/>
      <c r="C1" s="278"/>
      <c r="D1" s="278"/>
      <c r="E1" s="278"/>
      <c r="F1" s="278"/>
      <c r="G1" s="278"/>
      <c r="H1" s="20"/>
      <c r="I1" s="20"/>
      <c r="J1" s="20"/>
    </row>
    <row r="2" spans="1:10">
      <c r="A2" s="279"/>
      <c r="B2" s="280"/>
      <c r="C2" s="280"/>
      <c r="D2" s="280"/>
      <c r="E2" s="280"/>
      <c r="F2" s="280"/>
      <c r="G2" s="281"/>
      <c r="H2" s="21"/>
      <c r="I2" s="21"/>
      <c r="J2" s="22"/>
    </row>
    <row r="3" spans="1:10" ht="30">
      <c r="A3" s="5" t="s">
        <v>1</v>
      </c>
      <c r="B3" s="5" t="s">
        <v>28</v>
      </c>
      <c r="C3" s="5" t="s">
        <v>29</v>
      </c>
      <c r="D3" s="5" t="s">
        <v>37</v>
      </c>
      <c r="E3" s="5" t="s">
        <v>38</v>
      </c>
      <c r="F3" s="5" t="s">
        <v>12</v>
      </c>
      <c r="G3" s="5" t="s">
        <v>8</v>
      </c>
      <c r="H3" s="1"/>
      <c r="I3" s="1"/>
    </row>
    <row r="4" spans="1:10">
      <c r="A4" s="10"/>
      <c r="B4" s="10" t="s">
        <v>43</v>
      </c>
      <c r="C4" s="24"/>
      <c r="D4" s="13"/>
      <c r="E4" s="14"/>
      <c r="F4" s="14"/>
      <c r="G4" s="8"/>
      <c r="H4" s="1"/>
      <c r="I4" s="1"/>
    </row>
    <row r="5" spans="1:10">
      <c r="A5" s="10"/>
      <c r="B5" s="26"/>
      <c r="C5" s="24"/>
      <c r="D5" s="13"/>
      <c r="E5" s="14"/>
      <c r="F5" s="14"/>
      <c r="G5" s="8"/>
      <c r="H5" s="1"/>
      <c r="I5" s="1"/>
    </row>
    <row r="6" spans="1:10">
      <c r="A6" s="10"/>
      <c r="B6" s="26"/>
      <c r="C6" s="24"/>
      <c r="D6" s="13"/>
      <c r="E6" s="14"/>
      <c r="F6" s="14"/>
      <c r="G6" s="8"/>
      <c r="H6" s="1"/>
      <c r="I6" s="1"/>
    </row>
    <row r="7" spans="1:10">
      <c r="A7" s="10"/>
      <c r="B7" s="8"/>
      <c r="C7" s="24"/>
      <c r="D7" s="13"/>
      <c r="E7" s="14"/>
      <c r="F7" s="14"/>
      <c r="G7" s="8"/>
      <c r="H7" s="1"/>
      <c r="I7" s="1"/>
    </row>
    <row r="8" spans="1:10">
      <c r="A8" s="10"/>
      <c r="B8" s="8"/>
      <c r="C8" s="24"/>
      <c r="D8" s="13"/>
      <c r="E8" s="14"/>
      <c r="F8" s="14"/>
      <c r="G8" s="8"/>
      <c r="H8" s="1"/>
      <c r="I8" s="1"/>
    </row>
    <row r="9" spans="1:10">
      <c r="A9" s="10"/>
      <c r="B9" s="8"/>
      <c r="C9" s="15"/>
      <c r="D9" s="13"/>
      <c r="E9" s="14"/>
      <c r="F9" s="14"/>
      <c r="G9" s="8"/>
      <c r="H9" s="1"/>
      <c r="I9" s="1"/>
    </row>
    <row r="10" spans="1:10">
      <c r="A10" s="10"/>
      <c r="B10" s="8"/>
      <c r="C10" s="15"/>
      <c r="D10" s="13"/>
      <c r="E10" s="14"/>
      <c r="F10" s="14"/>
      <c r="G10" s="8"/>
      <c r="H10" s="1"/>
      <c r="I10" s="1"/>
    </row>
    <row r="11" spans="1:10">
      <c r="A11" s="6"/>
      <c r="B11" s="12"/>
      <c r="C11" s="15"/>
      <c r="D11" s="18"/>
      <c r="E11" s="18"/>
      <c r="F11" s="18"/>
      <c r="G11" s="9"/>
      <c r="H11" s="1"/>
      <c r="I11"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sheetData>
  <mergeCells count="2">
    <mergeCell ref="A1:G1"/>
    <mergeCell ref="A2:G2"/>
  </mergeCells>
  <dataValidations count="3">
    <dataValidation type="list" allowBlank="1" showInputMessage="1" showErrorMessage="1" sqref="C12:C95">
      <formula1>"Loan. Advance"</formula1>
    </dataValidation>
    <dataValidation type="list" allowBlank="1" showInputMessage="1" showErrorMessage="1" sqref="I12:I95">
      <formula1>"Good, Defunct, Goods against advance already delivered"</formula1>
    </dataValidation>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workbookViewId="0">
      <pane ySplit="3" topLeftCell="A9" activePane="bottomLeft" state="frozen"/>
      <selection pane="bottomLeft" sqref="A1:J1"/>
    </sheetView>
  </sheetViews>
  <sheetFormatPr defaultColWidth="8.85546875" defaultRowHeight="12"/>
  <cols>
    <col min="1" max="1" width="8.28515625" style="80" customWidth="1"/>
    <col min="2" max="2" width="20.5703125" style="80" customWidth="1"/>
    <col min="3" max="3" width="29.42578125" style="80" customWidth="1"/>
    <col min="4" max="4" width="13.140625" style="80" bestFit="1" customWidth="1"/>
    <col min="5" max="5" width="11.28515625" style="80" customWidth="1"/>
    <col min="6" max="6" width="24.28515625" style="80" customWidth="1"/>
    <col min="7" max="7" width="15" style="80" customWidth="1"/>
    <col min="8" max="8" width="14.5703125" style="80" bestFit="1" customWidth="1"/>
    <col min="9" max="9" width="18.140625" style="76" bestFit="1" customWidth="1"/>
    <col min="10" max="10" width="46.7109375" style="80" customWidth="1"/>
    <col min="11" max="16384" width="8.85546875" style="80"/>
  </cols>
  <sheetData>
    <row r="1" spans="1:13">
      <c r="A1" s="286" t="s">
        <v>11</v>
      </c>
      <c r="B1" s="286"/>
      <c r="C1" s="286"/>
      <c r="D1" s="286"/>
      <c r="E1" s="286"/>
      <c r="F1" s="286"/>
      <c r="G1" s="286"/>
      <c r="H1" s="286"/>
      <c r="I1" s="286"/>
      <c r="J1" s="286"/>
    </row>
    <row r="2" spans="1:13" ht="12.75" thickBot="1">
      <c r="A2" s="287" t="s">
        <v>791</v>
      </c>
      <c r="B2" s="288"/>
      <c r="C2" s="288"/>
      <c r="D2" s="288"/>
      <c r="E2" s="288"/>
      <c r="F2" s="288"/>
      <c r="G2" s="288"/>
      <c r="H2" s="288"/>
      <c r="I2" s="288"/>
      <c r="J2" s="288"/>
    </row>
    <row r="3" spans="1:13" ht="24.75" thickBot="1">
      <c r="A3" s="102" t="s">
        <v>1</v>
      </c>
      <c r="B3" s="102" t="s">
        <v>20</v>
      </c>
      <c r="C3" s="102" t="s">
        <v>10</v>
      </c>
      <c r="D3" s="102" t="s">
        <v>1022</v>
      </c>
      <c r="E3" s="102" t="s">
        <v>1417</v>
      </c>
      <c r="F3" s="102" t="s">
        <v>1418</v>
      </c>
      <c r="G3" s="102" t="s">
        <v>748</v>
      </c>
      <c r="H3" s="174" t="s">
        <v>1521</v>
      </c>
      <c r="I3" s="174" t="s">
        <v>1522</v>
      </c>
      <c r="J3" s="102" t="s">
        <v>8</v>
      </c>
    </row>
    <row r="4" spans="1:13">
      <c r="A4" s="289" t="s">
        <v>1426</v>
      </c>
      <c r="B4" s="290"/>
      <c r="C4" s="290"/>
      <c r="D4" s="290"/>
      <c r="E4" s="290"/>
      <c r="F4" s="290"/>
      <c r="G4" s="290"/>
      <c r="H4" s="290"/>
      <c r="I4" s="290"/>
      <c r="J4" s="291"/>
    </row>
    <row r="5" spans="1:13" ht="68.25" customHeight="1">
      <c r="A5" s="182">
        <v>1</v>
      </c>
      <c r="B5" s="284" t="s">
        <v>1420</v>
      </c>
      <c r="C5" s="241" t="s">
        <v>1421</v>
      </c>
      <c r="D5" s="242">
        <v>25729</v>
      </c>
      <c r="E5" s="175">
        <v>333.17</v>
      </c>
      <c r="F5" s="170">
        <f>(E5*D5)/100000</f>
        <v>85.721309300000001</v>
      </c>
      <c r="G5" s="190">
        <f>F5*$K$5</f>
        <v>42.860654650000001</v>
      </c>
      <c r="H5" s="190">
        <f>F5*$L$5</f>
        <v>17.14426186</v>
      </c>
      <c r="I5" s="190">
        <f>F5*$M$5</f>
        <v>25.71639279</v>
      </c>
      <c r="J5" s="292" t="s">
        <v>1555</v>
      </c>
      <c r="K5" s="244">
        <v>0.5</v>
      </c>
      <c r="L5" s="244">
        <v>0.2</v>
      </c>
      <c r="M5" s="244">
        <v>0.3</v>
      </c>
    </row>
    <row r="6" spans="1:13" ht="121.5" customHeight="1">
      <c r="A6" s="182">
        <v>2</v>
      </c>
      <c r="B6" s="284"/>
      <c r="C6" s="241" t="s">
        <v>1419</v>
      </c>
      <c r="D6" s="242">
        <v>2075</v>
      </c>
      <c r="E6" s="243">
        <v>820</v>
      </c>
      <c r="F6" s="170">
        <f>(E6*D6)/100000</f>
        <v>17.015000000000001</v>
      </c>
      <c r="G6" s="190">
        <f t="shared" ref="G6:G9" si="0">F6*$K$5</f>
        <v>8.5075000000000003</v>
      </c>
      <c r="H6" s="190">
        <f t="shared" ref="H6:H7" si="1">F6*$L$5</f>
        <v>3.4030000000000005</v>
      </c>
      <c r="I6" s="190">
        <f t="shared" ref="I6" si="2">F6*$M$5</f>
        <v>5.1044999999999998</v>
      </c>
      <c r="J6" s="293"/>
    </row>
    <row r="7" spans="1:13" ht="56.25" customHeight="1">
      <c r="A7" s="182">
        <v>3</v>
      </c>
      <c r="B7" s="285" t="s">
        <v>44</v>
      </c>
      <c r="C7" s="157" t="s">
        <v>1422</v>
      </c>
      <c r="D7" s="158">
        <v>381748.29</v>
      </c>
      <c r="E7" s="158">
        <v>36.29</v>
      </c>
      <c r="F7" s="170">
        <f>(E7*D7)/100000</f>
        <v>138.53645444099999</v>
      </c>
      <c r="G7" s="190">
        <f t="shared" si="0"/>
        <v>69.268227220499995</v>
      </c>
      <c r="H7" s="190">
        <f t="shared" si="1"/>
        <v>27.707290888199999</v>
      </c>
      <c r="I7" s="190">
        <f>F7*$M$5</f>
        <v>41.560936332299995</v>
      </c>
      <c r="J7" s="293" t="s">
        <v>1559</v>
      </c>
    </row>
    <row r="8" spans="1:13" ht="61.5" customHeight="1">
      <c r="A8" s="182">
        <v>4</v>
      </c>
      <c r="B8" s="285"/>
      <c r="C8" s="157" t="s">
        <v>1423</v>
      </c>
      <c r="D8" s="242">
        <v>24293.84</v>
      </c>
      <c r="E8" s="158">
        <v>64.94</v>
      </c>
      <c r="F8" s="170">
        <f>(E8*D8)/100000</f>
        <v>15.776419696</v>
      </c>
      <c r="G8" s="190">
        <f t="shared" si="0"/>
        <v>7.8882098479999998</v>
      </c>
      <c r="H8" s="190">
        <f t="shared" ref="H8:H9" si="3">F8*$L$5</f>
        <v>3.1552839392000003</v>
      </c>
      <c r="I8" s="190">
        <f t="shared" ref="I8:I9" si="4">F8*$M$5</f>
        <v>4.7329259087999995</v>
      </c>
      <c r="J8" s="293"/>
    </row>
    <row r="9" spans="1:13" ht="57.75" customHeight="1">
      <c r="A9" s="182">
        <v>5</v>
      </c>
      <c r="B9" s="285"/>
      <c r="C9" s="93" t="s">
        <v>1424</v>
      </c>
      <c r="D9" s="167" t="s">
        <v>1425</v>
      </c>
      <c r="E9" s="167" t="s">
        <v>1425</v>
      </c>
      <c r="F9" s="167">
        <v>12.81</v>
      </c>
      <c r="G9" s="190">
        <f t="shared" si="0"/>
        <v>6.4050000000000002</v>
      </c>
      <c r="H9" s="190">
        <f t="shared" si="3"/>
        <v>2.5620000000000003</v>
      </c>
      <c r="I9" s="190">
        <f t="shared" si="4"/>
        <v>3.843</v>
      </c>
      <c r="J9" s="294"/>
      <c r="K9" s="204"/>
    </row>
    <row r="10" spans="1:13" ht="20.25" customHeight="1" thickBot="1">
      <c r="A10" s="176"/>
      <c r="B10" s="177"/>
      <c r="C10" s="178" t="s">
        <v>24</v>
      </c>
      <c r="D10" s="179">
        <f>SUM(D5:D9)</f>
        <v>433846.13</v>
      </c>
      <c r="E10" s="180"/>
      <c r="F10" s="151">
        <f>SUM(F5:F9)</f>
        <v>269.85918343700001</v>
      </c>
      <c r="G10" s="151">
        <f>SUM(G5:G9)</f>
        <v>134.92959171850001</v>
      </c>
      <c r="H10" s="151">
        <f>SUM(H5:H9)</f>
        <v>53.9718366874</v>
      </c>
      <c r="I10" s="151">
        <f>SUM(I5:I9)</f>
        <v>80.957755031099992</v>
      </c>
      <c r="J10" s="181"/>
    </row>
    <row r="11" spans="1:13">
      <c r="A11" s="74"/>
      <c r="B11" s="79"/>
      <c r="C11" s="79"/>
      <c r="D11" s="74"/>
      <c r="E11" s="74"/>
      <c r="F11" s="74"/>
    </row>
    <row r="12" spans="1:13">
      <c r="A12" s="282" t="s">
        <v>730</v>
      </c>
      <c r="B12" s="282"/>
      <c r="C12" s="282"/>
      <c r="D12" s="282"/>
      <c r="E12" s="282"/>
      <c r="F12" s="282"/>
      <c r="G12" s="282"/>
      <c r="H12" s="282"/>
      <c r="I12" s="282"/>
      <c r="J12" s="282"/>
    </row>
    <row r="13" spans="1:13">
      <c r="A13" s="283" t="s">
        <v>1553</v>
      </c>
      <c r="B13" s="283"/>
      <c r="C13" s="283"/>
      <c r="D13" s="283"/>
      <c r="E13" s="283"/>
      <c r="F13" s="283"/>
      <c r="G13" s="283"/>
      <c r="H13" s="283"/>
      <c r="I13" s="283"/>
      <c r="J13" s="283"/>
    </row>
    <row r="14" spans="1:13">
      <c r="A14" s="283"/>
      <c r="B14" s="283"/>
      <c r="C14" s="283"/>
      <c r="D14" s="283"/>
      <c r="E14" s="283"/>
      <c r="F14" s="283"/>
      <c r="G14" s="283"/>
      <c r="H14" s="283"/>
      <c r="I14" s="283"/>
      <c r="J14" s="283"/>
    </row>
    <row r="15" spans="1:13">
      <c r="A15" s="283"/>
      <c r="B15" s="283"/>
      <c r="C15" s="283"/>
      <c r="D15" s="283"/>
      <c r="E15" s="283"/>
      <c r="F15" s="283"/>
      <c r="G15" s="283"/>
      <c r="H15" s="283"/>
      <c r="I15" s="283"/>
      <c r="J15" s="283"/>
    </row>
    <row r="16" spans="1:13">
      <c r="A16" s="283"/>
      <c r="B16" s="283"/>
      <c r="C16" s="283"/>
      <c r="D16" s="283"/>
      <c r="E16" s="283"/>
      <c r="F16" s="283"/>
      <c r="G16" s="283"/>
      <c r="H16" s="283"/>
      <c r="I16" s="283"/>
      <c r="J16" s="283"/>
    </row>
    <row r="17" spans="1:10">
      <c r="A17" s="283"/>
      <c r="B17" s="283"/>
      <c r="C17" s="283"/>
      <c r="D17" s="283"/>
      <c r="E17" s="283"/>
      <c r="F17" s="283"/>
      <c r="G17" s="283"/>
      <c r="H17" s="283"/>
      <c r="I17" s="283"/>
      <c r="J17" s="283"/>
    </row>
    <row r="18" spans="1:10">
      <c r="A18" s="94"/>
      <c r="B18" s="125"/>
      <c r="C18" s="125"/>
      <c r="D18" s="125"/>
      <c r="E18" s="125"/>
      <c r="F18" s="125"/>
      <c r="G18" s="125"/>
      <c r="H18" s="125"/>
      <c r="I18" s="98"/>
      <c r="J18" s="125"/>
    </row>
    <row r="19" spans="1:10">
      <c r="A19" s="94"/>
      <c r="B19" s="125"/>
      <c r="C19" s="125"/>
      <c r="D19" s="125"/>
      <c r="E19" s="125"/>
      <c r="F19" s="125"/>
      <c r="G19" s="125"/>
      <c r="H19" s="125"/>
      <c r="I19" s="98"/>
      <c r="J19" s="125"/>
    </row>
    <row r="20" spans="1:10">
      <c r="A20" s="94"/>
      <c r="B20" s="125"/>
      <c r="C20" s="125"/>
      <c r="D20" s="125"/>
      <c r="E20" s="125"/>
      <c r="F20" s="125"/>
      <c r="G20" s="125"/>
      <c r="H20" s="125"/>
      <c r="I20" s="98"/>
      <c r="J20" s="125"/>
    </row>
    <row r="21" spans="1:10">
      <c r="A21" s="94"/>
      <c r="B21" s="125"/>
      <c r="C21" s="125"/>
      <c r="D21" s="125"/>
      <c r="E21" s="125"/>
      <c r="F21" s="125"/>
      <c r="G21" s="125"/>
      <c r="H21" s="125"/>
      <c r="I21" s="98"/>
      <c r="J21" s="125"/>
    </row>
    <row r="22" spans="1:10">
      <c r="A22" s="81"/>
      <c r="B22" s="73"/>
      <c r="C22" s="73"/>
      <c r="D22" s="73"/>
      <c r="E22" s="73"/>
      <c r="F22" s="73"/>
    </row>
    <row r="23" spans="1:10">
      <c r="A23" s="73"/>
      <c r="B23" s="73"/>
      <c r="C23" s="73"/>
      <c r="D23" s="73"/>
      <c r="E23" s="73"/>
      <c r="F23" s="73"/>
    </row>
    <row r="24" spans="1:10">
      <c r="A24" s="73"/>
      <c r="B24" s="73"/>
      <c r="C24" s="73"/>
      <c r="D24" s="73"/>
      <c r="E24" s="73"/>
      <c r="F24" s="73"/>
    </row>
  </sheetData>
  <mergeCells count="9">
    <mergeCell ref="A12:J12"/>
    <mergeCell ref="A13:J17"/>
    <mergeCell ref="B5:B6"/>
    <mergeCell ref="B7:B9"/>
    <mergeCell ref="A1:J1"/>
    <mergeCell ref="A2:J2"/>
    <mergeCell ref="A4:J4"/>
    <mergeCell ref="J5:J6"/>
    <mergeCell ref="J7:J9"/>
  </mergeCells>
  <dataValidations count="1">
    <dataValidation type="list" allowBlank="1" showInputMessage="1" showErrorMessage="1" sqref="A12 B10:B11">
      <formula1>"Raw Material, WIP, Finished Goods, Consumables, Stores &amp; Spares, Trading Goods"</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7"/>
  <sheetViews>
    <sheetView workbookViewId="0">
      <selection activeCell="D1" sqref="D1:D226"/>
    </sheetView>
  </sheetViews>
  <sheetFormatPr defaultRowHeight="15"/>
  <cols>
    <col min="1" max="1" width="47.7109375" bestFit="1" customWidth="1"/>
    <col min="4" max="4" width="52.7109375" bestFit="1" customWidth="1"/>
  </cols>
  <sheetData>
    <row r="1" spans="1:4">
      <c r="A1" s="124" t="s">
        <v>796</v>
      </c>
      <c r="D1" t="str">
        <f>UPPER(A1)</f>
        <v>CHIRAG VYAPAAR (P) LTD</v>
      </c>
    </row>
    <row r="2" spans="1:4">
      <c r="A2" s="124" t="s">
        <v>797</v>
      </c>
      <c r="D2" t="str">
        <f t="shared" ref="D2:D65" si="0">UPPER(A2)</f>
        <v>SUJIT MACHINO CONSTRUCTION PRIVATE LIMITED</v>
      </c>
    </row>
    <row r="3" spans="1:4">
      <c r="A3" s="124" t="s">
        <v>798</v>
      </c>
      <c r="D3" t="str">
        <f t="shared" si="0"/>
        <v>VENUS CONTROLS &amp; SWITCHGEAR PVT. LTD.</v>
      </c>
    </row>
    <row r="4" spans="1:4">
      <c r="A4" s="124" t="s">
        <v>799</v>
      </c>
      <c r="D4" t="str">
        <f t="shared" si="0"/>
        <v>ARVIND &amp; COMPANY-(&gt;180 DAYS)</v>
      </c>
    </row>
    <row r="5" spans="1:4">
      <c r="A5" s="124" t="s">
        <v>800</v>
      </c>
      <c r="D5" t="str">
        <f t="shared" si="0"/>
        <v>RAMAWADH HAZARILAL SHAW (&gt;180 DAYS)</v>
      </c>
    </row>
    <row r="6" spans="1:4">
      <c r="A6" s="124" t="s">
        <v>801</v>
      </c>
      <c r="D6" t="str">
        <f t="shared" si="0"/>
        <v>BABA STRIP &amp; TUBES (P) LTD.</v>
      </c>
    </row>
    <row r="7" spans="1:4">
      <c r="A7" s="124" t="s">
        <v>802</v>
      </c>
      <c r="D7" t="str">
        <f t="shared" si="0"/>
        <v>AUTOMATE ELECTRO ENGINEERING CO PVT.LTD.</v>
      </c>
    </row>
    <row r="8" spans="1:4">
      <c r="A8" s="124" t="s">
        <v>803</v>
      </c>
      <c r="D8" t="str">
        <f t="shared" si="0"/>
        <v>N.K. TRADING COMPANY.(&gt;180 DAYS)</v>
      </c>
    </row>
    <row r="9" spans="1:4">
      <c r="A9" s="124" t="s">
        <v>804</v>
      </c>
      <c r="D9" t="str">
        <f t="shared" si="0"/>
        <v>M.L.ENTERPRISE(&gt;180 DAYS)</v>
      </c>
    </row>
    <row r="10" spans="1:4">
      <c r="A10" s="124" t="s">
        <v>805</v>
      </c>
      <c r="D10" t="str">
        <f t="shared" si="0"/>
        <v>UNITED TRADING CO.(&gt;180 DAYS)</v>
      </c>
    </row>
    <row r="11" spans="1:4">
      <c r="A11" s="124" t="s">
        <v>806</v>
      </c>
      <c r="D11" t="str">
        <f t="shared" si="0"/>
        <v>R.N.INFRA PROJECTS (BIHAR)</v>
      </c>
    </row>
    <row r="12" spans="1:4">
      <c r="A12" s="124" t="s">
        <v>807</v>
      </c>
      <c r="D12" t="str">
        <f t="shared" si="0"/>
        <v>DAS TRADING COMPANY</v>
      </c>
    </row>
    <row r="13" spans="1:4">
      <c r="A13" s="124" t="s">
        <v>808</v>
      </c>
      <c r="D13" t="str">
        <f t="shared" si="0"/>
        <v>BHALOTIA COMMERCIAL INDUSTRIES.</v>
      </c>
    </row>
    <row r="14" spans="1:4">
      <c r="A14" s="124" t="s">
        <v>809</v>
      </c>
      <c r="D14" t="str">
        <f t="shared" si="0"/>
        <v>MANJU CONSTRUCTION</v>
      </c>
    </row>
    <row r="15" spans="1:4">
      <c r="A15" s="124" t="s">
        <v>810</v>
      </c>
      <c r="D15" t="str">
        <f t="shared" si="0"/>
        <v>MAHENDRA TRADERS</v>
      </c>
    </row>
    <row r="16" spans="1:4">
      <c r="A16" s="124" t="s">
        <v>811</v>
      </c>
      <c r="D16" t="str">
        <f t="shared" si="0"/>
        <v>BALAJEE STEEL SYNDICATE</v>
      </c>
    </row>
    <row r="17" spans="1:4">
      <c r="A17" s="124" t="s">
        <v>812</v>
      </c>
      <c r="D17" t="str">
        <f t="shared" si="0"/>
        <v>POLY TRADE (INDIA)</v>
      </c>
    </row>
    <row r="18" spans="1:4">
      <c r="A18" s="124" t="s">
        <v>813</v>
      </c>
      <c r="D18" t="str">
        <f t="shared" si="0"/>
        <v>R.N.INFRA PROJECTS (W.B.)</v>
      </c>
    </row>
    <row r="19" spans="1:4">
      <c r="A19" s="124" t="s">
        <v>814</v>
      </c>
      <c r="D19" t="str">
        <f t="shared" si="0"/>
        <v>POONAM STEELS</v>
      </c>
    </row>
    <row r="20" spans="1:4">
      <c r="A20" s="124" t="s">
        <v>815</v>
      </c>
      <c r="D20" t="str">
        <f t="shared" si="0"/>
        <v>KALINGA FERRO ISPAT PVT.LTD.</v>
      </c>
    </row>
    <row r="21" spans="1:4">
      <c r="A21" s="124" t="s">
        <v>816</v>
      </c>
      <c r="D21" t="str">
        <f t="shared" si="0"/>
        <v>BMA STAINLESS LTD.</v>
      </c>
    </row>
    <row r="22" spans="1:4">
      <c r="A22" s="124" t="s">
        <v>817</v>
      </c>
      <c r="D22" t="str">
        <f t="shared" si="0"/>
        <v>K.S.STEEL &amp; ALLOYS PVT.LTD.</v>
      </c>
    </row>
    <row r="23" spans="1:4">
      <c r="A23" s="124" t="s">
        <v>818</v>
      </c>
      <c r="D23" t="str">
        <f t="shared" si="0"/>
        <v>GANPATI STEEL TRADERS</v>
      </c>
    </row>
    <row r="24" spans="1:4">
      <c r="A24" s="124" t="s">
        <v>819</v>
      </c>
      <c r="D24" t="str">
        <f t="shared" si="0"/>
        <v>R M P ISPAT UDYOG</v>
      </c>
    </row>
    <row r="25" spans="1:4">
      <c r="A25" s="124" t="s">
        <v>820</v>
      </c>
      <c r="D25" t="str">
        <f t="shared" si="0"/>
        <v>TYCOON SUPPLIERS PVT.LTD.</v>
      </c>
    </row>
    <row r="26" spans="1:4">
      <c r="A26" s="124" t="s">
        <v>821</v>
      </c>
      <c r="D26" t="str">
        <f t="shared" si="0"/>
        <v>N.E. RLY CONTROLLER OF STORES A/C. TMT</v>
      </c>
    </row>
    <row r="27" spans="1:4">
      <c r="A27" s="124" t="s">
        <v>822</v>
      </c>
      <c r="D27" t="str">
        <f t="shared" si="0"/>
        <v>DEVI ISPAT LTD</v>
      </c>
    </row>
    <row r="28" spans="1:4">
      <c r="A28" s="124" t="s">
        <v>823</v>
      </c>
      <c r="D28" t="str">
        <f t="shared" si="0"/>
        <v>SOUTHWINDS PROJECT LLP</v>
      </c>
    </row>
    <row r="29" spans="1:4">
      <c r="A29" s="124" t="s">
        <v>824</v>
      </c>
      <c r="D29" t="str">
        <f t="shared" si="0"/>
        <v>RANMARK WORKS P.LTD.(&gt;180 DAYS)</v>
      </c>
    </row>
    <row r="30" spans="1:4">
      <c r="A30" s="124" t="s">
        <v>825</v>
      </c>
      <c r="D30" t="str">
        <f t="shared" si="0"/>
        <v>AMITRESHMI ISPAT AND PIGMENTS PVT.LTD.</v>
      </c>
    </row>
    <row r="31" spans="1:4">
      <c r="A31" s="124" t="s">
        <v>826</v>
      </c>
      <c r="D31" t="str">
        <f t="shared" si="0"/>
        <v>RABIN SINGHA HEAVY EARTH MOVERS CO. P. LTD.-DR</v>
      </c>
    </row>
    <row r="32" spans="1:4">
      <c r="A32" s="124" t="s">
        <v>827</v>
      </c>
      <c r="D32" t="str">
        <f t="shared" si="0"/>
        <v>SHREE KRISHNA TRADERS. (&gt;180 DAYS)</v>
      </c>
    </row>
    <row r="33" spans="1:4">
      <c r="A33" s="124" t="s">
        <v>828</v>
      </c>
      <c r="D33" t="str">
        <f t="shared" si="0"/>
        <v>CITY TRADERS-DR</v>
      </c>
    </row>
    <row r="34" spans="1:4">
      <c r="A34" s="124" t="s">
        <v>829</v>
      </c>
      <c r="D34" t="str">
        <f t="shared" si="0"/>
        <v>GLOBAL TECHNO TRADE.</v>
      </c>
    </row>
    <row r="35" spans="1:4">
      <c r="A35" s="124" t="s">
        <v>830</v>
      </c>
      <c r="D35" t="str">
        <f t="shared" si="0"/>
        <v>SWAMI VIVEKANAND-DR</v>
      </c>
    </row>
    <row r="36" spans="1:4">
      <c r="A36" s="124" t="s">
        <v>831</v>
      </c>
      <c r="D36" t="str">
        <f t="shared" si="0"/>
        <v>BAIJNATH MISHRA &amp; SONS</v>
      </c>
    </row>
    <row r="37" spans="1:4">
      <c r="A37" s="124" t="s">
        <v>832</v>
      </c>
      <c r="D37" t="str">
        <f t="shared" si="0"/>
        <v>BABA ISPAT PVT.LTD</v>
      </c>
    </row>
    <row r="38" spans="1:4">
      <c r="A38" s="124" t="s">
        <v>833</v>
      </c>
      <c r="D38" t="str">
        <f t="shared" si="0"/>
        <v>SCOPE VINCOM INDUSTRIES PVT.LTD.</v>
      </c>
    </row>
    <row r="39" spans="1:4">
      <c r="A39" s="124" t="s">
        <v>834</v>
      </c>
      <c r="D39" t="str">
        <f t="shared" si="0"/>
        <v xml:space="preserve">JAI VENKATESH CONCAST PVT.LTD_x000D_
</v>
      </c>
    </row>
    <row r="40" spans="1:4">
      <c r="A40" s="124" t="s">
        <v>835</v>
      </c>
      <c r="D40" t="str">
        <f t="shared" si="0"/>
        <v>S L ISPAT PVT. LTD.</v>
      </c>
    </row>
    <row r="41" spans="1:4">
      <c r="A41" s="124" t="s">
        <v>836</v>
      </c>
      <c r="D41" t="str">
        <f t="shared" si="0"/>
        <v>SAI BABA IRON ORE SALES PRIVATE LIMITED.(&gt;180 DAYS)</v>
      </c>
    </row>
    <row r="42" spans="1:4">
      <c r="A42" s="124" t="s">
        <v>837</v>
      </c>
      <c r="D42" t="str">
        <f t="shared" si="0"/>
        <v>SUPER SMELT INDUSTRIES PVT. LTD. DR</v>
      </c>
    </row>
    <row r="43" spans="1:4">
      <c r="A43" s="124" t="s">
        <v>838</v>
      </c>
      <c r="D43" t="str">
        <f t="shared" si="0"/>
        <v>BALAJI SALES A/C. SLAG</v>
      </c>
    </row>
    <row r="44" spans="1:4">
      <c r="A44" s="124" t="s">
        <v>839</v>
      </c>
      <c r="D44" t="str">
        <f t="shared" si="0"/>
        <v>RANMAK WORKS PVT. LTD.</v>
      </c>
    </row>
    <row r="45" spans="1:4">
      <c r="A45" s="124" t="s">
        <v>840</v>
      </c>
      <c r="D45" t="str">
        <f t="shared" si="0"/>
        <v>GREAT EASTERN INFRACON PVT. LTD.</v>
      </c>
    </row>
    <row r="46" spans="1:4">
      <c r="A46" s="124" t="s">
        <v>841</v>
      </c>
      <c r="D46" t="str">
        <f t="shared" si="0"/>
        <v>RUHR ISPAT PVT.LTD.</v>
      </c>
    </row>
    <row r="47" spans="1:4">
      <c r="A47" s="124" t="s">
        <v>842</v>
      </c>
      <c r="D47" t="str">
        <f t="shared" si="0"/>
        <v>LAXMISAROGINI BUSINESS PVT.LTD.</v>
      </c>
    </row>
    <row r="48" spans="1:4">
      <c r="A48" s="124" t="s">
        <v>843</v>
      </c>
      <c r="D48" t="str">
        <f t="shared" si="0"/>
        <v>BABA SMELTERS PVT. LTD.</v>
      </c>
    </row>
    <row r="49" spans="1:4">
      <c r="A49" s="124" t="s">
        <v>844</v>
      </c>
      <c r="D49" t="str">
        <f t="shared" si="0"/>
        <v>JAGDISH PRASHAD &amp; CO.</v>
      </c>
    </row>
    <row r="50" spans="1:4">
      <c r="A50" s="124" t="s">
        <v>845</v>
      </c>
      <c r="D50" t="str">
        <f t="shared" si="0"/>
        <v>GAJANAN IRON PVT. LTD.</v>
      </c>
    </row>
    <row r="51" spans="1:4">
      <c r="A51" s="124" t="s">
        <v>846</v>
      </c>
      <c r="D51" t="str">
        <f t="shared" si="0"/>
        <v>STATE TRADING CORPORATION OF SIKKIM (DR)</v>
      </c>
    </row>
    <row r="52" spans="1:4">
      <c r="A52" s="124" t="s">
        <v>847</v>
      </c>
      <c r="D52" t="str">
        <f t="shared" si="0"/>
        <v>JEET CONSTRUCTIONS.</v>
      </c>
    </row>
    <row r="53" spans="1:4">
      <c r="A53" s="124" t="s">
        <v>848</v>
      </c>
      <c r="D53" t="str">
        <f t="shared" si="0"/>
        <v>GANESH ENTERPRISES A/C. TMT</v>
      </c>
    </row>
    <row r="54" spans="1:4">
      <c r="A54" s="124" t="s">
        <v>849</v>
      </c>
      <c r="D54" t="str">
        <f t="shared" si="0"/>
        <v>SANDIP TRADING CO.(&gt;180 DAYS)</v>
      </c>
    </row>
    <row r="55" spans="1:4">
      <c r="A55" s="124" t="s">
        <v>850</v>
      </c>
      <c r="D55" t="str">
        <f t="shared" si="0"/>
        <v>SHRISTI ISPAT &amp; ALLOYS LTD (DR.)</v>
      </c>
    </row>
    <row r="56" spans="1:4">
      <c r="A56" s="124" t="s">
        <v>851</v>
      </c>
      <c r="D56" t="str">
        <f t="shared" si="0"/>
        <v>R.R. CONSTRUCTION-DR</v>
      </c>
    </row>
    <row r="57" spans="1:4">
      <c r="A57" s="124" t="s">
        <v>852</v>
      </c>
      <c r="D57" t="str">
        <f t="shared" si="0"/>
        <v>BHUMI SAGAR INFRASTRUCTURE</v>
      </c>
    </row>
    <row r="58" spans="1:4">
      <c r="A58" s="124" t="s">
        <v>853</v>
      </c>
      <c r="D58" t="str">
        <f t="shared" si="0"/>
        <v>MMU METALIKS UDYOG (P) LTD. (&gt;180 DAYS)</v>
      </c>
    </row>
    <row r="59" spans="1:4">
      <c r="A59" s="124" t="s">
        <v>854</v>
      </c>
      <c r="D59" t="str">
        <f t="shared" si="0"/>
        <v>M.M.SHAWL ENGINEERS &amp;  CONSTRUCTIONS PVT.LTD.</v>
      </c>
    </row>
    <row r="60" spans="1:4">
      <c r="A60" s="124" t="s">
        <v>855</v>
      </c>
      <c r="D60" t="str">
        <f t="shared" si="0"/>
        <v>SHREE SHYAM TRADERS</v>
      </c>
    </row>
    <row r="61" spans="1:4">
      <c r="A61" s="124" t="s">
        <v>856</v>
      </c>
      <c r="D61" t="str">
        <f t="shared" si="0"/>
        <v>YOUTH STAR VANIJYA PVT.LTD.</v>
      </c>
    </row>
    <row r="62" spans="1:4">
      <c r="A62" s="124" t="s">
        <v>857</v>
      </c>
      <c r="D62" t="str">
        <f t="shared" si="0"/>
        <v>SWARNA TRDERS</v>
      </c>
    </row>
    <row r="63" spans="1:4">
      <c r="A63" s="124" t="s">
        <v>858</v>
      </c>
      <c r="D63" t="str">
        <f t="shared" si="0"/>
        <v>RATHORE CONSTRUCTION COMPANY</v>
      </c>
    </row>
    <row r="64" spans="1:4">
      <c r="A64" s="124" t="s">
        <v>859</v>
      </c>
      <c r="D64" t="str">
        <f t="shared" si="0"/>
        <v>BRAHM (ALLOYS) LIMITED</v>
      </c>
    </row>
    <row r="65" spans="1:4">
      <c r="A65" s="124" t="s">
        <v>860</v>
      </c>
      <c r="D65" t="str">
        <f t="shared" si="0"/>
        <v>WALIA PROJECTS PVT LTD</v>
      </c>
    </row>
    <row r="66" spans="1:4">
      <c r="A66" s="124" t="s">
        <v>861</v>
      </c>
      <c r="D66" t="str">
        <f t="shared" ref="D66:D129" si="1">UPPER(A66)</f>
        <v>SREE PARASHNATH RE-ROOLING MILLS LTD.</v>
      </c>
    </row>
    <row r="67" spans="1:4">
      <c r="A67" s="124" t="s">
        <v>862</v>
      </c>
      <c r="D67" t="str">
        <f t="shared" si="1"/>
        <v>WIMAX ENGINEERS PVT.LTD.</v>
      </c>
    </row>
    <row r="68" spans="1:4">
      <c r="A68" s="124" t="s">
        <v>863</v>
      </c>
      <c r="D68" t="str">
        <f t="shared" si="1"/>
        <v>CHATURBBHBUJ NIRMAN</v>
      </c>
    </row>
    <row r="69" spans="1:4">
      <c r="A69" s="124" t="s">
        <v>864</v>
      </c>
      <c r="D69" t="str">
        <f t="shared" si="1"/>
        <v>MADAN MOHAN JAIN &amp; SONS</v>
      </c>
    </row>
    <row r="70" spans="1:4">
      <c r="A70" s="124" t="s">
        <v>865</v>
      </c>
      <c r="D70" t="str">
        <f t="shared" si="1"/>
        <v>SUNIDHI ENTERPRISES</v>
      </c>
    </row>
    <row r="71" spans="1:4">
      <c r="A71" s="124" t="s">
        <v>866</v>
      </c>
      <c r="D71" t="str">
        <f t="shared" si="1"/>
        <v>DHADHICH ENGINEERING</v>
      </c>
    </row>
    <row r="72" spans="1:4">
      <c r="A72" s="124" t="s">
        <v>867</v>
      </c>
      <c r="D72" t="str">
        <f t="shared" si="1"/>
        <v xml:space="preserve">H.R. ISPAT PVT. LTD._x000D_
</v>
      </c>
    </row>
    <row r="73" spans="1:4">
      <c r="A73" s="124" t="s">
        <v>868</v>
      </c>
      <c r="D73" t="str">
        <f t="shared" si="1"/>
        <v>MAHALAXMI STEEL &amp; CO.</v>
      </c>
    </row>
    <row r="74" spans="1:4">
      <c r="A74" s="124" t="s">
        <v>869</v>
      </c>
      <c r="D74" t="str">
        <f t="shared" si="1"/>
        <v>SHIVAM MELTECH PVT .LTD.</v>
      </c>
    </row>
    <row r="75" spans="1:4">
      <c r="A75" s="124" t="s">
        <v>870</v>
      </c>
      <c r="D75" t="str">
        <f t="shared" si="1"/>
        <v>MAHESH DAVE</v>
      </c>
    </row>
    <row r="76" spans="1:4">
      <c r="A76" s="124" t="s">
        <v>871</v>
      </c>
      <c r="D76" t="str">
        <f t="shared" si="1"/>
        <v>POOJA TRADERS</v>
      </c>
    </row>
    <row r="77" spans="1:4">
      <c r="A77" s="124" t="s">
        <v>872</v>
      </c>
      <c r="D77" t="str">
        <f t="shared" si="1"/>
        <v>STEELEX ELECTROCAST PVT. LTD.(DR)</v>
      </c>
    </row>
    <row r="78" spans="1:4">
      <c r="A78" s="124" t="s">
        <v>873</v>
      </c>
      <c r="D78" t="str">
        <f t="shared" si="1"/>
        <v>SHRI B.C. DAS</v>
      </c>
    </row>
    <row r="79" spans="1:4">
      <c r="A79" s="124" t="s">
        <v>874</v>
      </c>
      <c r="D79" t="str">
        <f t="shared" si="1"/>
        <v>SATYARAM AGRO INDUSTRIES</v>
      </c>
    </row>
    <row r="80" spans="1:4">
      <c r="A80" s="124" t="s">
        <v>875</v>
      </c>
      <c r="D80" t="str">
        <f t="shared" si="1"/>
        <v>TARAN INFRACON</v>
      </c>
    </row>
    <row r="81" spans="1:4">
      <c r="A81" s="124" t="s">
        <v>876</v>
      </c>
      <c r="D81" t="str">
        <f t="shared" si="1"/>
        <v>BURDWAN IRON &amp; STEEL CO. PVT. LTD. (ADV)</v>
      </c>
    </row>
    <row r="82" spans="1:4">
      <c r="A82" s="124" t="s">
        <v>877</v>
      </c>
      <c r="D82" t="str">
        <f t="shared" si="1"/>
        <v>SHIVALAYA CONSTRUCTION CO.PVT LTD</v>
      </c>
    </row>
    <row r="83" spans="1:4">
      <c r="A83" s="124" t="s">
        <v>878</v>
      </c>
      <c r="D83" t="str">
        <f t="shared" si="1"/>
        <v>U.P.RAJKIYA NIRMAN NIGAM LTD.</v>
      </c>
    </row>
    <row r="84" spans="1:4">
      <c r="A84" s="124" t="s">
        <v>879</v>
      </c>
      <c r="D84" t="str">
        <f t="shared" si="1"/>
        <v>SHREE VAIBHAV LAKSHMI STEELS PVT.LTD.</v>
      </c>
    </row>
    <row r="85" spans="1:4">
      <c r="A85" s="124" t="s">
        <v>880</v>
      </c>
      <c r="D85" t="str">
        <f t="shared" si="1"/>
        <v>NITYA NAND AND SONS CONTRACTORS PVT LTD.</v>
      </c>
    </row>
    <row r="86" spans="1:4">
      <c r="A86" s="124" t="s">
        <v>881</v>
      </c>
      <c r="D86" t="str">
        <f t="shared" si="1"/>
        <v>DARKWELL MERCHANDISE PVT. LTD.</v>
      </c>
    </row>
    <row r="87" spans="1:4">
      <c r="A87" s="124" t="s">
        <v>882</v>
      </c>
      <c r="D87" t="str">
        <f t="shared" si="1"/>
        <v>GOYAL BROTHERS-DR</v>
      </c>
    </row>
    <row r="88" spans="1:4">
      <c r="A88" s="124" t="s">
        <v>883</v>
      </c>
      <c r="D88" t="str">
        <f t="shared" si="1"/>
        <v>RATTAN ISPAT PVT LTD ( DR.)</v>
      </c>
    </row>
    <row r="89" spans="1:4">
      <c r="A89" s="124" t="s">
        <v>884</v>
      </c>
      <c r="D89" t="str">
        <f t="shared" si="1"/>
        <v>DURGA TRADERS</v>
      </c>
    </row>
    <row r="90" spans="1:4">
      <c r="A90" s="124" t="s">
        <v>885</v>
      </c>
      <c r="D90" t="str">
        <f t="shared" si="1"/>
        <v>AMIT METALIKS LIMITED</v>
      </c>
    </row>
    <row r="91" spans="1:4">
      <c r="A91" s="124" t="s">
        <v>886</v>
      </c>
      <c r="D91" t="str">
        <f t="shared" si="1"/>
        <v>JUPITER INTERNATIONAL (SALES)</v>
      </c>
    </row>
    <row r="92" spans="1:4">
      <c r="A92" s="124" t="s">
        <v>887</v>
      </c>
      <c r="D92" t="str">
        <f t="shared" si="1"/>
        <v>TARAKNATH IRON &amp; STEEL CO</v>
      </c>
    </row>
    <row r="93" spans="1:4">
      <c r="A93" s="124" t="s">
        <v>888</v>
      </c>
      <c r="D93" t="str">
        <f t="shared" si="1"/>
        <v>A.K. STEEL</v>
      </c>
    </row>
    <row r="94" spans="1:4">
      <c r="A94" s="124" t="s">
        <v>889</v>
      </c>
      <c r="D94" t="str">
        <f t="shared" si="1"/>
        <v>MADAN LAL BANSAL &amp; CO. CONTRACTORS PVT. LTD. (UP)</v>
      </c>
    </row>
    <row r="95" spans="1:4">
      <c r="A95" s="124" t="s">
        <v>890</v>
      </c>
      <c r="D95" t="str">
        <f t="shared" si="1"/>
        <v>SATPATHY TRADING</v>
      </c>
    </row>
    <row r="96" spans="1:4">
      <c r="A96" s="124" t="s">
        <v>891</v>
      </c>
      <c r="D96" t="str">
        <f t="shared" si="1"/>
        <v>VINAYAKA ENTERPRISES</v>
      </c>
    </row>
    <row r="97" spans="1:4">
      <c r="A97" s="124" t="s">
        <v>892</v>
      </c>
      <c r="D97" t="str">
        <f t="shared" si="1"/>
        <v>PROVISION FOR IMPAIRMENT (DEBTORS &lt;150 DAYS)</v>
      </c>
    </row>
    <row r="98" spans="1:4">
      <c r="A98" s="124" t="s">
        <v>893</v>
      </c>
      <c r="D98" t="str">
        <f t="shared" si="1"/>
        <v>DIAMOND SMOKE LESS COKE &amp; COAL COMPLEX(DR)</v>
      </c>
    </row>
    <row r="99" spans="1:4">
      <c r="A99" s="124" t="s">
        <v>894</v>
      </c>
      <c r="D99" t="str">
        <f t="shared" si="1"/>
        <v>JEEN BHAWANI STEELS (DR.)</v>
      </c>
    </row>
    <row r="100" spans="1:4">
      <c r="A100" s="124" t="s">
        <v>895</v>
      </c>
      <c r="D100" t="str">
        <f t="shared" si="1"/>
        <v>R S CONSTRUCTION</v>
      </c>
    </row>
    <row r="101" spans="1:4">
      <c r="A101" s="124" t="s">
        <v>896</v>
      </c>
      <c r="D101" t="str">
        <f t="shared" si="1"/>
        <v>KAUTILYA GARG</v>
      </c>
    </row>
    <row r="102" spans="1:4">
      <c r="A102" s="124" t="s">
        <v>897</v>
      </c>
      <c r="D102" t="str">
        <f t="shared" si="1"/>
        <v>NEW VISHVKARMA UDHYOG</v>
      </c>
    </row>
    <row r="103" spans="1:4">
      <c r="A103" s="124" t="s">
        <v>898</v>
      </c>
      <c r="D103" t="str">
        <f t="shared" si="1"/>
        <v>R.S. INDUSTRIES PVT. LTD.</v>
      </c>
    </row>
    <row r="104" spans="1:4">
      <c r="A104" s="124" t="s">
        <v>899</v>
      </c>
      <c r="D104" t="str">
        <f t="shared" si="1"/>
        <v>A.B.J. TRADING CO.</v>
      </c>
    </row>
    <row r="105" spans="1:4">
      <c r="A105" s="124" t="s">
        <v>900</v>
      </c>
      <c r="D105" t="str">
        <f t="shared" si="1"/>
        <v>ACIS TECHNO TECH</v>
      </c>
    </row>
    <row r="106" spans="1:4">
      <c r="A106" s="124" t="s">
        <v>901</v>
      </c>
      <c r="D106" t="str">
        <f t="shared" si="1"/>
        <v>AMIYA STEEL PVT. LTD. DR.</v>
      </c>
    </row>
    <row r="107" spans="1:4">
      <c r="A107" s="124" t="s">
        <v>902</v>
      </c>
      <c r="D107" t="str">
        <f t="shared" si="1"/>
        <v>BABA STRUCTURAL PVT. LTD</v>
      </c>
    </row>
    <row r="108" spans="1:4">
      <c r="A108" s="124" t="s">
        <v>903</v>
      </c>
      <c r="D108" t="str">
        <f t="shared" si="1"/>
        <v>MARWAR CEMENT PIPE</v>
      </c>
    </row>
    <row r="109" spans="1:4">
      <c r="A109" s="124" t="s">
        <v>904</v>
      </c>
      <c r="D109" t="str">
        <f t="shared" si="1"/>
        <v>NIRMAN ENCONPR0JECTS PRIVATE LIMITED. (U.P)</v>
      </c>
    </row>
    <row r="110" spans="1:4">
      <c r="A110" s="124" t="s">
        <v>905</v>
      </c>
      <c r="D110" t="str">
        <f t="shared" si="1"/>
        <v>SHRI BHIKSHU ART &amp; CONSTRUCTION</v>
      </c>
    </row>
    <row r="111" spans="1:4">
      <c r="A111" s="124" t="s">
        <v>906</v>
      </c>
      <c r="D111" t="str">
        <f t="shared" si="1"/>
        <v>ANIL BUILDERS</v>
      </c>
    </row>
    <row r="112" spans="1:4">
      <c r="A112" s="124" t="s">
        <v>907</v>
      </c>
      <c r="D112" t="str">
        <f t="shared" si="1"/>
        <v>B.K.ASSOCIATES</v>
      </c>
    </row>
    <row r="113" spans="1:4">
      <c r="A113" s="124" t="s">
        <v>908</v>
      </c>
      <c r="D113" t="str">
        <f t="shared" si="1"/>
        <v>B K  COMMOTRADE PVT LTD-DR.</v>
      </c>
    </row>
    <row r="114" spans="1:4">
      <c r="A114" s="124" t="s">
        <v>909</v>
      </c>
      <c r="D114" t="str">
        <f t="shared" si="1"/>
        <v>BMA STAINLESS LIMITED</v>
      </c>
    </row>
    <row r="115" spans="1:4">
      <c r="A115" s="124" t="s">
        <v>910</v>
      </c>
      <c r="D115" t="str">
        <f t="shared" si="1"/>
        <v>BURDHWAN IRON &amp; STEEL CO.P.LTD.</v>
      </c>
    </row>
    <row r="116" spans="1:4">
      <c r="A116" s="124" t="s">
        <v>911</v>
      </c>
      <c r="D116" t="str">
        <f t="shared" si="1"/>
        <v>CMG DUCTILES LTD.(&lt;150 DAYS)</v>
      </c>
    </row>
    <row r="117" spans="1:4">
      <c r="A117" s="124" t="s">
        <v>912</v>
      </c>
      <c r="D117" t="str">
        <f t="shared" si="1"/>
        <v>CMG DUCTILES LTD.(&gt;180 DAYS)</v>
      </c>
    </row>
    <row r="118" spans="1:4">
      <c r="A118" s="124" t="s">
        <v>913</v>
      </c>
      <c r="D118" t="str">
        <f t="shared" si="1"/>
        <v>DEV INDUSTRIES</v>
      </c>
    </row>
    <row r="119" spans="1:4">
      <c r="A119" s="124" t="s">
        <v>914</v>
      </c>
      <c r="D119" t="str">
        <f t="shared" si="1"/>
        <v>DIVA INFRA</v>
      </c>
    </row>
    <row r="120" spans="1:4">
      <c r="A120" s="124" t="s">
        <v>915</v>
      </c>
      <c r="D120" t="str">
        <f t="shared" si="1"/>
        <v>D.K.MONDAL ENGINEERS PVT.LTD.</v>
      </c>
    </row>
    <row r="121" spans="1:4">
      <c r="A121" s="124" t="s">
        <v>916</v>
      </c>
      <c r="D121" t="str">
        <f t="shared" si="1"/>
        <v>DURGA MADHAB STEELS</v>
      </c>
    </row>
    <row r="122" spans="1:4">
      <c r="A122" s="124" t="s">
        <v>917</v>
      </c>
      <c r="D122" t="str">
        <f t="shared" si="1"/>
        <v>DUTTA HARDWARE</v>
      </c>
    </row>
    <row r="123" spans="1:4">
      <c r="A123" s="124" t="s">
        <v>918</v>
      </c>
      <c r="D123" t="str">
        <f t="shared" si="1"/>
        <v>FIRZO INDIA PVT. LTD. (RAJASTHAN)</v>
      </c>
    </row>
    <row r="124" spans="1:4">
      <c r="A124" s="124" t="s">
        <v>919</v>
      </c>
      <c r="D124" t="str">
        <f t="shared" si="1"/>
        <v>GANAPATI GOODS CARRIERS PVT. LTD (DR)</v>
      </c>
    </row>
    <row r="125" spans="1:4">
      <c r="A125" s="124" t="s">
        <v>920</v>
      </c>
      <c r="D125" t="str">
        <f t="shared" si="1"/>
        <v>GOENKA STEEL &amp; CEMENT SUPPLIER</v>
      </c>
    </row>
    <row r="126" spans="1:4">
      <c r="A126" s="124" t="s">
        <v>921</v>
      </c>
      <c r="D126" t="str">
        <f t="shared" si="1"/>
        <v>GOSTABIHARY MULA</v>
      </c>
    </row>
    <row r="127" spans="1:4">
      <c r="A127" s="124" t="s">
        <v>922</v>
      </c>
      <c r="D127" t="str">
        <f t="shared" si="1"/>
        <v>GOYAL BROTHERS (&gt;180 DAYS)</v>
      </c>
    </row>
    <row r="128" spans="1:4">
      <c r="A128" s="124" t="s">
        <v>923</v>
      </c>
      <c r="D128" t="str">
        <f t="shared" si="1"/>
        <v>HARIOM CONSTRUCTION CO</v>
      </c>
    </row>
    <row r="129" spans="1:4">
      <c r="A129" s="124" t="s">
        <v>924</v>
      </c>
      <c r="D129" t="str">
        <f t="shared" si="1"/>
        <v>HARSH ENTERPRISES</v>
      </c>
    </row>
    <row r="130" spans="1:4">
      <c r="A130" s="124" t="s">
        <v>925</v>
      </c>
      <c r="D130" t="str">
        <f t="shared" ref="D130:D193" si="2">UPPER(A130)</f>
        <v>INDIAN MACHINERIES</v>
      </c>
    </row>
    <row r="131" spans="1:4">
      <c r="A131" s="124" t="s">
        <v>926</v>
      </c>
      <c r="D131" t="str">
        <f t="shared" si="2"/>
        <v>JAGDAMBA ENTERPRISES</v>
      </c>
    </row>
    <row r="132" spans="1:4">
      <c r="A132" s="124" t="s">
        <v>927</v>
      </c>
      <c r="D132" t="str">
        <f t="shared" si="2"/>
        <v>VANSHIKHA COMMOTRADE PVT.LTD. (DR.)</v>
      </c>
    </row>
    <row r="133" spans="1:4">
      <c r="A133" s="124" t="s">
        <v>928</v>
      </c>
      <c r="D133" t="str">
        <f t="shared" si="2"/>
        <v>JAI BALAJI INDUSTRIES LTD.</v>
      </c>
    </row>
    <row r="134" spans="1:4">
      <c r="A134" s="124" t="s">
        <v>929</v>
      </c>
      <c r="D134" t="str">
        <f t="shared" si="2"/>
        <v>JEEVAN JYOTI ENTERPRISES</v>
      </c>
    </row>
    <row r="135" spans="1:4">
      <c r="A135" s="124" t="s">
        <v>930</v>
      </c>
      <c r="D135" t="str">
        <f t="shared" si="2"/>
        <v>KANCHAN SINGHWI</v>
      </c>
    </row>
    <row r="136" spans="1:4">
      <c r="A136" s="124" t="s">
        <v>931</v>
      </c>
      <c r="D136" t="str">
        <f t="shared" si="2"/>
        <v>KARNI CONSTRUCTION</v>
      </c>
    </row>
    <row r="137" spans="1:4">
      <c r="A137" s="124" t="s">
        <v>932</v>
      </c>
      <c r="D137" t="str">
        <f t="shared" si="2"/>
        <v>LOOM MANUFACTURES</v>
      </c>
    </row>
    <row r="138" spans="1:4">
      <c r="A138" s="124" t="s">
        <v>933</v>
      </c>
      <c r="D138" t="str">
        <f t="shared" si="2"/>
        <v>LOUDEN DEVELOPERS LLP</v>
      </c>
    </row>
    <row r="139" spans="1:4">
      <c r="A139" s="124" t="s">
        <v>934</v>
      </c>
      <c r="D139" t="str">
        <f t="shared" si="2"/>
        <v>MAA BHUYANI CEMENT STORE</v>
      </c>
    </row>
    <row r="140" spans="1:4">
      <c r="A140" s="124" t="s">
        <v>935</v>
      </c>
      <c r="D140" t="str">
        <f t="shared" si="2"/>
        <v>MADAN LAL BANSAL &amp; CO.CONTRACTORS PVT.LTD(HARYANA)</v>
      </c>
    </row>
    <row r="141" spans="1:4">
      <c r="A141" s="124" t="s">
        <v>936</v>
      </c>
      <c r="D141" t="str">
        <f t="shared" si="2"/>
        <v>MADAN LAL BANSAL &amp; CO. CONTRACTORS PVT. LTD. (P.B.)</v>
      </c>
    </row>
    <row r="142" spans="1:4">
      <c r="A142" s="124" t="s">
        <v>937</v>
      </c>
      <c r="D142" t="str">
        <f t="shared" si="2"/>
        <v>MANJU CONSTRUCTION (MEDNIPUR)</v>
      </c>
    </row>
    <row r="143" spans="1:4">
      <c r="A143" s="124" t="s">
        <v>938</v>
      </c>
      <c r="D143" t="str">
        <f t="shared" si="2"/>
        <v>MARUDHAR CONSTRUCTION COMPANY</v>
      </c>
    </row>
    <row r="144" spans="1:4">
      <c r="A144" s="124" t="s">
        <v>939</v>
      </c>
      <c r="D144" t="str">
        <f t="shared" si="2"/>
        <v>M.K.DEVELOPERS</v>
      </c>
    </row>
    <row r="145" spans="1:4">
      <c r="A145" s="124" t="s">
        <v>940</v>
      </c>
      <c r="D145" t="str">
        <f t="shared" si="2"/>
        <v>M.P.TRADING CO.</v>
      </c>
    </row>
    <row r="146" spans="1:4">
      <c r="A146" s="124" t="s">
        <v>941</v>
      </c>
      <c r="D146" t="str">
        <f t="shared" si="2"/>
        <v>M/S SOM PROJECTS PVT.LTD</v>
      </c>
    </row>
    <row r="147" spans="1:4">
      <c r="A147" s="124" t="s">
        <v>942</v>
      </c>
      <c r="D147" t="str">
        <f t="shared" si="2"/>
        <v>MULA CONSTRUCTION</v>
      </c>
    </row>
    <row r="148" spans="1:4">
      <c r="A148" s="124" t="s">
        <v>943</v>
      </c>
      <c r="D148" t="str">
        <f t="shared" si="2"/>
        <v>NARENDRA TEA COMPANY</v>
      </c>
    </row>
    <row r="149" spans="1:4">
      <c r="A149" s="124" t="s">
        <v>944</v>
      </c>
      <c r="D149" t="str">
        <f t="shared" si="2"/>
        <v>NLB STEELS PVT LTD</v>
      </c>
    </row>
    <row r="150" spans="1:4">
      <c r="A150" s="124" t="s">
        <v>945</v>
      </c>
      <c r="D150" t="str">
        <f t="shared" si="2"/>
        <v>N.RAJE GOWDA AND CO. A/C. TMT</v>
      </c>
    </row>
    <row r="151" spans="1:4">
      <c r="A151" s="124" t="s">
        <v>946</v>
      </c>
      <c r="D151" t="str">
        <f t="shared" si="2"/>
        <v>PANCHAM RAI SONS.</v>
      </c>
    </row>
    <row r="152" spans="1:4">
      <c r="A152" s="124" t="s">
        <v>947</v>
      </c>
      <c r="D152" t="str">
        <f t="shared" si="2"/>
        <v>PARITOSH GHOSH CONSTRUCTION PVT.LTD.</v>
      </c>
    </row>
    <row r="153" spans="1:4">
      <c r="A153" s="124" t="s">
        <v>948</v>
      </c>
      <c r="D153" t="str">
        <f t="shared" si="2"/>
        <v>P.B.CONSTRUCTION CO.</v>
      </c>
    </row>
    <row r="154" spans="1:4">
      <c r="A154" s="124" t="s">
        <v>949</v>
      </c>
      <c r="D154" t="str">
        <f t="shared" si="2"/>
        <v>P G ENTERPRISE</v>
      </c>
    </row>
    <row r="155" spans="1:4">
      <c r="A155" s="124" t="s">
        <v>950</v>
      </c>
      <c r="D155" t="str">
        <f t="shared" si="2"/>
        <v>PRADHAN ENTERPRISER</v>
      </c>
    </row>
    <row r="156" spans="1:4">
      <c r="A156" s="124" t="s">
        <v>951</v>
      </c>
      <c r="D156" t="str">
        <f t="shared" si="2"/>
        <v>PRADIP BALA</v>
      </c>
    </row>
    <row r="157" spans="1:4">
      <c r="A157" s="124" t="s">
        <v>952</v>
      </c>
      <c r="D157" t="str">
        <f t="shared" si="2"/>
        <v>PRIYA DHAWA</v>
      </c>
    </row>
    <row r="158" spans="1:4">
      <c r="A158" s="124" t="s">
        <v>953</v>
      </c>
      <c r="D158" t="str">
        <f t="shared" si="2"/>
        <v>RABI SHANKAR MAJI</v>
      </c>
    </row>
    <row r="159" spans="1:4">
      <c r="A159" s="124" t="s">
        <v>954</v>
      </c>
      <c r="D159" t="str">
        <f t="shared" si="2"/>
        <v>RADHA ENTERPRISES</v>
      </c>
    </row>
    <row r="160" spans="1:4">
      <c r="A160" s="124" t="s">
        <v>955</v>
      </c>
      <c r="D160" t="str">
        <f t="shared" si="2"/>
        <v>RAIKA ENTERPRISES</v>
      </c>
    </row>
    <row r="161" spans="1:4">
      <c r="A161" s="124" t="s">
        <v>956</v>
      </c>
      <c r="D161" t="str">
        <f t="shared" si="2"/>
        <v>RANISATI INDUSTRIES LTD.(&gt;180 DAYS)</v>
      </c>
    </row>
    <row r="162" spans="1:4">
      <c r="A162" s="124" t="s">
        <v>957</v>
      </c>
      <c r="D162" t="str">
        <f t="shared" si="2"/>
        <v>RANISATI METAL INDUSTRIES (&gt;180 DAYS)</v>
      </c>
    </row>
    <row r="163" spans="1:4">
      <c r="A163" s="124" t="s">
        <v>958</v>
      </c>
      <c r="D163" t="str">
        <f t="shared" si="2"/>
        <v>RISING ELECTRICALS DR</v>
      </c>
    </row>
    <row r="164" spans="1:4">
      <c r="A164" s="124" t="s">
        <v>959</v>
      </c>
      <c r="D164" t="str">
        <f t="shared" si="2"/>
        <v>SETHI CONSTRUCTION A/C. TMT</v>
      </c>
    </row>
    <row r="165" spans="1:4">
      <c r="A165" s="124" t="s">
        <v>960</v>
      </c>
      <c r="D165" t="str">
        <f t="shared" si="2"/>
        <v>S. G. STRIP LIMITED (&gt;150 DAYS)</v>
      </c>
    </row>
    <row r="166" spans="1:4">
      <c r="A166" s="124" t="s">
        <v>961</v>
      </c>
      <c r="D166" t="str">
        <f t="shared" si="2"/>
        <v>S. G. STRIP LIMITED (&gt;180 DAYS)</v>
      </c>
    </row>
    <row r="167" spans="1:4">
      <c r="A167" s="124" t="s">
        <v>962</v>
      </c>
      <c r="D167" t="str">
        <f t="shared" si="2"/>
        <v>S.G.STRIPS LIMITED</v>
      </c>
    </row>
    <row r="168" spans="1:4">
      <c r="A168" s="124" t="s">
        <v>963</v>
      </c>
      <c r="D168" t="str">
        <f t="shared" si="2"/>
        <v>SHISHODIA ENTERPRISES</v>
      </c>
    </row>
    <row r="169" spans="1:4">
      <c r="A169" s="124" t="s">
        <v>964</v>
      </c>
      <c r="D169" t="str">
        <f t="shared" si="2"/>
        <v>SHREE JEE LOGISTICS(DR)</v>
      </c>
    </row>
    <row r="170" spans="1:4">
      <c r="A170" s="124" t="s">
        <v>965</v>
      </c>
      <c r="D170" t="str">
        <f t="shared" si="2"/>
        <v>SHREE LAXMI INDUSTRIAL CORP. ( CREDITOR)</v>
      </c>
    </row>
    <row r="171" spans="1:4">
      <c r="A171" s="124" t="s">
        <v>966</v>
      </c>
      <c r="D171" t="str">
        <f t="shared" si="2"/>
        <v>SHREE METAL INDUSTRIES</v>
      </c>
    </row>
    <row r="172" spans="1:4">
      <c r="A172" s="124" t="s">
        <v>967</v>
      </c>
      <c r="D172" t="str">
        <f t="shared" si="2"/>
        <v>SHRI GURMUKHDAS CONTRACTORS PVT. LTD.</v>
      </c>
    </row>
    <row r="173" spans="1:4">
      <c r="A173" s="124" t="s">
        <v>968</v>
      </c>
      <c r="D173" t="str">
        <f t="shared" si="2"/>
        <v>SHRI JAGDAMBA IRON &amp; STEELS (TMT)</v>
      </c>
    </row>
    <row r="174" spans="1:4">
      <c r="A174" s="124" t="s">
        <v>969</v>
      </c>
      <c r="D174" t="str">
        <f t="shared" si="2"/>
        <v>SHYAMA PRASAD DARIPA</v>
      </c>
    </row>
    <row r="175" spans="1:4">
      <c r="A175" s="124" t="s">
        <v>970</v>
      </c>
      <c r="D175" t="str">
        <f t="shared" si="2"/>
        <v>S M CONSTRUCTION (ODISHA)</v>
      </c>
    </row>
    <row r="176" spans="1:4">
      <c r="A176" s="124" t="s">
        <v>971</v>
      </c>
      <c r="D176" t="str">
        <f t="shared" si="2"/>
        <v>SUDHA IRON CENTRE</v>
      </c>
    </row>
    <row r="177" spans="1:4">
      <c r="A177" s="124" t="s">
        <v>972</v>
      </c>
      <c r="D177" t="str">
        <f t="shared" si="2"/>
        <v>TARUN CONSTRUCTION COMPANY</v>
      </c>
    </row>
    <row r="178" spans="1:4">
      <c r="A178" s="124" t="s">
        <v>973</v>
      </c>
      <c r="D178" t="str">
        <f t="shared" si="2"/>
        <v>DAMODAR CEMENT INDUSTRIES (P) LTD.</v>
      </c>
    </row>
    <row r="179" spans="1:4">
      <c r="A179" s="124" t="s">
        <v>974</v>
      </c>
      <c r="D179" t="str">
        <f t="shared" si="2"/>
        <v>TIF (CASTINGS) LIMITED (&lt;180 DAYS)</v>
      </c>
    </row>
    <row r="180" spans="1:4">
      <c r="A180" s="124" t="s">
        <v>975</v>
      </c>
      <c r="D180" t="str">
        <f t="shared" si="2"/>
        <v>TIF (CASTINGS) LIMITED-DR</v>
      </c>
    </row>
    <row r="181" spans="1:4">
      <c r="A181" s="124" t="s">
        <v>976</v>
      </c>
      <c r="D181" t="str">
        <f t="shared" si="2"/>
        <v>T.N. ENTERPRISES</v>
      </c>
    </row>
    <row r="182" spans="1:4">
      <c r="A182" s="124" t="s">
        <v>977</v>
      </c>
      <c r="D182" t="str">
        <f t="shared" si="2"/>
        <v>UNIMARK REALTY PVT.LTD.</v>
      </c>
    </row>
    <row r="183" spans="1:4">
      <c r="A183" s="124" t="s">
        <v>978</v>
      </c>
      <c r="D183" t="str">
        <f t="shared" si="2"/>
        <v>UNITED SAINI BUILDERS</v>
      </c>
    </row>
    <row r="184" spans="1:4">
      <c r="A184" s="124" t="s">
        <v>979</v>
      </c>
      <c r="D184" t="str">
        <f t="shared" si="2"/>
        <v>UTSAV INDIA LTD</v>
      </c>
    </row>
    <row r="185" spans="1:4">
      <c r="A185" s="124" t="s">
        <v>980</v>
      </c>
      <c r="D185" t="str">
        <f t="shared" si="2"/>
        <v>DES RAJ CONTRACTS PVT LTD</v>
      </c>
    </row>
    <row r="186" spans="1:4">
      <c r="A186" s="124" t="s">
        <v>981</v>
      </c>
      <c r="D186" t="str">
        <f t="shared" si="2"/>
        <v>P.C.SATPATHY</v>
      </c>
    </row>
    <row r="187" spans="1:4">
      <c r="A187" s="124" t="s">
        <v>982</v>
      </c>
      <c r="D187" t="str">
        <f t="shared" si="2"/>
        <v>CITY PROMOTER &amp; BUILDWELL PVT. LTD.</v>
      </c>
    </row>
    <row r="188" spans="1:4">
      <c r="A188" s="124" t="s">
        <v>983</v>
      </c>
      <c r="D188" t="str">
        <f t="shared" si="2"/>
        <v>INDERSINGH PUSHARRAM TAK</v>
      </c>
    </row>
    <row r="189" spans="1:4">
      <c r="A189" s="124" t="s">
        <v>984</v>
      </c>
      <c r="D189" t="str">
        <f t="shared" si="2"/>
        <v>KUSUM TRADERS</v>
      </c>
    </row>
    <row r="190" spans="1:4">
      <c r="A190" s="124" t="s">
        <v>985</v>
      </c>
      <c r="D190" t="str">
        <f t="shared" si="2"/>
        <v>MANTRA FILTRATION PRODUCTS</v>
      </c>
    </row>
    <row r="191" spans="1:4">
      <c r="A191" s="124" t="s">
        <v>986</v>
      </c>
      <c r="D191" t="str">
        <f t="shared" si="2"/>
        <v>ADHUNIK ALLOYS &amp; POWER LTD (DR)</v>
      </c>
    </row>
    <row r="192" spans="1:4">
      <c r="A192" s="124" t="s">
        <v>987</v>
      </c>
      <c r="D192" t="str">
        <f t="shared" si="2"/>
        <v>EAST INDIA HOLDINGS PVT.LTD.</v>
      </c>
    </row>
    <row r="193" spans="1:4">
      <c r="A193" s="124" t="s">
        <v>988</v>
      </c>
      <c r="D193" t="str">
        <f t="shared" si="2"/>
        <v>GAGAN FERROTECH LTD</v>
      </c>
    </row>
    <row r="194" spans="1:4">
      <c r="A194" s="124" t="s">
        <v>989</v>
      </c>
      <c r="D194" t="str">
        <f t="shared" ref="D194:D226" si="3">UPPER(A194)</f>
        <v>JAIDOULAT CONSTRUCTION COMPANY</v>
      </c>
    </row>
    <row r="195" spans="1:4">
      <c r="A195" s="124" t="s">
        <v>990</v>
      </c>
      <c r="D195" t="str">
        <f t="shared" si="3"/>
        <v>SHRI BADRINARAIN ALLOYS &amp; STEELS LTD</v>
      </c>
    </row>
    <row r="196" spans="1:4">
      <c r="A196" s="124" t="s">
        <v>991</v>
      </c>
      <c r="D196" t="str">
        <f t="shared" si="3"/>
        <v>TIRUPATI TRADING (DR.)</v>
      </c>
    </row>
    <row r="197" spans="1:4">
      <c r="A197" s="124" t="s">
        <v>992</v>
      </c>
      <c r="D197" t="str">
        <f t="shared" si="3"/>
        <v>LALIT ENTERPRISES</v>
      </c>
    </row>
    <row r="198" spans="1:4">
      <c r="A198" s="124" t="s">
        <v>993</v>
      </c>
      <c r="D198" t="str">
        <f t="shared" si="3"/>
        <v>MOHIT ENTERPRISES</v>
      </c>
    </row>
    <row r="199" spans="1:4">
      <c r="A199" s="124" t="s">
        <v>994</v>
      </c>
      <c r="D199" t="str">
        <f t="shared" si="3"/>
        <v>SHREE WARIS PIYA STEEL CO. PVT. LTD.</v>
      </c>
    </row>
    <row r="200" spans="1:4">
      <c r="A200" s="124" t="s">
        <v>995</v>
      </c>
      <c r="D200" t="str">
        <f t="shared" si="3"/>
        <v>MODERN UDYOG (DR)</v>
      </c>
    </row>
    <row r="201" spans="1:4">
      <c r="A201" s="124" t="s">
        <v>996</v>
      </c>
      <c r="D201" t="str">
        <f t="shared" si="3"/>
        <v>V.R.&amp; CO.</v>
      </c>
    </row>
    <row r="202" spans="1:4">
      <c r="A202" s="124" t="s">
        <v>997</v>
      </c>
      <c r="D202" t="str">
        <f t="shared" si="3"/>
        <v>SRMB SRIJAN LTD.</v>
      </c>
    </row>
    <row r="203" spans="1:4">
      <c r="A203" s="124" t="s">
        <v>998</v>
      </c>
      <c r="D203" t="str">
        <f t="shared" si="3"/>
        <v>COMMINS PRODUCT &amp; SERVICE</v>
      </c>
    </row>
    <row r="204" spans="1:4">
      <c r="A204" s="124" t="s">
        <v>999</v>
      </c>
      <c r="D204" t="str">
        <f t="shared" si="3"/>
        <v>DAGAR STONE CO</v>
      </c>
    </row>
    <row r="205" spans="1:4">
      <c r="A205" s="124" t="s">
        <v>1000</v>
      </c>
      <c r="D205" t="str">
        <f t="shared" si="3"/>
        <v>JAGDAMBA STEEL (DR)</v>
      </c>
    </row>
    <row r="206" spans="1:4">
      <c r="A206" s="124" t="s">
        <v>1001</v>
      </c>
      <c r="D206" t="str">
        <f t="shared" si="3"/>
        <v xml:space="preserve">M/S KRISHNA ENTERPRISE_x000D_
_x000D_
_x000D_
_x000D_
</v>
      </c>
    </row>
    <row r="207" spans="1:4">
      <c r="A207" s="124" t="s">
        <v>1002</v>
      </c>
      <c r="D207" t="str">
        <f t="shared" si="3"/>
        <v>SHOBHIT ENTERPRISES(DR)</v>
      </c>
    </row>
    <row r="208" spans="1:4">
      <c r="A208" s="124" t="s">
        <v>1003</v>
      </c>
      <c r="D208" t="str">
        <f t="shared" si="3"/>
        <v>SUMANGAL ISPAT PVT.LTD.</v>
      </c>
    </row>
    <row r="209" spans="1:4">
      <c r="A209" s="124" t="s">
        <v>1004</v>
      </c>
      <c r="D209" t="str">
        <f t="shared" si="3"/>
        <v>GURU JI ENTERPRISES(DR)</v>
      </c>
    </row>
    <row r="210" spans="1:4">
      <c r="A210" s="124" t="s">
        <v>1005</v>
      </c>
      <c r="D210" t="str">
        <f t="shared" si="3"/>
        <v xml:space="preserve">INDRA TRADING COMPANY_x000D_
_x000D_
</v>
      </c>
    </row>
    <row r="211" spans="1:4">
      <c r="A211" s="124" t="s">
        <v>1006</v>
      </c>
      <c r="D211" t="str">
        <f t="shared" si="3"/>
        <v>M/S KHAN CEMENT AGENCY(DR)</v>
      </c>
    </row>
    <row r="212" spans="1:4">
      <c r="A212" s="124" t="s">
        <v>1007</v>
      </c>
      <c r="D212" t="str">
        <f t="shared" si="3"/>
        <v xml:space="preserve">M/S MODANWAL TRADERS_x000D_
_x000D_
</v>
      </c>
    </row>
    <row r="213" spans="1:4">
      <c r="A213" s="124" t="s">
        <v>1008</v>
      </c>
      <c r="D213" t="str">
        <f t="shared" si="3"/>
        <v>SAWARIYA TRADERS(DR)</v>
      </c>
    </row>
    <row r="214" spans="1:4">
      <c r="A214" s="124" t="s">
        <v>1009</v>
      </c>
      <c r="D214" t="str">
        <f t="shared" si="3"/>
        <v xml:space="preserve">SHREE RADHIKA TRADERS_x000D_
_x000D_
_x000D_
_x000D_
</v>
      </c>
    </row>
    <row r="215" spans="1:4">
      <c r="A215" s="124" t="s">
        <v>1010</v>
      </c>
      <c r="D215" t="str">
        <f t="shared" si="3"/>
        <v>AGGRAWAL TRADING COMPANY(DR)</v>
      </c>
    </row>
    <row r="216" spans="1:4">
      <c r="A216" s="124" t="s">
        <v>1011</v>
      </c>
      <c r="D216" t="str">
        <f t="shared" si="3"/>
        <v>ANISHKA STEEL PVT. LTD.(DR)</v>
      </c>
    </row>
    <row r="217" spans="1:4">
      <c r="A217" s="124" t="s">
        <v>1012</v>
      </c>
      <c r="D217" t="str">
        <f t="shared" si="3"/>
        <v>BHARAT TRADERS_x000D_
 (DR,)</v>
      </c>
    </row>
    <row r="218" spans="1:4">
      <c r="A218" s="124" t="s">
        <v>1013</v>
      </c>
      <c r="D218" t="str">
        <f t="shared" si="3"/>
        <v>GLOBAL SECURITY AND PLACEMENT SERVICE(DR)</v>
      </c>
    </row>
    <row r="219" spans="1:4">
      <c r="A219" s="124" t="s">
        <v>1014</v>
      </c>
      <c r="D219" t="str">
        <f t="shared" si="3"/>
        <v>JAIN CEMENT STORE</v>
      </c>
    </row>
    <row r="220" spans="1:4">
      <c r="A220" s="124" t="s">
        <v>1015</v>
      </c>
      <c r="D220" t="str">
        <f t="shared" si="3"/>
        <v>PHULPUR KISAN SEVA KENDRA(DR)</v>
      </c>
    </row>
    <row r="221" spans="1:4">
      <c r="A221" s="124" t="s">
        <v>1016</v>
      </c>
      <c r="D221" t="str">
        <f t="shared" si="3"/>
        <v>SHIV SHAKTI STEEL HOUSE</v>
      </c>
    </row>
    <row r="222" spans="1:4">
      <c r="A222" s="124" t="s">
        <v>1017</v>
      </c>
      <c r="D222" t="str">
        <f t="shared" si="3"/>
        <v xml:space="preserve">J.C.INDUSTRIES (DR.)_x000D_
_x000D_
_x000D_
_x000D_
_x000D_
_x000D_
</v>
      </c>
    </row>
    <row r="223" spans="1:4">
      <c r="A223" s="124" t="s">
        <v>1018</v>
      </c>
      <c r="D223" t="str">
        <f t="shared" si="3"/>
        <v>PRADHAN STONE CO.(DR)</v>
      </c>
    </row>
    <row r="224" spans="1:4">
      <c r="A224" s="124" t="s">
        <v>1019</v>
      </c>
      <c r="D224" t="str">
        <f t="shared" si="3"/>
        <v>PRADHAN TRADING CO.(DR)</v>
      </c>
    </row>
    <row r="225" spans="1:4">
      <c r="A225" s="124" t="s">
        <v>1020</v>
      </c>
      <c r="D225" t="str">
        <f t="shared" si="3"/>
        <v>SIDDHI VINAYAK IRON AND STEEL</v>
      </c>
    </row>
    <row r="226" spans="1:4" ht="15.75" thickBot="1">
      <c r="A226" s="124" t="s">
        <v>1021</v>
      </c>
      <c r="D226" t="str">
        <f t="shared" si="3"/>
        <v>EVER LASTING COMMODITIES (P) LTD</v>
      </c>
    </row>
    <row r="227" spans="1:4" ht="15.75" thickBot="1">
      <c r="A227" s="107" t="s">
        <v>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6"/>
  <sheetViews>
    <sheetView workbookViewId="0">
      <pane ySplit="3" topLeftCell="A361" activePane="bottomLeft" state="frozen"/>
      <selection pane="bottomLeft" activeCell="C370" sqref="C370"/>
    </sheetView>
  </sheetViews>
  <sheetFormatPr defaultColWidth="8.85546875" defaultRowHeight="12"/>
  <cols>
    <col min="1" max="1" width="7.85546875" style="78" customWidth="1"/>
    <col min="2" max="2" width="40.7109375" style="143" customWidth="1"/>
    <col min="3" max="3" width="21.140625" style="78" bestFit="1" customWidth="1"/>
    <col min="4" max="4" width="9.140625" style="78" hidden="1" customWidth="1"/>
    <col min="5" max="6" width="21.5703125" style="78" customWidth="1"/>
    <col min="7" max="7" width="24.7109375" style="78" customWidth="1"/>
    <col min="8" max="8" width="43.7109375" style="74" customWidth="1"/>
    <col min="9" max="9" width="10" style="74" bestFit="1" customWidth="1"/>
    <col min="10" max="16384" width="8.85546875" style="74"/>
  </cols>
  <sheetData>
    <row r="1" spans="1:11">
      <c r="A1" s="295" t="s">
        <v>2</v>
      </c>
      <c r="B1" s="295"/>
      <c r="C1" s="295"/>
      <c r="D1" s="295"/>
      <c r="E1" s="295"/>
      <c r="F1" s="295"/>
      <c r="G1" s="295"/>
      <c r="H1" s="295"/>
    </row>
    <row r="2" spans="1:11" ht="16.899999999999999" customHeight="1">
      <c r="A2" s="296" t="s">
        <v>737</v>
      </c>
      <c r="B2" s="296"/>
      <c r="C2" s="296"/>
      <c r="D2" s="296"/>
      <c r="E2" s="296"/>
      <c r="F2" s="296"/>
      <c r="G2" s="296"/>
      <c r="H2" s="296"/>
      <c r="I2" s="110"/>
      <c r="J2" s="110"/>
      <c r="K2" s="110"/>
    </row>
    <row r="3" spans="1:11" ht="24">
      <c r="A3" s="102" t="s">
        <v>1</v>
      </c>
      <c r="B3" s="140" t="s">
        <v>0</v>
      </c>
      <c r="C3" s="102" t="s">
        <v>749</v>
      </c>
      <c r="D3" s="102" t="s">
        <v>1524</v>
      </c>
      <c r="E3" s="105" t="s">
        <v>748</v>
      </c>
      <c r="F3" s="140" t="s">
        <v>1521</v>
      </c>
      <c r="G3" s="140" t="s">
        <v>1522</v>
      </c>
      <c r="H3" s="102" t="s">
        <v>8</v>
      </c>
    </row>
    <row r="4" spans="1:11" ht="18.600000000000001" customHeight="1">
      <c r="A4" s="200">
        <v>1</v>
      </c>
      <c r="B4" s="201" t="s">
        <v>1416</v>
      </c>
      <c r="C4" s="202">
        <v>21.748685299999998</v>
      </c>
      <c r="D4" s="202" t="s">
        <v>1525</v>
      </c>
      <c r="E4" s="213">
        <f>C4*$I$4</f>
        <v>8.6994741199999996</v>
      </c>
      <c r="F4" s="213">
        <f>C4*$J$4</f>
        <v>4.3497370599999998</v>
      </c>
      <c r="G4" s="213">
        <f>C4*$K$4</f>
        <v>6.5246055899999993</v>
      </c>
      <c r="H4" s="309" t="s">
        <v>1536</v>
      </c>
      <c r="I4" s="199">
        <v>0.4</v>
      </c>
      <c r="J4" s="199">
        <v>0.2</v>
      </c>
      <c r="K4" s="199">
        <v>0.3</v>
      </c>
    </row>
    <row r="5" spans="1:11" ht="18.600000000000001" customHeight="1">
      <c r="A5" s="139">
        <v>2</v>
      </c>
      <c r="B5" s="183" t="s">
        <v>1415</v>
      </c>
      <c r="C5" s="184">
        <v>21.747229999999998</v>
      </c>
      <c r="D5" s="184" t="s">
        <v>1525</v>
      </c>
      <c r="E5" s="214">
        <f t="shared" ref="E5:E68" si="0">C5*$I$4</f>
        <v>8.698891999999999</v>
      </c>
      <c r="F5" s="214">
        <f t="shared" ref="F5:F68" si="1">C5*$J$4</f>
        <v>4.3494459999999995</v>
      </c>
      <c r="G5" s="214">
        <f t="shared" ref="G5:G68" si="2">C5*$K$4</f>
        <v>6.5241689999999997</v>
      </c>
      <c r="H5" s="309"/>
      <c r="I5" s="74">
        <v>20</v>
      </c>
      <c r="J5" s="74">
        <v>25</v>
      </c>
    </row>
    <row r="6" spans="1:11" ht="18.600000000000001" customHeight="1">
      <c r="A6" s="139">
        <v>3</v>
      </c>
      <c r="B6" s="183" t="s">
        <v>1414</v>
      </c>
      <c r="C6" s="184">
        <v>19.658670000000001</v>
      </c>
      <c r="D6" s="184" t="s">
        <v>1525</v>
      </c>
      <c r="E6" s="214">
        <f t="shared" si="0"/>
        <v>7.863468000000001</v>
      </c>
      <c r="F6" s="214">
        <f t="shared" si="1"/>
        <v>3.9317340000000005</v>
      </c>
      <c r="G6" s="214">
        <f t="shared" si="2"/>
        <v>5.8976009999999999</v>
      </c>
      <c r="H6" s="309"/>
    </row>
    <row r="7" spans="1:11" ht="18.600000000000001" customHeight="1">
      <c r="A7" s="139">
        <v>4</v>
      </c>
      <c r="B7" s="183" t="s">
        <v>1413</v>
      </c>
      <c r="C7" s="184">
        <v>19.557030000000001</v>
      </c>
      <c r="D7" s="184" t="s">
        <v>1525</v>
      </c>
      <c r="E7" s="214">
        <f t="shared" si="0"/>
        <v>7.8228120000000008</v>
      </c>
      <c r="F7" s="214">
        <f t="shared" si="1"/>
        <v>3.9114060000000004</v>
      </c>
      <c r="G7" s="214">
        <f t="shared" si="2"/>
        <v>5.8671090000000001</v>
      </c>
      <c r="H7" s="309"/>
    </row>
    <row r="8" spans="1:11" ht="18.600000000000001" customHeight="1">
      <c r="A8" s="139">
        <v>5</v>
      </c>
      <c r="B8" s="183" t="s">
        <v>1412</v>
      </c>
      <c r="C8" s="184">
        <v>19.246759999999998</v>
      </c>
      <c r="D8" s="184" t="s">
        <v>1525</v>
      </c>
      <c r="E8" s="214">
        <f t="shared" si="0"/>
        <v>7.6987039999999993</v>
      </c>
      <c r="F8" s="214">
        <f t="shared" si="1"/>
        <v>3.8493519999999997</v>
      </c>
      <c r="G8" s="214">
        <f t="shared" si="2"/>
        <v>5.7740279999999995</v>
      </c>
      <c r="H8" s="309"/>
    </row>
    <row r="9" spans="1:11" ht="18.600000000000001" customHeight="1">
      <c r="A9" s="139">
        <v>6</v>
      </c>
      <c r="B9" s="183" t="s">
        <v>1411</v>
      </c>
      <c r="C9" s="184">
        <v>18.086539999999999</v>
      </c>
      <c r="D9" s="184" t="s">
        <v>1525</v>
      </c>
      <c r="E9" s="214">
        <f t="shared" si="0"/>
        <v>7.2346159999999999</v>
      </c>
      <c r="F9" s="214">
        <f t="shared" si="1"/>
        <v>3.617308</v>
      </c>
      <c r="G9" s="214">
        <f t="shared" si="2"/>
        <v>5.4259619999999993</v>
      </c>
      <c r="H9" s="309"/>
    </row>
    <row r="10" spans="1:11" ht="18.600000000000001" customHeight="1">
      <c r="A10" s="139">
        <v>7</v>
      </c>
      <c r="B10" s="183" t="s">
        <v>1410</v>
      </c>
      <c r="C10" s="184">
        <v>17.464950000000002</v>
      </c>
      <c r="D10" s="184" t="s">
        <v>1525</v>
      </c>
      <c r="E10" s="214">
        <f t="shared" si="0"/>
        <v>6.9859800000000014</v>
      </c>
      <c r="F10" s="214">
        <f t="shared" si="1"/>
        <v>3.4929900000000007</v>
      </c>
      <c r="G10" s="214">
        <f t="shared" si="2"/>
        <v>5.2394850000000002</v>
      </c>
      <c r="H10" s="309"/>
    </row>
    <row r="11" spans="1:11" ht="18.600000000000001" customHeight="1">
      <c r="A11" s="139">
        <v>8</v>
      </c>
      <c r="B11" s="183" t="s">
        <v>1409</v>
      </c>
      <c r="C11" s="184">
        <v>17.3936733</v>
      </c>
      <c r="D11" s="184" t="s">
        <v>1525</v>
      </c>
      <c r="E11" s="214">
        <f t="shared" si="0"/>
        <v>6.9574693200000004</v>
      </c>
      <c r="F11" s="214">
        <f t="shared" si="1"/>
        <v>3.4787346600000002</v>
      </c>
      <c r="G11" s="214">
        <f t="shared" si="2"/>
        <v>5.2181019900000001</v>
      </c>
      <c r="H11" s="309"/>
    </row>
    <row r="12" spans="1:11" ht="18.600000000000001" customHeight="1">
      <c r="A12" s="139">
        <v>9</v>
      </c>
      <c r="B12" s="183" t="s">
        <v>1408</v>
      </c>
      <c r="C12" s="184">
        <v>16.43665</v>
      </c>
      <c r="D12" s="184" t="s">
        <v>1525</v>
      </c>
      <c r="E12" s="214">
        <f t="shared" si="0"/>
        <v>6.5746600000000006</v>
      </c>
      <c r="F12" s="214">
        <f t="shared" si="1"/>
        <v>3.2873300000000003</v>
      </c>
      <c r="G12" s="214">
        <f t="shared" si="2"/>
        <v>4.9309950000000002</v>
      </c>
      <c r="H12" s="309"/>
    </row>
    <row r="13" spans="1:11" ht="18.600000000000001" customHeight="1">
      <c r="A13" s="139">
        <v>10</v>
      </c>
      <c r="B13" s="183" t="s">
        <v>1407</v>
      </c>
      <c r="C13" s="184">
        <v>14.985290000000001</v>
      </c>
      <c r="D13" s="184" t="s">
        <v>1525</v>
      </c>
      <c r="E13" s="214">
        <f t="shared" si="0"/>
        <v>5.9941160000000009</v>
      </c>
      <c r="F13" s="214">
        <f t="shared" si="1"/>
        <v>2.9970580000000004</v>
      </c>
      <c r="G13" s="214">
        <f t="shared" si="2"/>
        <v>4.4955870000000004</v>
      </c>
      <c r="H13" s="309"/>
    </row>
    <row r="14" spans="1:11" ht="18.600000000000001" customHeight="1">
      <c r="A14" s="139">
        <v>11</v>
      </c>
      <c r="B14" s="183" t="s">
        <v>1406</v>
      </c>
      <c r="C14" s="184">
        <v>13.91023</v>
      </c>
      <c r="D14" s="184" t="s">
        <v>1525</v>
      </c>
      <c r="E14" s="214">
        <f t="shared" si="0"/>
        <v>5.5640920000000005</v>
      </c>
      <c r="F14" s="214">
        <f t="shared" si="1"/>
        <v>2.7820460000000002</v>
      </c>
      <c r="G14" s="214">
        <f t="shared" si="2"/>
        <v>4.1730689999999999</v>
      </c>
      <c r="H14" s="309"/>
    </row>
    <row r="15" spans="1:11" ht="18.600000000000001" customHeight="1">
      <c r="A15" s="139">
        <v>12</v>
      </c>
      <c r="B15" s="183" t="s">
        <v>1405</v>
      </c>
      <c r="C15" s="184">
        <v>13.857098000000001</v>
      </c>
      <c r="D15" s="184" t="s">
        <v>1525</v>
      </c>
      <c r="E15" s="214">
        <f t="shared" si="0"/>
        <v>5.5428392000000004</v>
      </c>
      <c r="F15" s="214">
        <f t="shared" si="1"/>
        <v>2.7714196000000002</v>
      </c>
      <c r="G15" s="214">
        <f t="shared" si="2"/>
        <v>4.1571293999999996</v>
      </c>
      <c r="H15" s="309"/>
    </row>
    <row r="16" spans="1:11" ht="18.600000000000001" customHeight="1">
      <c r="A16" s="139">
        <v>13</v>
      </c>
      <c r="B16" s="183" t="s">
        <v>1404</v>
      </c>
      <c r="C16" s="184">
        <v>13.856</v>
      </c>
      <c r="D16" s="184" t="s">
        <v>1525</v>
      </c>
      <c r="E16" s="214">
        <f t="shared" si="0"/>
        <v>5.5424000000000007</v>
      </c>
      <c r="F16" s="214">
        <f t="shared" si="1"/>
        <v>2.7712000000000003</v>
      </c>
      <c r="G16" s="214">
        <f t="shared" si="2"/>
        <v>4.1567999999999996</v>
      </c>
      <c r="H16" s="309"/>
    </row>
    <row r="17" spans="1:8" ht="18.600000000000001" customHeight="1">
      <c r="A17" s="139">
        <v>14</v>
      </c>
      <c r="B17" s="183" t="s">
        <v>1403</v>
      </c>
      <c r="C17" s="184">
        <v>13.455949299999999</v>
      </c>
      <c r="D17" s="184" t="s">
        <v>1525</v>
      </c>
      <c r="E17" s="214">
        <f t="shared" si="0"/>
        <v>5.3823797199999994</v>
      </c>
      <c r="F17" s="214">
        <f t="shared" si="1"/>
        <v>2.6911898599999997</v>
      </c>
      <c r="G17" s="214">
        <f t="shared" si="2"/>
        <v>4.0367847899999996</v>
      </c>
      <c r="H17" s="309"/>
    </row>
    <row r="18" spans="1:8" ht="18.600000000000001" customHeight="1">
      <c r="A18" s="139">
        <v>15</v>
      </c>
      <c r="B18" s="183" t="s">
        <v>1402</v>
      </c>
      <c r="C18" s="184">
        <v>13.409789999999999</v>
      </c>
      <c r="D18" s="184" t="s">
        <v>1525</v>
      </c>
      <c r="E18" s="214">
        <f t="shared" si="0"/>
        <v>5.3639159999999997</v>
      </c>
      <c r="F18" s="214">
        <f t="shared" si="1"/>
        <v>2.6819579999999998</v>
      </c>
      <c r="G18" s="214">
        <f t="shared" si="2"/>
        <v>4.0229369999999998</v>
      </c>
      <c r="H18" s="309"/>
    </row>
    <row r="19" spans="1:8" ht="18.600000000000001" customHeight="1">
      <c r="A19" s="139">
        <v>16</v>
      </c>
      <c r="B19" s="183" t="s">
        <v>1401</v>
      </c>
      <c r="C19" s="184">
        <v>13</v>
      </c>
      <c r="D19" s="184" t="s">
        <v>1525</v>
      </c>
      <c r="E19" s="214">
        <f t="shared" si="0"/>
        <v>5.2</v>
      </c>
      <c r="F19" s="214">
        <f t="shared" si="1"/>
        <v>2.6</v>
      </c>
      <c r="G19" s="214">
        <f t="shared" si="2"/>
        <v>3.9</v>
      </c>
      <c r="H19" s="309"/>
    </row>
    <row r="20" spans="1:8" ht="18.600000000000001" customHeight="1">
      <c r="A20" s="139">
        <v>17</v>
      </c>
      <c r="B20" s="183" t="s">
        <v>1400</v>
      </c>
      <c r="C20" s="184">
        <v>12.6</v>
      </c>
      <c r="D20" s="184" t="s">
        <v>1525</v>
      </c>
      <c r="E20" s="214">
        <f t="shared" si="0"/>
        <v>5.04</v>
      </c>
      <c r="F20" s="214">
        <f t="shared" si="1"/>
        <v>2.52</v>
      </c>
      <c r="G20" s="214">
        <f t="shared" si="2"/>
        <v>3.78</v>
      </c>
      <c r="H20" s="309"/>
    </row>
    <row r="21" spans="1:8" ht="18.600000000000001" customHeight="1">
      <c r="A21" s="139">
        <v>18</v>
      </c>
      <c r="B21" s="183" t="s">
        <v>1399</v>
      </c>
      <c r="C21" s="184">
        <v>12.543469999999999</v>
      </c>
      <c r="D21" s="184" t="s">
        <v>1525</v>
      </c>
      <c r="E21" s="214">
        <f t="shared" si="0"/>
        <v>5.0173880000000004</v>
      </c>
      <c r="F21" s="214">
        <f t="shared" si="1"/>
        <v>2.5086940000000002</v>
      </c>
      <c r="G21" s="214">
        <f t="shared" si="2"/>
        <v>3.7630409999999994</v>
      </c>
      <c r="H21" s="309"/>
    </row>
    <row r="22" spans="1:8" ht="18.600000000000001" customHeight="1">
      <c r="A22" s="139">
        <v>19</v>
      </c>
      <c r="B22" s="183" t="s">
        <v>1398</v>
      </c>
      <c r="C22" s="184">
        <v>12.514239999999999</v>
      </c>
      <c r="D22" s="184" t="s">
        <v>1525</v>
      </c>
      <c r="E22" s="214">
        <f t="shared" si="0"/>
        <v>5.0056960000000004</v>
      </c>
      <c r="F22" s="214">
        <f t="shared" si="1"/>
        <v>2.5028480000000002</v>
      </c>
      <c r="G22" s="214">
        <f t="shared" si="2"/>
        <v>3.7542719999999994</v>
      </c>
      <c r="H22" s="309"/>
    </row>
    <row r="23" spans="1:8" ht="18.600000000000001" customHeight="1">
      <c r="A23" s="139">
        <v>20</v>
      </c>
      <c r="B23" s="183" t="s">
        <v>1397</v>
      </c>
      <c r="C23" s="184">
        <v>12.29397</v>
      </c>
      <c r="D23" s="184" t="s">
        <v>1525</v>
      </c>
      <c r="E23" s="214">
        <f t="shared" si="0"/>
        <v>4.9175880000000003</v>
      </c>
      <c r="F23" s="214">
        <f t="shared" si="1"/>
        <v>2.4587940000000001</v>
      </c>
      <c r="G23" s="214">
        <f t="shared" si="2"/>
        <v>3.6881909999999998</v>
      </c>
      <c r="H23" s="309"/>
    </row>
    <row r="24" spans="1:8" ht="18.600000000000001" customHeight="1">
      <c r="A24" s="139">
        <v>21</v>
      </c>
      <c r="B24" s="183" t="s">
        <v>1396</v>
      </c>
      <c r="C24" s="184">
        <v>12.173310000000001</v>
      </c>
      <c r="D24" s="184" t="s">
        <v>1525</v>
      </c>
      <c r="E24" s="214">
        <f t="shared" si="0"/>
        <v>4.8693240000000007</v>
      </c>
      <c r="F24" s="214">
        <f t="shared" si="1"/>
        <v>2.4346620000000003</v>
      </c>
      <c r="G24" s="214">
        <f t="shared" si="2"/>
        <v>3.651993</v>
      </c>
      <c r="H24" s="309"/>
    </row>
    <row r="25" spans="1:8" ht="18.600000000000001" customHeight="1">
      <c r="A25" s="139">
        <v>22</v>
      </c>
      <c r="B25" s="183" t="s">
        <v>1395</v>
      </c>
      <c r="C25" s="184">
        <v>11.5144004</v>
      </c>
      <c r="D25" s="184" t="s">
        <v>1525</v>
      </c>
      <c r="E25" s="214">
        <f t="shared" si="0"/>
        <v>4.60576016</v>
      </c>
      <c r="F25" s="214">
        <f t="shared" si="1"/>
        <v>2.30288008</v>
      </c>
      <c r="G25" s="214">
        <f t="shared" si="2"/>
        <v>3.4543201199999998</v>
      </c>
      <c r="H25" s="309"/>
    </row>
    <row r="26" spans="1:8" ht="18.600000000000001" customHeight="1">
      <c r="A26" s="139">
        <v>23</v>
      </c>
      <c r="B26" s="183" t="s">
        <v>1394</v>
      </c>
      <c r="C26" s="184">
        <v>11.22641</v>
      </c>
      <c r="D26" s="184" t="s">
        <v>1525</v>
      </c>
      <c r="E26" s="214">
        <f t="shared" si="0"/>
        <v>4.490564</v>
      </c>
      <c r="F26" s="214">
        <f t="shared" si="1"/>
        <v>2.245282</v>
      </c>
      <c r="G26" s="214">
        <f t="shared" si="2"/>
        <v>3.3679229999999998</v>
      </c>
      <c r="H26" s="309"/>
    </row>
    <row r="27" spans="1:8" ht="18.600000000000001" customHeight="1">
      <c r="A27" s="139">
        <v>24</v>
      </c>
      <c r="B27" s="183" t="s">
        <v>1393</v>
      </c>
      <c r="C27" s="184">
        <v>10.999739999999999</v>
      </c>
      <c r="D27" s="184" t="s">
        <v>1525</v>
      </c>
      <c r="E27" s="214">
        <f t="shared" si="0"/>
        <v>4.399896</v>
      </c>
      <c r="F27" s="214">
        <f t="shared" si="1"/>
        <v>2.199948</v>
      </c>
      <c r="G27" s="214">
        <f t="shared" si="2"/>
        <v>3.2999219999999996</v>
      </c>
      <c r="H27" s="309"/>
    </row>
    <row r="28" spans="1:8" ht="18.600000000000001" customHeight="1">
      <c r="A28" s="139">
        <v>25</v>
      </c>
      <c r="B28" s="183" t="s">
        <v>1392</v>
      </c>
      <c r="C28" s="184">
        <v>10.901360200000001</v>
      </c>
      <c r="D28" s="184" t="s">
        <v>1525</v>
      </c>
      <c r="E28" s="214">
        <f t="shared" si="0"/>
        <v>4.3605440800000004</v>
      </c>
      <c r="F28" s="214">
        <f t="shared" si="1"/>
        <v>2.1802720400000002</v>
      </c>
      <c r="G28" s="214">
        <f t="shared" si="2"/>
        <v>3.2704080600000003</v>
      </c>
      <c r="H28" s="309"/>
    </row>
    <row r="29" spans="1:8" ht="18.600000000000001" customHeight="1">
      <c r="A29" s="139">
        <v>26</v>
      </c>
      <c r="B29" s="183" t="s">
        <v>1391</v>
      </c>
      <c r="C29" s="184">
        <v>10.734540000000001</v>
      </c>
      <c r="D29" s="184" t="s">
        <v>1525</v>
      </c>
      <c r="E29" s="214">
        <f t="shared" si="0"/>
        <v>4.2938160000000005</v>
      </c>
      <c r="F29" s="214">
        <f t="shared" si="1"/>
        <v>2.1469080000000003</v>
      </c>
      <c r="G29" s="214">
        <f t="shared" si="2"/>
        <v>3.2203620000000002</v>
      </c>
      <c r="H29" s="309"/>
    </row>
    <row r="30" spans="1:8" ht="18.600000000000001" customHeight="1">
      <c r="A30" s="139">
        <v>27</v>
      </c>
      <c r="B30" s="183" t="s">
        <v>1390</v>
      </c>
      <c r="C30" s="184">
        <v>10.610099999999999</v>
      </c>
      <c r="D30" s="184" t="s">
        <v>1525</v>
      </c>
      <c r="E30" s="214">
        <f t="shared" si="0"/>
        <v>4.24404</v>
      </c>
      <c r="F30" s="214">
        <f t="shared" si="1"/>
        <v>2.12202</v>
      </c>
      <c r="G30" s="214">
        <f t="shared" si="2"/>
        <v>3.1830299999999996</v>
      </c>
      <c r="H30" s="309"/>
    </row>
    <row r="31" spans="1:8" ht="18.600000000000001" customHeight="1">
      <c r="A31" s="139">
        <v>28</v>
      </c>
      <c r="B31" s="183" t="s">
        <v>1389</v>
      </c>
      <c r="C31" s="184">
        <v>10.547829999999999</v>
      </c>
      <c r="D31" s="184" t="s">
        <v>1525</v>
      </c>
      <c r="E31" s="214">
        <f t="shared" si="0"/>
        <v>4.2191320000000001</v>
      </c>
      <c r="F31" s="214">
        <f t="shared" si="1"/>
        <v>2.1095660000000001</v>
      </c>
      <c r="G31" s="214">
        <f t="shared" si="2"/>
        <v>3.1643489999999996</v>
      </c>
      <c r="H31" s="309"/>
    </row>
    <row r="32" spans="1:8" ht="18.600000000000001" customHeight="1">
      <c r="A32" s="139">
        <v>29</v>
      </c>
      <c r="B32" s="183" t="s">
        <v>1388</v>
      </c>
      <c r="C32" s="184">
        <v>10.258599999999999</v>
      </c>
      <c r="D32" s="184" t="s">
        <v>1525</v>
      </c>
      <c r="E32" s="214">
        <f t="shared" si="0"/>
        <v>4.10344</v>
      </c>
      <c r="F32" s="214">
        <f t="shared" si="1"/>
        <v>2.05172</v>
      </c>
      <c r="G32" s="214">
        <f t="shared" si="2"/>
        <v>3.0775799999999998</v>
      </c>
      <c r="H32" s="309"/>
    </row>
    <row r="33" spans="1:8" ht="18.600000000000001" customHeight="1">
      <c r="A33" s="139">
        <v>30</v>
      </c>
      <c r="B33" s="183" t="s">
        <v>1387</v>
      </c>
      <c r="C33" s="184">
        <v>10.20593</v>
      </c>
      <c r="D33" s="184" t="s">
        <v>1525</v>
      </c>
      <c r="E33" s="214">
        <f t="shared" si="0"/>
        <v>4.0823720000000003</v>
      </c>
      <c r="F33" s="214">
        <f t="shared" si="1"/>
        <v>2.0411860000000002</v>
      </c>
      <c r="G33" s="214">
        <f t="shared" si="2"/>
        <v>3.061779</v>
      </c>
      <c r="H33" s="309"/>
    </row>
    <row r="34" spans="1:8" ht="18.600000000000001" customHeight="1">
      <c r="A34" s="139">
        <v>31</v>
      </c>
      <c r="B34" s="183" t="s">
        <v>1386</v>
      </c>
      <c r="C34" s="184">
        <v>10.173400000000001</v>
      </c>
      <c r="D34" s="184" t="s">
        <v>1525</v>
      </c>
      <c r="E34" s="214">
        <f t="shared" si="0"/>
        <v>4.0693600000000005</v>
      </c>
      <c r="F34" s="214">
        <f t="shared" si="1"/>
        <v>2.0346800000000003</v>
      </c>
      <c r="G34" s="214">
        <f t="shared" si="2"/>
        <v>3.0520200000000002</v>
      </c>
      <c r="H34" s="309"/>
    </row>
    <row r="35" spans="1:8" ht="18.600000000000001" customHeight="1">
      <c r="A35" s="139">
        <v>32</v>
      </c>
      <c r="B35" s="183" t="s">
        <v>1385</v>
      </c>
      <c r="C35" s="184">
        <v>9.9200199999999992</v>
      </c>
      <c r="D35" s="184" t="s">
        <v>1525</v>
      </c>
      <c r="E35" s="214">
        <f t="shared" si="0"/>
        <v>3.9680079999999998</v>
      </c>
      <c r="F35" s="214">
        <f t="shared" si="1"/>
        <v>1.9840039999999999</v>
      </c>
      <c r="G35" s="214">
        <f t="shared" si="2"/>
        <v>2.9760059999999995</v>
      </c>
      <c r="H35" s="309"/>
    </row>
    <row r="36" spans="1:8" ht="18.600000000000001" customHeight="1">
      <c r="A36" s="139">
        <v>33</v>
      </c>
      <c r="B36" s="183" t="s">
        <v>1384</v>
      </c>
      <c r="C36" s="184">
        <v>9.7543799999999994</v>
      </c>
      <c r="D36" s="184" t="s">
        <v>1525</v>
      </c>
      <c r="E36" s="214">
        <f t="shared" si="0"/>
        <v>3.9017520000000001</v>
      </c>
      <c r="F36" s="214">
        <f t="shared" si="1"/>
        <v>1.9508760000000001</v>
      </c>
      <c r="G36" s="214">
        <f t="shared" si="2"/>
        <v>2.9263139999999996</v>
      </c>
      <c r="H36" s="309"/>
    </row>
    <row r="37" spans="1:8" ht="18.600000000000001" customHeight="1">
      <c r="A37" s="139">
        <v>34</v>
      </c>
      <c r="B37" s="183" t="s">
        <v>1383</v>
      </c>
      <c r="C37" s="184">
        <v>9.7293500000000002</v>
      </c>
      <c r="D37" s="184" t="s">
        <v>1525</v>
      </c>
      <c r="E37" s="214">
        <f t="shared" si="0"/>
        <v>3.8917400000000004</v>
      </c>
      <c r="F37" s="214">
        <f t="shared" si="1"/>
        <v>1.9458700000000002</v>
      </c>
      <c r="G37" s="214">
        <f t="shared" si="2"/>
        <v>2.9188049999999999</v>
      </c>
      <c r="H37" s="309"/>
    </row>
    <row r="38" spans="1:8" ht="18.600000000000001" customHeight="1">
      <c r="A38" s="139">
        <v>35</v>
      </c>
      <c r="B38" s="183" t="s">
        <v>1382</v>
      </c>
      <c r="C38" s="184">
        <v>9.1463400999999998</v>
      </c>
      <c r="D38" s="184" t="s">
        <v>1525</v>
      </c>
      <c r="E38" s="214">
        <f t="shared" si="0"/>
        <v>3.65853604</v>
      </c>
      <c r="F38" s="214">
        <f t="shared" si="1"/>
        <v>1.82926802</v>
      </c>
      <c r="G38" s="214">
        <f t="shared" si="2"/>
        <v>2.7439020299999997</v>
      </c>
      <c r="H38" s="309"/>
    </row>
    <row r="39" spans="1:8" ht="18.600000000000001" customHeight="1">
      <c r="A39" s="139">
        <v>36</v>
      </c>
      <c r="B39" s="183" t="s">
        <v>1381</v>
      </c>
      <c r="C39" s="184">
        <v>9.04373</v>
      </c>
      <c r="D39" s="184" t="s">
        <v>1525</v>
      </c>
      <c r="E39" s="214">
        <f t="shared" si="0"/>
        <v>3.6174920000000004</v>
      </c>
      <c r="F39" s="214">
        <f t="shared" si="1"/>
        <v>1.8087460000000002</v>
      </c>
      <c r="G39" s="214">
        <f t="shared" si="2"/>
        <v>2.7131189999999998</v>
      </c>
      <c r="H39" s="309"/>
    </row>
    <row r="40" spans="1:8" ht="18.600000000000001" customHeight="1">
      <c r="A40" s="139">
        <v>37</v>
      </c>
      <c r="B40" s="183" t="s">
        <v>1380</v>
      </c>
      <c r="C40" s="184">
        <v>8.964659000000001</v>
      </c>
      <c r="D40" s="184" t="s">
        <v>1525</v>
      </c>
      <c r="E40" s="214">
        <f t="shared" si="0"/>
        <v>3.5858636000000006</v>
      </c>
      <c r="F40" s="214">
        <f t="shared" si="1"/>
        <v>1.7929318000000003</v>
      </c>
      <c r="G40" s="214">
        <f t="shared" si="2"/>
        <v>2.6893977000000002</v>
      </c>
      <c r="H40" s="309"/>
    </row>
    <row r="41" spans="1:8" ht="18.600000000000001" customHeight="1">
      <c r="A41" s="139">
        <v>38</v>
      </c>
      <c r="B41" s="183" t="s">
        <v>1379</v>
      </c>
      <c r="C41" s="184">
        <v>8.8205500000000008</v>
      </c>
      <c r="D41" s="184" t="s">
        <v>1525</v>
      </c>
      <c r="E41" s="214">
        <f t="shared" si="0"/>
        <v>3.5282200000000006</v>
      </c>
      <c r="F41" s="214">
        <f t="shared" si="1"/>
        <v>1.7641100000000003</v>
      </c>
      <c r="G41" s="214">
        <f t="shared" si="2"/>
        <v>2.6461650000000003</v>
      </c>
      <c r="H41" s="309"/>
    </row>
    <row r="42" spans="1:8" ht="18.600000000000001" customHeight="1">
      <c r="A42" s="139">
        <v>39</v>
      </c>
      <c r="B42" s="183" t="s">
        <v>1378</v>
      </c>
      <c r="C42" s="184">
        <v>8.7639999999999993</v>
      </c>
      <c r="D42" s="184" t="s">
        <v>1525</v>
      </c>
      <c r="E42" s="214">
        <f t="shared" si="0"/>
        <v>3.5055999999999998</v>
      </c>
      <c r="F42" s="214">
        <f t="shared" si="1"/>
        <v>1.7527999999999999</v>
      </c>
      <c r="G42" s="214">
        <f t="shared" si="2"/>
        <v>2.6291999999999995</v>
      </c>
      <c r="H42" s="309"/>
    </row>
    <row r="43" spans="1:8" ht="18.600000000000001" customHeight="1">
      <c r="A43" s="139">
        <v>40</v>
      </c>
      <c r="B43" s="183" t="s">
        <v>1377</v>
      </c>
      <c r="C43" s="184">
        <v>8.7183299999999999</v>
      </c>
      <c r="D43" s="184" t="s">
        <v>1525</v>
      </c>
      <c r="E43" s="214">
        <f t="shared" si="0"/>
        <v>3.4873320000000003</v>
      </c>
      <c r="F43" s="214">
        <f t="shared" si="1"/>
        <v>1.7436660000000002</v>
      </c>
      <c r="G43" s="214">
        <f t="shared" si="2"/>
        <v>2.6154989999999998</v>
      </c>
      <c r="H43" s="309"/>
    </row>
    <row r="44" spans="1:8" ht="18.600000000000001" customHeight="1">
      <c r="A44" s="139">
        <v>41</v>
      </c>
      <c r="B44" s="183" t="s">
        <v>1376</v>
      </c>
      <c r="C44" s="184">
        <v>8.6587599999999991</v>
      </c>
      <c r="D44" s="184" t="s">
        <v>1525</v>
      </c>
      <c r="E44" s="214">
        <f t="shared" si="0"/>
        <v>3.4635039999999999</v>
      </c>
      <c r="F44" s="214">
        <f t="shared" si="1"/>
        <v>1.731752</v>
      </c>
      <c r="G44" s="214">
        <f t="shared" si="2"/>
        <v>2.5976279999999998</v>
      </c>
      <c r="H44" s="309"/>
    </row>
    <row r="45" spans="1:8" ht="18.600000000000001" customHeight="1">
      <c r="A45" s="139">
        <v>42</v>
      </c>
      <c r="B45" s="183" t="s">
        <v>1375</v>
      </c>
      <c r="C45" s="184">
        <v>8.6223288</v>
      </c>
      <c r="D45" s="184" t="s">
        <v>1525</v>
      </c>
      <c r="E45" s="214">
        <f t="shared" si="0"/>
        <v>3.4489315200000004</v>
      </c>
      <c r="F45" s="214">
        <f t="shared" si="1"/>
        <v>1.7244657600000002</v>
      </c>
      <c r="G45" s="214">
        <f t="shared" si="2"/>
        <v>2.5866986399999998</v>
      </c>
      <c r="H45" s="309"/>
    </row>
    <row r="46" spans="1:8" ht="18.600000000000001" customHeight="1">
      <c r="A46" s="139">
        <v>43</v>
      </c>
      <c r="B46" s="183" t="s">
        <v>1374</v>
      </c>
      <c r="C46" s="184">
        <v>8.5966699999999996</v>
      </c>
      <c r="D46" s="184" t="s">
        <v>1525</v>
      </c>
      <c r="E46" s="214">
        <f t="shared" si="0"/>
        <v>3.4386679999999998</v>
      </c>
      <c r="F46" s="214">
        <f t="shared" si="1"/>
        <v>1.7193339999999999</v>
      </c>
      <c r="G46" s="214">
        <f t="shared" si="2"/>
        <v>2.5790009999999999</v>
      </c>
      <c r="H46" s="309"/>
    </row>
    <row r="47" spans="1:8" ht="18.600000000000001" customHeight="1">
      <c r="A47" s="139">
        <v>44</v>
      </c>
      <c r="B47" s="183" t="s">
        <v>1373</v>
      </c>
      <c r="C47" s="184">
        <v>8.3533899999999992</v>
      </c>
      <c r="D47" s="184" t="s">
        <v>1525</v>
      </c>
      <c r="E47" s="214">
        <f t="shared" si="0"/>
        <v>3.3413559999999998</v>
      </c>
      <c r="F47" s="214">
        <f t="shared" si="1"/>
        <v>1.6706779999999999</v>
      </c>
      <c r="G47" s="214">
        <f t="shared" si="2"/>
        <v>2.5060169999999995</v>
      </c>
      <c r="H47" s="309"/>
    </row>
    <row r="48" spans="1:8" ht="18.600000000000001" customHeight="1">
      <c r="A48" s="139">
        <v>45</v>
      </c>
      <c r="B48" s="183" t="s">
        <v>1372</v>
      </c>
      <c r="C48" s="184">
        <v>8.0945</v>
      </c>
      <c r="D48" s="184" t="s">
        <v>1525</v>
      </c>
      <c r="E48" s="214">
        <f t="shared" si="0"/>
        <v>3.2378</v>
      </c>
      <c r="F48" s="214">
        <f t="shared" si="1"/>
        <v>1.6189</v>
      </c>
      <c r="G48" s="214">
        <f t="shared" si="2"/>
        <v>2.42835</v>
      </c>
      <c r="H48" s="309"/>
    </row>
    <row r="49" spans="1:8" ht="18.600000000000001" customHeight="1">
      <c r="A49" s="139">
        <v>46</v>
      </c>
      <c r="B49" s="183" t="s">
        <v>1371</v>
      </c>
      <c r="C49" s="184">
        <v>8.0327300000000008</v>
      </c>
      <c r="D49" s="184" t="s">
        <v>1525</v>
      </c>
      <c r="E49" s="214">
        <f t="shared" si="0"/>
        <v>3.2130920000000005</v>
      </c>
      <c r="F49" s="214">
        <f t="shared" si="1"/>
        <v>1.6065460000000003</v>
      </c>
      <c r="G49" s="214">
        <f t="shared" si="2"/>
        <v>2.4098190000000002</v>
      </c>
      <c r="H49" s="309"/>
    </row>
    <row r="50" spans="1:8" ht="18.600000000000001" customHeight="1">
      <c r="A50" s="139">
        <v>47</v>
      </c>
      <c r="B50" s="183" t="s">
        <v>1370</v>
      </c>
      <c r="C50" s="184">
        <v>7.9911738000000003</v>
      </c>
      <c r="D50" s="184" t="s">
        <v>1525</v>
      </c>
      <c r="E50" s="214">
        <f t="shared" si="0"/>
        <v>3.1964695200000004</v>
      </c>
      <c r="F50" s="214">
        <f t="shared" si="1"/>
        <v>1.5982347600000002</v>
      </c>
      <c r="G50" s="214">
        <f t="shared" si="2"/>
        <v>2.3973521400000002</v>
      </c>
      <c r="H50" s="309"/>
    </row>
    <row r="51" spans="1:8" ht="18.600000000000001" customHeight="1">
      <c r="A51" s="139">
        <v>48</v>
      </c>
      <c r="B51" s="183" t="s">
        <v>1369</v>
      </c>
      <c r="C51" s="184">
        <v>7.9529699999999997</v>
      </c>
      <c r="D51" s="184" t="s">
        <v>1525</v>
      </c>
      <c r="E51" s="214">
        <f t="shared" si="0"/>
        <v>3.1811880000000001</v>
      </c>
      <c r="F51" s="214">
        <f t="shared" si="1"/>
        <v>1.5905940000000001</v>
      </c>
      <c r="G51" s="214">
        <f t="shared" si="2"/>
        <v>2.385891</v>
      </c>
      <c r="H51" s="309"/>
    </row>
    <row r="52" spans="1:8" ht="18.600000000000001" customHeight="1">
      <c r="A52" s="139">
        <v>49</v>
      </c>
      <c r="B52" s="183" t="s">
        <v>1368</v>
      </c>
      <c r="C52" s="184">
        <v>7.9316199999999997</v>
      </c>
      <c r="D52" s="184" t="s">
        <v>1525</v>
      </c>
      <c r="E52" s="214">
        <f t="shared" si="0"/>
        <v>3.1726480000000001</v>
      </c>
      <c r="F52" s="214">
        <f t="shared" si="1"/>
        <v>1.5863240000000001</v>
      </c>
      <c r="G52" s="214">
        <f t="shared" si="2"/>
        <v>2.379486</v>
      </c>
      <c r="H52" s="309"/>
    </row>
    <row r="53" spans="1:8" ht="18.600000000000001" customHeight="1">
      <c r="A53" s="139">
        <v>50</v>
      </c>
      <c r="B53" s="183" t="s">
        <v>1367</v>
      </c>
      <c r="C53" s="184">
        <v>7.7513699999999996</v>
      </c>
      <c r="D53" s="184" t="s">
        <v>1525</v>
      </c>
      <c r="E53" s="214">
        <f t="shared" si="0"/>
        <v>3.1005479999999999</v>
      </c>
      <c r="F53" s="214">
        <f t="shared" si="1"/>
        <v>1.5502739999999999</v>
      </c>
      <c r="G53" s="214">
        <f t="shared" si="2"/>
        <v>2.3254109999999999</v>
      </c>
      <c r="H53" s="309"/>
    </row>
    <row r="54" spans="1:8" ht="18.600000000000001" customHeight="1">
      <c r="A54" s="139">
        <v>51</v>
      </c>
      <c r="B54" s="183" t="s">
        <v>1366</v>
      </c>
      <c r="C54" s="184">
        <v>7.6511699999999996</v>
      </c>
      <c r="D54" s="184" t="s">
        <v>1525</v>
      </c>
      <c r="E54" s="214">
        <f t="shared" si="0"/>
        <v>3.0604680000000002</v>
      </c>
      <c r="F54" s="214">
        <f t="shared" si="1"/>
        <v>1.5302340000000001</v>
      </c>
      <c r="G54" s="214">
        <f t="shared" si="2"/>
        <v>2.2953509999999997</v>
      </c>
      <c r="H54" s="309"/>
    </row>
    <row r="55" spans="1:8" ht="18.600000000000001" customHeight="1">
      <c r="A55" s="139">
        <v>52</v>
      </c>
      <c r="B55" s="183" t="s">
        <v>1365</v>
      </c>
      <c r="C55" s="184">
        <v>7.5857592</v>
      </c>
      <c r="D55" s="184" t="s">
        <v>1525</v>
      </c>
      <c r="E55" s="214">
        <f t="shared" si="0"/>
        <v>3.0343036800000003</v>
      </c>
      <c r="F55" s="214">
        <f t="shared" si="1"/>
        <v>1.5171518400000001</v>
      </c>
      <c r="G55" s="214">
        <f t="shared" si="2"/>
        <v>2.2757277600000001</v>
      </c>
      <c r="H55" s="309"/>
    </row>
    <row r="56" spans="1:8" ht="18.600000000000001" customHeight="1">
      <c r="A56" s="139">
        <v>53</v>
      </c>
      <c r="B56" s="183" t="s">
        <v>1364</v>
      </c>
      <c r="C56" s="184">
        <v>7.5803000000000003</v>
      </c>
      <c r="D56" s="184" t="s">
        <v>1525</v>
      </c>
      <c r="E56" s="214">
        <f t="shared" si="0"/>
        <v>3.0321200000000004</v>
      </c>
      <c r="F56" s="214">
        <f t="shared" si="1"/>
        <v>1.5160600000000002</v>
      </c>
      <c r="G56" s="214">
        <f t="shared" si="2"/>
        <v>2.2740900000000002</v>
      </c>
      <c r="H56" s="309"/>
    </row>
    <row r="57" spans="1:8" ht="18.600000000000001" customHeight="1">
      <c r="A57" s="139">
        <v>54</v>
      </c>
      <c r="B57" s="183" t="s">
        <v>1363</v>
      </c>
      <c r="C57" s="184">
        <v>7.5356895999999995</v>
      </c>
      <c r="D57" s="184" t="s">
        <v>1525</v>
      </c>
      <c r="E57" s="214">
        <f t="shared" si="0"/>
        <v>3.0142758399999998</v>
      </c>
      <c r="F57" s="214">
        <f t="shared" si="1"/>
        <v>1.5071379199999999</v>
      </c>
      <c r="G57" s="214">
        <f t="shared" si="2"/>
        <v>2.2607068799999999</v>
      </c>
      <c r="H57" s="309"/>
    </row>
    <row r="58" spans="1:8" ht="18.600000000000001" customHeight="1">
      <c r="A58" s="139">
        <v>55</v>
      </c>
      <c r="B58" s="183" t="s">
        <v>1362</v>
      </c>
      <c r="C58" s="184">
        <v>7.4780600000000002</v>
      </c>
      <c r="D58" s="184" t="s">
        <v>1525</v>
      </c>
      <c r="E58" s="214">
        <f t="shared" si="0"/>
        <v>2.9912240000000003</v>
      </c>
      <c r="F58" s="214">
        <f t="shared" si="1"/>
        <v>1.4956120000000002</v>
      </c>
      <c r="G58" s="214">
        <f t="shared" si="2"/>
        <v>2.2434180000000001</v>
      </c>
      <c r="H58" s="309"/>
    </row>
    <row r="59" spans="1:8" ht="18.600000000000001" customHeight="1">
      <c r="A59" s="139">
        <v>56</v>
      </c>
      <c r="B59" s="183" t="s">
        <v>1361</v>
      </c>
      <c r="C59" s="184">
        <v>7.3690300000000004</v>
      </c>
      <c r="D59" s="184" t="s">
        <v>1525</v>
      </c>
      <c r="E59" s="214">
        <f t="shared" si="0"/>
        <v>2.9476120000000003</v>
      </c>
      <c r="F59" s="214">
        <f t="shared" si="1"/>
        <v>1.4738060000000002</v>
      </c>
      <c r="G59" s="214">
        <f t="shared" si="2"/>
        <v>2.210709</v>
      </c>
      <c r="H59" s="309"/>
    </row>
    <row r="60" spans="1:8" ht="18.600000000000001" customHeight="1">
      <c r="A60" s="139">
        <v>57</v>
      </c>
      <c r="B60" s="183" t="s">
        <v>1360</v>
      </c>
      <c r="C60" s="184">
        <v>7.3549800000000003</v>
      </c>
      <c r="D60" s="184" t="s">
        <v>1525</v>
      </c>
      <c r="E60" s="214">
        <f t="shared" si="0"/>
        <v>2.9419920000000004</v>
      </c>
      <c r="F60" s="214">
        <f t="shared" si="1"/>
        <v>1.4709960000000002</v>
      </c>
      <c r="G60" s="214">
        <f t="shared" si="2"/>
        <v>2.2064940000000002</v>
      </c>
      <c r="H60" s="309"/>
    </row>
    <row r="61" spans="1:8" ht="18.600000000000001" customHeight="1">
      <c r="A61" s="139">
        <v>58</v>
      </c>
      <c r="B61" s="183" t="s">
        <v>1359</v>
      </c>
      <c r="C61" s="184">
        <v>7.3384</v>
      </c>
      <c r="D61" s="184" t="s">
        <v>1525</v>
      </c>
      <c r="E61" s="214">
        <f t="shared" si="0"/>
        <v>2.9353600000000002</v>
      </c>
      <c r="F61" s="214">
        <f t="shared" si="1"/>
        <v>1.4676800000000001</v>
      </c>
      <c r="G61" s="214">
        <f t="shared" si="2"/>
        <v>2.2015199999999999</v>
      </c>
      <c r="H61" s="309"/>
    </row>
    <row r="62" spans="1:8" ht="18.600000000000001" customHeight="1">
      <c r="A62" s="139">
        <v>59</v>
      </c>
      <c r="B62" s="183" t="s">
        <v>1358</v>
      </c>
      <c r="C62" s="184">
        <v>7.27813</v>
      </c>
      <c r="D62" s="184" t="s">
        <v>1525</v>
      </c>
      <c r="E62" s="214">
        <f t="shared" si="0"/>
        <v>2.9112520000000002</v>
      </c>
      <c r="F62" s="214">
        <f t="shared" si="1"/>
        <v>1.4556260000000001</v>
      </c>
      <c r="G62" s="214">
        <f t="shared" si="2"/>
        <v>2.1834389999999999</v>
      </c>
      <c r="H62" s="309"/>
    </row>
    <row r="63" spans="1:8" ht="18.600000000000001" customHeight="1">
      <c r="A63" s="139">
        <v>60</v>
      </c>
      <c r="B63" s="183" t="s">
        <v>1357</v>
      </c>
      <c r="C63" s="184">
        <v>7.20892</v>
      </c>
      <c r="D63" s="184" t="s">
        <v>1525</v>
      </c>
      <c r="E63" s="214">
        <f t="shared" si="0"/>
        <v>2.8835680000000004</v>
      </c>
      <c r="F63" s="214">
        <f t="shared" si="1"/>
        <v>1.4417840000000002</v>
      </c>
      <c r="G63" s="214">
        <f t="shared" si="2"/>
        <v>2.1626759999999998</v>
      </c>
      <c r="H63" s="309"/>
    </row>
    <row r="64" spans="1:8" ht="18.600000000000001" customHeight="1">
      <c r="A64" s="139">
        <v>61</v>
      </c>
      <c r="B64" s="183" t="s">
        <v>1356</v>
      </c>
      <c r="C64" s="184">
        <v>7.2068199999999996</v>
      </c>
      <c r="D64" s="184" t="s">
        <v>1525</v>
      </c>
      <c r="E64" s="214">
        <f t="shared" si="0"/>
        <v>2.8827280000000002</v>
      </c>
      <c r="F64" s="214">
        <f t="shared" si="1"/>
        <v>1.4413640000000001</v>
      </c>
      <c r="G64" s="214">
        <f t="shared" si="2"/>
        <v>2.1620459999999997</v>
      </c>
      <c r="H64" s="309"/>
    </row>
    <row r="65" spans="1:8" ht="18.600000000000001" customHeight="1">
      <c r="A65" s="139">
        <v>62</v>
      </c>
      <c r="B65" s="183" t="s">
        <v>1355</v>
      </c>
      <c r="C65" s="184">
        <v>7.0804499999999999</v>
      </c>
      <c r="D65" s="184" t="s">
        <v>1525</v>
      </c>
      <c r="E65" s="214">
        <f t="shared" si="0"/>
        <v>2.8321800000000001</v>
      </c>
      <c r="F65" s="214">
        <f t="shared" si="1"/>
        <v>1.4160900000000001</v>
      </c>
      <c r="G65" s="214">
        <f t="shared" si="2"/>
        <v>2.1241349999999999</v>
      </c>
      <c r="H65" s="309"/>
    </row>
    <row r="66" spans="1:8" ht="18.600000000000001" customHeight="1">
      <c r="A66" s="139">
        <v>63</v>
      </c>
      <c r="B66" s="183" t="s">
        <v>1354</v>
      </c>
      <c r="C66" s="184">
        <v>6.9504999999999999</v>
      </c>
      <c r="D66" s="184" t="s">
        <v>1525</v>
      </c>
      <c r="E66" s="214">
        <f t="shared" si="0"/>
        <v>2.7802000000000002</v>
      </c>
      <c r="F66" s="214">
        <f t="shared" si="1"/>
        <v>1.3901000000000001</v>
      </c>
      <c r="G66" s="214">
        <f t="shared" si="2"/>
        <v>2.0851500000000001</v>
      </c>
      <c r="H66" s="309"/>
    </row>
    <row r="67" spans="1:8" ht="18.600000000000001" customHeight="1">
      <c r="A67" s="139">
        <v>64</v>
      </c>
      <c r="B67" s="183" t="s">
        <v>1353</v>
      </c>
      <c r="C67" s="184">
        <v>6.9122500000000002</v>
      </c>
      <c r="D67" s="184" t="s">
        <v>1525</v>
      </c>
      <c r="E67" s="214">
        <f t="shared" si="0"/>
        <v>2.7649000000000004</v>
      </c>
      <c r="F67" s="214">
        <f t="shared" si="1"/>
        <v>1.3824500000000002</v>
      </c>
      <c r="G67" s="214">
        <f t="shared" si="2"/>
        <v>2.0736750000000002</v>
      </c>
      <c r="H67" s="309"/>
    </row>
    <row r="68" spans="1:8" ht="18.600000000000001" customHeight="1">
      <c r="A68" s="139">
        <v>65</v>
      </c>
      <c r="B68" s="183" t="s">
        <v>1352</v>
      </c>
      <c r="C68" s="184">
        <v>6.84762</v>
      </c>
      <c r="D68" s="184" t="s">
        <v>1525</v>
      </c>
      <c r="E68" s="214">
        <f t="shared" si="0"/>
        <v>2.7390480000000004</v>
      </c>
      <c r="F68" s="214">
        <f t="shared" si="1"/>
        <v>1.3695240000000002</v>
      </c>
      <c r="G68" s="214">
        <f t="shared" si="2"/>
        <v>2.0542859999999998</v>
      </c>
      <c r="H68" s="309"/>
    </row>
    <row r="69" spans="1:8" ht="18.600000000000001" customHeight="1">
      <c r="A69" s="139">
        <v>66</v>
      </c>
      <c r="B69" s="183" t="s">
        <v>1351</v>
      </c>
      <c r="C69" s="184">
        <v>6.7910399999999997</v>
      </c>
      <c r="D69" s="184" t="s">
        <v>1525</v>
      </c>
      <c r="E69" s="214">
        <f t="shared" ref="E69:E132" si="3">C69*$I$4</f>
        <v>2.7164160000000002</v>
      </c>
      <c r="F69" s="214">
        <f t="shared" ref="F69:F132" si="4">C69*$J$4</f>
        <v>1.3582080000000001</v>
      </c>
      <c r="G69" s="214">
        <f t="shared" ref="G69:G132" si="5">C69*$K$4</f>
        <v>2.037312</v>
      </c>
      <c r="H69" s="309"/>
    </row>
    <row r="70" spans="1:8" ht="18.600000000000001" customHeight="1">
      <c r="A70" s="139">
        <v>67</v>
      </c>
      <c r="B70" s="183" t="s">
        <v>1350</v>
      </c>
      <c r="C70" s="184">
        <v>6.7449899999999996</v>
      </c>
      <c r="D70" s="184" t="s">
        <v>1525</v>
      </c>
      <c r="E70" s="214">
        <f t="shared" si="3"/>
        <v>2.6979959999999998</v>
      </c>
      <c r="F70" s="214">
        <f t="shared" si="4"/>
        <v>1.3489979999999999</v>
      </c>
      <c r="G70" s="214">
        <f t="shared" si="5"/>
        <v>2.0234969999999999</v>
      </c>
      <c r="H70" s="309"/>
    </row>
    <row r="71" spans="1:8" ht="18.600000000000001" customHeight="1">
      <c r="A71" s="139">
        <v>68</v>
      </c>
      <c r="B71" s="183" t="s">
        <v>1349</v>
      </c>
      <c r="C71" s="184">
        <v>6.7296800000000001</v>
      </c>
      <c r="D71" s="184" t="s">
        <v>1525</v>
      </c>
      <c r="E71" s="214">
        <f t="shared" si="3"/>
        <v>2.691872</v>
      </c>
      <c r="F71" s="214">
        <f t="shared" si="4"/>
        <v>1.345936</v>
      </c>
      <c r="G71" s="214">
        <f t="shared" si="5"/>
        <v>2.018904</v>
      </c>
      <c r="H71" s="309"/>
    </row>
    <row r="72" spans="1:8" ht="18.600000000000001" customHeight="1">
      <c r="A72" s="139">
        <v>69</v>
      </c>
      <c r="B72" s="183" t="s">
        <v>1348</v>
      </c>
      <c r="C72" s="184">
        <v>6.6865800000000002</v>
      </c>
      <c r="D72" s="184" t="s">
        <v>1525</v>
      </c>
      <c r="E72" s="214">
        <f t="shared" si="3"/>
        <v>2.6746320000000003</v>
      </c>
      <c r="F72" s="214">
        <f t="shared" si="4"/>
        <v>1.3373160000000002</v>
      </c>
      <c r="G72" s="214">
        <f t="shared" si="5"/>
        <v>2.0059740000000001</v>
      </c>
      <c r="H72" s="309"/>
    </row>
    <row r="73" spans="1:8" ht="18.600000000000001" customHeight="1">
      <c r="A73" s="139">
        <v>70</v>
      </c>
      <c r="B73" s="183" t="s">
        <v>1347</v>
      </c>
      <c r="C73" s="184">
        <v>6.43513</v>
      </c>
      <c r="D73" s="184" t="s">
        <v>1525</v>
      </c>
      <c r="E73" s="214">
        <f t="shared" si="3"/>
        <v>2.574052</v>
      </c>
      <c r="F73" s="214">
        <f t="shared" si="4"/>
        <v>1.287026</v>
      </c>
      <c r="G73" s="214">
        <f t="shared" si="5"/>
        <v>1.930539</v>
      </c>
      <c r="H73" s="309"/>
    </row>
    <row r="74" spans="1:8" ht="18.600000000000001" customHeight="1">
      <c r="A74" s="139">
        <v>71</v>
      </c>
      <c r="B74" s="183" t="s">
        <v>1346</v>
      </c>
      <c r="C74" s="184">
        <v>6.36944</v>
      </c>
      <c r="D74" s="184" t="s">
        <v>1525</v>
      </c>
      <c r="E74" s="214">
        <f t="shared" si="3"/>
        <v>2.5477760000000003</v>
      </c>
      <c r="F74" s="214">
        <f t="shared" si="4"/>
        <v>1.2738880000000001</v>
      </c>
      <c r="G74" s="214">
        <f t="shared" si="5"/>
        <v>1.9108319999999999</v>
      </c>
      <c r="H74" s="309"/>
    </row>
    <row r="75" spans="1:8" ht="18.600000000000001" customHeight="1">
      <c r="A75" s="139">
        <v>72</v>
      </c>
      <c r="B75" s="183" t="s">
        <v>1345</v>
      </c>
      <c r="C75" s="184">
        <v>6.34232</v>
      </c>
      <c r="D75" s="184" t="s">
        <v>1525</v>
      </c>
      <c r="E75" s="214">
        <f t="shared" si="3"/>
        <v>2.5369280000000001</v>
      </c>
      <c r="F75" s="214">
        <f t="shared" si="4"/>
        <v>1.268464</v>
      </c>
      <c r="G75" s="214">
        <f t="shared" si="5"/>
        <v>1.9026959999999999</v>
      </c>
      <c r="H75" s="309"/>
    </row>
    <row r="76" spans="1:8" ht="18.600000000000001" customHeight="1">
      <c r="A76" s="139">
        <v>73</v>
      </c>
      <c r="B76" s="183" t="s">
        <v>1344</v>
      </c>
      <c r="C76" s="184">
        <v>6.3098799999999997</v>
      </c>
      <c r="D76" s="184" t="s">
        <v>1525</v>
      </c>
      <c r="E76" s="214">
        <f t="shared" si="3"/>
        <v>2.523952</v>
      </c>
      <c r="F76" s="214">
        <f t="shared" si="4"/>
        <v>1.261976</v>
      </c>
      <c r="G76" s="214">
        <f t="shared" si="5"/>
        <v>1.8929639999999999</v>
      </c>
      <c r="H76" s="309"/>
    </row>
    <row r="77" spans="1:8" ht="18.600000000000001" customHeight="1">
      <c r="A77" s="139">
        <v>74</v>
      </c>
      <c r="B77" s="183" t="s">
        <v>1343</v>
      </c>
      <c r="C77" s="184">
        <v>6.2697200000000004</v>
      </c>
      <c r="D77" s="184" t="s">
        <v>1525</v>
      </c>
      <c r="E77" s="214">
        <f t="shared" si="3"/>
        <v>2.5078880000000003</v>
      </c>
      <c r="F77" s="214">
        <f t="shared" si="4"/>
        <v>1.2539440000000002</v>
      </c>
      <c r="G77" s="214">
        <f t="shared" si="5"/>
        <v>1.880916</v>
      </c>
      <c r="H77" s="309"/>
    </row>
    <row r="78" spans="1:8" ht="18.600000000000001" customHeight="1">
      <c r="A78" s="139">
        <v>75</v>
      </c>
      <c r="B78" s="183" t="s">
        <v>1342</v>
      </c>
      <c r="C78" s="184">
        <v>6.1757999999999997</v>
      </c>
      <c r="D78" s="184" t="s">
        <v>1525</v>
      </c>
      <c r="E78" s="214">
        <f t="shared" si="3"/>
        <v>2.4703200000000001</v>
      </c>
      <c r="F78" s="214">
        <f t="shared" si="4"/>
        <v>1.23516</v>
      </c>
      <c r="G78" s="214">
        <f t="shared" si="5"/>
        <v>1.8527399999999998</v>
      </c>
      <c r="H78" s="309"/>
    </row>
    <row r="79" spans="1:8" ht="18.600000000000001" customHeight="1">
      <c r="A79" s="139">
        <v>76</v>
      </c>
      <c r="B79" s="183" t="s">
        <v>1341</v>
      </c>
      <c r="C79" s="184">
        <v>6.1109099999999996</v>
      </c>
      <c r="D79" s="184" t="s">
        <v>1525</v>
      </c>
      <c r="E79" s="214">
        <f t="shared" si="3"/>
        <v>2.4443640000000002</v>
      </c>
      <c r="F79" s="214">
        <f t="shared" si="4"/>
        <v>1.2221820000000001</v>
      </c>
      <c r="G79" s="214">
        <f t="shared" si="5"/>
        <v>1.8332729999999997</v>
      </c>
      <c r="H79" s="309"/>
    </row>
    <row r="80" spans="1:8" ht="18.600000000000001" customHeight="1">
      <c r="A80" s="139">
        <v>77</v>
      </c>
      <c r="B80" s="183" t="s">
        <v>1340</v>
      </c>
      <c r="C80" s="184">
        <v>6.0750000000000002</v>
      </c>
      <c r="D80" s="184" t="s">
        <v>1525</v>
      </c>
      <c r="E80" s="214">
        <f t="shared" si="3"/>
        <v>2.4300000000000002</v>
      </c>
      <c r="F80" s="214">
        <f t="shared" si="4"/>
        <v>1.2150000000000001</v>
      </c>
      <c r="G80" s="214">
        <f t="shared" si="5"/>
        <v>1.8225</v>
      </c>
      <c r="H80" s="309"/>
    </row>
    <row r="81" spans="1:8" ht="18.600000000000001" customHeight="1">
      <c r="A81" s="139">
        <v>78</v>
      </c>
      <c r="B81" s="183" t="s">
        <v>1339</v>
      </c>
      <c r="C81" s="184">
        <v>5.8448399999999996</v>
      </c>
      <c r="D81" s="184" t="s">
        <v>1525</v>
      </c>
      <c r="E81" s="214">
        <f t="shared" si="3"/>
        <v>2.337936</v>
      </c>
      <c r="F81" s="214">
        <f t="shared" si="4"/>
        <v>1.168968</v>
      </c>
      <c r="G81" s="214">
        <f t="shared" si="5"/>
        <v>1.7534519999999998</v>
      </c>
      <c r="H81" s="309"/>
    </row>
    <row r="82" spans="1:8" ht="18.600000000000001" customHeight="1">
      <c r="A82" s="139">
        <v>79</v>
      </c>
      <c r="B82" s="183" t="s">
        <v>1338</v>
      </c>
      <c r="C82" s="184">
        <v>5.8232100000000004</v>
      </c>
      <c r="D82" s="184" t="s">
        <v>1525</v>
      </c>
      <c r="E82" s="214">
        <f t="shared" si="3"/>
        <v>2.3292840000000004</v>
      </c>
      <c r="F82" s="214">
        <f t="shared" si="4"/>
        <v>1.1646420000000002</v>
      </c>
      <c r="G82" s="214">
        <f t="shared" si="5"/>
        <v>1.746963</v>
      </c>
      <c r="H82" s="309"/>
    </row>
    <row r="83" spans="1:8" ht="18.600000000000001" customHeight="1">
      <c r="A83" s="139">
        <v>80</v>
      </c>
      <c r="B83" s="183" t="s">
        <v>1337</v>
      </c>
      <c r="C83" s="184">
        <v>5.8081699999999996</v>
      </c>
      <c r="D83" s="184" t="s">
        <v>1525</v>
      </c>
      <c r="E83" s="214">
        <f t="shared" si="3"/>
        <v>2.3232680000000001</v>
      </c>
      <c r="F83" s="214">
        <f t="shared" si="4"/>
        <v>1.1616340000000001</v>
      </c>
      <c r="G83" s="214">
        <f t="shared" si="5"/>
        <v>1.7424509999999998</v>
      </c>
      <c r="H83" s="309"/>
    </row>
    <row r="84" spans="1:8" ht="18.600000000000001" customHeight="1">
      <c r="A84" s="139">
        <v>81</v>
      </c>
      <c r="B84" s="183" t="s">
        <v>1336</v>
      </c>
      <c r="C84" s="184">
        <v>5.7871199999999998</v>
      </c>
      <c r="D84" s="184" t="s">
        <v>1525</v>
      </c>
      <c r="E84" s="214">
        <f t="shared" si="3"/>
        <v>2.314848</v>
      </c>
      <c r="F84" s="214">
        <f t="shared" si="4"/>
        <v>1.157424</v>
      </c>
      <c r="G84" s="214">
        <f t="shared" si="5"/>
        <v>1.7361359999999999</v>
      </c>
      <c r="H84" s="309"/>
    </row>
    <row r="85" spans="1:8" ht="18.600000000000001" customHeight="1">
      <c r="A85" s="139">
        <v>82</v>
      </c>
      <c r="B85" s="183" t="s">
        <v>1335</v>
      </c>
      <c r="C85" s="184">
        <v>5.7038799999999998</v>
      </c>
      <c r="D85" s="184" t="s">
        <v>1525</v>
      </c>
      <c r="E85" s="214">
        <f t="shared" si="3"/>
        <v>2.281552</v>
      </c>
      <c r="F85" s="214">
        <f t="shared" si="4"/>
        <v>1.140776</v>
      </c>
      <c r="G85" s="214">
        <f t="shared" si="5"/>
        <v>1.7111639999999999</v>
      </c>
      <c r="H85" s="309"/>
    </row>
    <row r="86" spans="1:8" ht="18.600000000000001" customHeight="1">
      <c r="A86" s="139">
        <v>83</v>
      </c>
      <c r="B86" s="183" t="s">
        <v>1334</v>
      </c>
      <c r="C86" s="184">
        <v>5.6320600000000001</v>
      </c>
      <c r="D86" s="184" t="s">
        <v>1525</v>
      </c>
      <c r="E86" s="214">
        <f t="shared" si="3"/>
        <v>2.2528239999999999</v>
      </c>
      <c r="F86" s="214">
        <f t="shared" si="4"/>
        <v>1.126412</v>
      </c>
      <c r="G86" s="214">
        <f t="shared" si="5"/>
        <v>1.6896180000000001</v>
      </c>
      <c r="H86" s="309"/>
    </row>
    <row r="87" spans="1:8" ht="18.600000000000001" customHeight="1">
      <c r="A87" s="139">
        <v>84</v>
      </c>
      <c r="B87" s="183" t="s">
        <v>1333</v>
      </c>
      <c r="C87" s="184">
        <v>5.5765900000000004</v>
      </c>
      <c r="D87" s="184" t="s">
        <v>1525</v>
      </c>
      <c r="E87" s="214">
        <f t="shared" si="3"/>
        <v>2.2306360000000001</v>
      </c>
      <c r="F87" s="214">
        <f t="shared" si="4"/>
        <v>1.115318</v>
      </c>
      <c r="G87" s="214">
        <f t="shared" si="5"/>
        <v>1.6729770000000002</v>
      </c>
      <c r="H87" s="309"/>
    </row>
    <row r="88" spans="1:8" ht="18.600000000000001" customHeight="1">
      <c r="A88" s="139">
        <v>85</v>
      </c>
      <c r="B88" s="183" t="s">
        <v>1332</v>
      </c>
      <c r="C88" s="184">
        <v>5.5761025000000002</v>
      </c>
      <c r="D88" s="184" t="s">
        <v>1525</v>
      </c>
      <c r="E88" s="214">
        <f t="shared" si="3"/>
        <v>2.2304410000000003</v>
      </c>
      <c r="F88" s="214">
        <f t="shared" si="4"/>
        <v>1.1152205000000002</v>
      </c>
      <c r="G88" s="214">
        <f t="shared" si="5"/>
        <v>1.6728307499999999</v>
      </c>
      <c r="H88" s="309"/>
    </row>
    <row r="89" spans="1:8" ht="18.600000000000001" customHeight="1">
      <c r="A89" s="139">
        <v>86</v>
      </c>
      <c r="B89" s="183" t="s">
        <v>1331</v>
      </c>
      <c r="C89" s="184">
        <v>5.5755699999999999</v>
      </c>
      <c r="D89" s="184" t="s">
        <v>1525</v>
      </c>
      <c r="E89" s="214">
        <f t="shared" si="3"/>
        <v>2.2302279999999999</v>
      </c>
      <c r="F89" s="214">
        <f t="shared" si="4"/>
        <v>1.1151139999999999</v>
      </c>
      <c r="G89" s="214">
        <f t="shared" si="5"/>
        <v>1.672671</v>
      </c>
      <c r="H89" s="309"/>
    </row>
    <row r="90" spans="1:8" ht="18.600000000000001" customHeight="1">
      <c r="A90" s="139">
        <v>87</v>
      </c>
      <c r="B90" s="183" t="s">
        <v>1330</v>
      </c>
      <c r="C90" s="184">
        <v>5.4763999999999999</v>
      </c>
      <c r="D90" s="184" t="s">
        <v>1525</v>
      </c>
      <c r="E90" s="214">
        <f t="shared" si="3"/>
        <v>2.1905600000000001</v>
      </c>
      <c r="F90" s="214">
        <f t="shared" si="4"/>
        <v>1.09528</v>
      </c>
      <c r="G90" s="214">
        <f t="shared" si="5"/>
        <v>1.6429199999999999</v>
      </c>
      <c r="H90" s="309"/>
    </row>
    <row r="91" spans="1:8" ht="18.600000000000001" customHeight="1">
      <c r="A91" s="139">
        <v>88</v>
      </c>
      <c r="B91" s="183" t="s">
        <v>1329</v>
      </c>
      <c r="C91" s="184">
        <v>5.4270199999999997</v>
      </c>
      <c r="D91" s="184" t="s">
        <v>1525</v>
      </c>
      <c r="E91" s="214">
        <f t="shared" si="3"/>
        <v>2.1708080000000001</v>
      </c>
      <c r="F91" s="214">
        <f t="shared" si="4"/>
        <v>1.085404</v>
      </c>
      <c r="G91" s="214">
        <f t="shared" si="5"/>
        <v>1.6281059999999998</v>
      </c>
      <c r="H91" s="309"/>
    </row>
    <row r="92" spans="1:8" ht="18.600000000000001" customHeight="1">
      <c r="A92" s="139">
        <v>89</v>
      </c>
      <c r="B92" s="183" t="s">
        <v>1328</v>
      </c>
      <c r="C92" s="184">
        <v>5.3996755000000007</v>
      </c>
      <c r="D92" s="184" t="s">
        <v>1525</v>
      </c>
      <c r="E92" s="214">
        <f t="shared" si="3"/>
        <v>2.1598702000000003</v>
      </c>
      <c r="F92" s="214">
        <f t="shared" si="4"/>
        <v>1.0799351000000001</v>
      </c>
      <c r="G92" s="214">
        <f t="shared" si="5"/>
        <v>1.6199026500000002</v>
      </c>
      <c r="H92" s="309"/>
    </row>
    <row r="93" spans="1:8" ht="18.600000000000001" customHeight="1">
      <c r="A93" s="139">
        <v>90</v>
      </c>
      <c r="B93" s="183" t="s">
        <v>1327</v>
      </c>
      <c r="C93" s="184">
        <v>5.3981199999999996</v>
      </c>
      <c r="D93" s="184" t="s">
        <v>1525</v>
      </c>
      <c r="E93" s="214">
        <f t="shared" si="3"/>
        <v>2.1592479999999998</v>
      </c>
      <c r="F93" s="214">
        <f t="shared" si="4"/>
        <v>1.0796239999999999</v>
      </c>
      <c r="G93" s="214">
        <f t="shared" si="5"/>
        <v>1.6194359999999999</v>
      </c>
      <c r="H93" s="309"/>
    </row>
    <row r="94" spans="1:8" ht="18.600000000000001" customHeight="1">
      <c r="A94" s="139">
        <v>91</v>
      </c>
      <c r="B94" s="183" t="s">
        <v>1326</v>
      </c>
      <c r="C94" s="184">
        <v>5.3561199999999998</v>
      </c>
      <c r="D94" s="184" t="s">
        <v>1525</v>
      </c>
      <c r="E94" s="214">
        <f t="shared" si="3"/>
        <v>2.1424479999999999</v>
      </c>
      <c r="F94" s="214">
        <f t="shared" si="4"/>
        <v>1.071224</v>
      </c>
      <c r="G94" s="214">
        <f t="shared" si="5"/>
        <v>1.6068359999999999</v>
      </c>
      <c r="H94" s="309"/>
    </row>
    <row r="95" spans="1:8" ht="18.600000000000001" customHeight="1">
      <c r="A95" s="139">
        <v>92</v>
      </c>
      <c r="B95" s="183" t="s">
        <v>1325</v>
      </c>
      <c r="C95" s="184">
        <v>5.3124399000000002</v>
      </c>
      <c r="D95" s="184" t="s">
        <v>1525</v>
      </c>
      <c r="E95" s="214">
        <f t="shared" si="3"/>
        <v>2.12497596</v>
      </c>
      <c r="F95" s="214">
        <f t="shared" si="4"/>
        <v>1.06248798</v>
      </c>
      <c r="G95" s="214">
        <f t="shared" si="5"/>
        <v>1.5937319700000001</v>
      </c>
      <c r="H95" s="309"/>
    </row>
    <row r="96" spans="1:8" ht="18.600000000000001" customHeight="1">
      <c r="A96" s="139">
        <v>93</v>
      </c>
      <c r="B96" s="183" t="s">
        <v>1324</v>
      </c>
      <c r="C96" s="184">
        <v>5.2811399999999997</v>
      </c>
      <c r="D96" s="184" t="s">
        <v>1525</v>
      </c>
      <c r="E96" s="214">
        <f t="shared" si="3"/>
        <v>2.1124559999999999</v>
      </c>
      <c r="F96" s="214">
        <f t="shared" si="4"/>
        <v>1.0562279999999999</v>
      </c>
      <c r="G96" s="214">
        <f t="shared" si="5"/>
        <v>1.5843419999999999</v>
      </c>
      <c r="H96" s="309"/>
    </row>
    <row r="97" spans="1:8" ht="18.600000000000001" customHeight="1">
      <c r="A97" s="139">
        <v>94</v>
      </c>
      <c r="B97" s="183" t="s">
        <v>1323</v>
      </c>
      <c r="C97" s="184">
        <v>5.2691299999999996</v>
      </c>
      <c r="D97" s="184" t="s">
        <v>1525</v>
      </c>
      <c r="E97" s="214">
        <f t="shared" si="3"/>
        <v>2.1076519999999999</v>
      </c>
      <c r="F97" s="214">
        <f t="shared" si="4"/>
        <v>1.0538259999999999</v>
      </c>
      <c r="G97" s="214">
        <f t="shared" si="5"/>
        <v>1.5807389999999999</v>
      </c>
      <c r="H97" s="309"/>
    </row>
    <row r="98" spans="1:8" ht="18.600000000000001" customHeight="1">
      <c r="A98" s="139">
        <v>95</v>
      </c>
      <c r="B98" s="183" t="s">
        <v>1322</v>
      </c>
      <c r="C98" s="184">
        <v>5.2500099999999996</v>
      </c>
      <c r="D98" s="184" t="s">
        <v>1525</v>
      </c>
      <c r="E98" s="214">
        <f t="shared" si="3"/>
        <v>2.1000039999999998</v>
      </c>
      <c r="F98" s="214">
        <f t="shared" si="4"/>
        <v>1.0500019999999999</v>
      </c>
      <c r="G98" s="214">
        <f t="shared" si="5"/>
        <v>1.5750029999999999</v>
      </c>
      <c r="H98" s="309"/>
    </row>
    <row r="99" spans="1:8" ht="18.600000000000001" customHeight="1">
      <c r="A99" s="139">
        <v>96</v>
      </c>
      <c r="B99" s="183" t="s">
        <v>1321</v>
      </c>
      <c r="C99" s="184">
        <v>5.2399899999999997</v>
      </c>
      <c r="D99" s="184" t="s">
        <v>1525</v>
      </c>
      <c r="E99" s="214">
        <f t="shared" si="3"/>
        <v>2.095996</v>
      </c>
      <c r="F99" s="214">
        <f t="shared" si="4"/>
        <v>1.047998</v>
      </c>
      <c r="G99" s="214">
        <f t="shared" si="5"/>
        <v>1.5719969999999999</v>
      </c>
      <c r="H99" s="309"/>
    </row>
    <row r="100" spans="1:8" ht="18.600000000000001" customHeight="1">
      <c r="A100" s="139">
        <v>97</v>
      </c>
      <c r="B100" s="183" t="s">
        <v>1320</v>
      </c>
      <c r="C100" s="184">
        <v>5.2206700000000001</v>
      </c>
      <c r="D100" s="184" t="s">
        <v>1525</v>
      </c>
      <c r="E100" s="214">
        <f t="shared" si="3"/>
        <v>2.0882680000000002</v>
      </c>
      <c r="F100" s="214">
        <f t="shared" si="4"/>
        <v>1.0441340000000001</v>
      </c>
      <c r="G100" s="214">
        <f t="shared" si="5"/>
        <v>1.566201</v>
      </c>
      <c r="H100" s="309"/>
    </row>
    <row r="101" spans="1:8" ht="18.600000000000001" customHeight="1">
      <c r="A101" s="139">
        <v>98</v>
      </c>
      <c r="B101" s="183" t="s">
        <v>1319</v>
      </c>
      <c r="C101" s="184">
        <v>5.2086300000000003</v>
      </c>
      <c r="D101" s="184" t="s">
        <v>1525</v>
      </c>
      <c r="E101" s="214">
        <f t="shared" si="3"/>
        <v>2.0834520000000003</v>
      </c>
      <c r="F101" s="214">
        <f t="shared" si="4"/>
        <v>1.0417260000000002</v>
      </c>
      <c r="G101" s="214">
        <f t="shared" si="5"/>
        <v>1.562589</v>
      </c>
      <c r="H101" s="309"/>
    </row>
    <row r="102" spans="1:8" ht="18.600000000000001" customHeight="1">
      <c r="A102" s="139">
        <v>99</v>
      </c>
      <c r="B102" s="183" t="s">
        <v>1318</v>
      </c>
      <c r="C102" s="184">
        <v>5.1966700000000001</v>
      </c>
      <c r="D102" s="184" t="s">
        <v>1525</v>
      </c>
      <c r="E102" s="214">
        <f t="shared" si="3"/>
        <v>2.078668</v>
      </c>
      <c r="F102" s="214">
        <f t="shared" si="4"/>
        <v>1.039334</v>
      </c>
      <c r="G102" s="214">
        <f t="shared" si="5"/>
        <v>1.5590010000000001</v>
      </c>
      <c r="H102" s="309"/>
    </row>
    <row r="103" spans="1:8" ht="18.600000000000001" customHeight="1">
      <c r="A103" s="139">
        <v>100</v>
      </c>
      <c r="B103" s="183" t="s">
        <v>1317</v>
      </c>
      <c r="C103" s="184">
        <v>5.1613600000000002</v>
      </c>
      <c r="D103" s="184" t="s">
        <v>1525</v>
      </c>
      <c r="E103" s="214">
        <f t="shared" si="3"/>
        <v>2.0645440000000002</v>
      </c>
      <c r="F103" s="214">
        <f t="shared" si="4"/>
        <v>1.0322720000000001</v>
      </c>
      <c r="G103" s="214">
        <f t="shared" si="5"/>
        <v>1.548408</v>
      </c>
      <c r="H103" s="309"/>
    </row>
    <row r="104" spans="1:8" ht="18.600000000000001" customHeight="1">
      <c r="A104" s="139">
        <v>101</v>
      </c>
      <c r="B104" s="183" t="s">
        <v>1316</v>
      </c>
      <c r="C104" s="184">
        <v>5.1539299999999999</v>
      </c>
      <c r="D104" s="184" t="s">
        <v>1525</v>
      </c>
      <c r="E104" s="214">
        <f t="shared" si="3"/>
        <v>2.061572</v>
      </c>
      <c r="F104" s="214">
        <f t="shared" si="4"/>
        <v>1.030786</v>
      </c>
      <c r="G104" s="214">
        <f t="shared" si="5"/>
        <v>1.546179</v>
      </c>
      <c r="H104" s="309"/>
    </row>
    <row r="105" spans="1:8" ht="18.600000000000001" customHeight="1">
      <c r="A105" s="139">
        <v>102</v>
      </c>
      <c r="B105" s="183" t="s">
        <v>1315</v>
      </c>
      <c r="C105" s="184">
        <v>5.15015</v>
      </c>
      <c r="D105" s="184" t="s">
        <v>1525</v>
      </c>
      <c r="E105" s="214">
        <f t="shared" si="3"/>
        <v>2.06006</v>
      </c>
      <c r="F105" s="214">
        <f t="shared" si="4"/>
        <v>1.03003</v>
      </c>
      <c r="G105" s="214">
        <f t="shared" si="5"/>
        <v>1.545045</v>
      </c>
      <c r="H105" s="309"/>
    </row>
    <row r="106" spans="1:8" ht="18.600000000000001" customHeight="1">
      <c r="A106" s="139">
        <v>103</v>
      </c>
      <c r="B106" s="183" t="s">
        <v>1314</v>
      </c>
      <c r="C106" s="184">
        <v>5.0460799999999999</v>
      </c>
      <c r="D106" s="184" t="s">
        <v>1525</v>
      </c>
      <c r="E106" s="214">
        <f t="shared" si="3"/>
        <v>2.0184320000000002</v>
      </c>
      <c r="F106" s="214">
        <f t="shared" si="4"/>
        <v>1.0092160000000001</v>
      </c>
      <c r="G106" s="214">
        <f t="shared" si="5"/>
        <v>1.5138239999999998</v>
      </c>
      <c r="H106" s="309"/>
    </row>
    <row r="107" spans="1:8" ht="18.600000000000001" customHeight="1">
      <c r="A107" s="139">
        <v>104</v>
      </c>
      <c r="B107" s="183" t="s">
        <v>1313</v>
      </c>
      <c r="C107" s="184">
        <v>5.0180999999999996</v>
      </c>
      <c r="D107" s="184" t="s">
        <v>1525</v>
      </c>
      <c r="E107" s="214">
        <f t="shared" si="3"/>
        <v>2.0072399999999999</v>
      </c>
      <c r="F107" s="214">
        <f t="shared" si="4"/>
        <v>1.00362</v>
      </c>
      <c r="G107" s="214">
        <f t="shared" si="5"/>
        <v>1.5054299999999998</v>
      </c>
      <c r="H107" s="309"/>
    </row>
    <row r="108" spans="1:8" ht="18.600000000000001" customHeight="1">
      <c r="A108" s="139">
        <v>105</v>
      </c>
      <c r="B108" s="183" t="s">
        <v>1312</v>
      </c>
      <c r="C108" s="184">
        <v>4.9880100000000001</v>
      </c>
      <c r="D108" s="184" t="s">
        <v>1525</v>
      </c>
      <c r="E108" s="214">
        <f t="shared" si="3"/>
        <v>1.9952040000000002</v>
      </c>
      <c r="F108" s="214">
        <f t="shared" si="4"/>
        <v>0.9976020000000001</v>
      </c>
      <c r="G108" s="214">
        <f t="shared" si="5"/>
        <v>1.4964029999999999</v>
      </c>
      <c r="H108" s="309"/>
    </row>
    <row r="109" spans="1:8" ht="18.600000000000001" customHeight="1">
      <c r="A109" s="139">
        <v>106</v>
      </c>
      <c r="B109" s="183" t="s">
        <v>1311</v>
      </c>
      <c r="C109" s="184">
        <v>4.9680999999999997</v>
      </c>
      <c r="D109" s="184" t="s">
        <v>1525</v>
      </c>
      <c r="E109" s="214">
        <f t="shared" si="3"/>
        <v>1.9872399999999999</v>
      </c>
      <c r="F109" s="214">
        <f t="shared" si="4"/>
        <v>0.99361999999999995</v>
      </c>
      <c r="G109" s="214">
        <f t="shared" si="5"/>
        <v>1.4904299999999999</v>
      </c>
      <c r="H109" s="309"/>
    </row>
    <row r="110" spans="1:8" ht="18.600000000000001" customHeight="1">
      <c r="A110" s="139">
        <v>107</v>
      </c>
      <c r="B110" s="183" t="s">
        <v>1310</v>
      </c>
      <c r="C110" s="184">
        <v>4.9630700000000001</v>
      </c>
      <c r="D110" s="184" t="s">
        <v>1525</v>
      </c>
      <c r="E110" s="214">
        <f t="shared" si="3"/>
        <v>1.9852280000000002</v>
      </c>
      <c r="F110" s="214">
        <f t="shared" si="4"/>
        <v>0.99261400000000011</v>
      </c>
      <c r="G110" s="214">
        <f t="shared" si="5"/>
        <v>1.4889209999999999</v>
      </c>
      <c r="H110" s="309"/>
    </row>
    <row r="111" spans="1:8" ht="18.600000000000001" customHeight="1">
      <c r="A111" s="139">
        <v>108</v>
      </c>
      <c r="B111" s="183" t="s">
        <v>1309</v>
      </c>
      <c r="C111" s="184">
        <v>4.9525703000000005</v>
      </c>
      <c r="D111" s="184" t="s">
        <v>1525</v>
      </c>
      <c r="E111" s="214">
        <f t="shared" si="3"/>
        <v>1.9810281200000004</v>
      </c>
      <c r="F111" s="214">
        <f t="shared" si="4"/>
        <v>0.9905140600000002</v>
      </c>
      <c r="G111" s="214">
        <f t="shared" si="5"/>
        <v>1.4857710900000001</v>
      </c>
      <c r="H111" s="309"/>
    </row>
    <row r="112" spans="1:8" ht="18.600000000000001" customHeight="1">
      <c r="A112" s="139">
        <v>109</v>
      </c>
      <c r="B112" s="183" t="s">
        <v>1308</v>
      </c>
      <c r="C112" s="184">
        <v>4.9410400000000001</v>
      </c>
      <c r="D112" s="184" t="s">
        <v>1525</v>
      </c>
      <c r="E112" s="214">
        <f t="shared" si="3"/>
        <v>1.9764160000000002</v>
      </c>
      <c r="F112" s="214">
        <f t="shared" si="4"/>
        <v>0.98820800000000009</v>
      </c>
      <c r="G112" s="214">
        <f t="shared" si="5"/>
        <v>1.4823120000000001</v>
      </c>
      <c r="H112" s="309"/>
    </row>
    <row r="113" spans="1:8" ht="18.600000000000001" customHeight="1">
      <c r="A113" s="139">
        <v>110</v>
      </c>
      <c r="B113" s="183" t="s">
        <v>1307</v>
      </c>
      <c r="C113" s="184">
        <v>4.9324938000000005</v>
      </c>
      <c r="D113" s="184" t="s">
        <v>1525</v>
      </c>
      <c r="E113" s="214">
        <f t="shared" si="3"/>
        <v>1.9729975200000003</v>
      </c>
      <c r="F113" s="214">
        <f t="shared" si="4"/>
        <v>0.98649876000000014</v>
      </c>
      <c r="G113" s="214">
        <f t="shared" si="5"/>
        <v>1.4797481400000001</v>
      </c>
      <c r="H113" s="309"/>
    </row>
    <row r="114" spans="1:8" ht="18.600000000000001" customHeight="1">
      <c r="A114" s="139">
        <v>111</v>
      </c>
      <c r="B114" s="183" t="s">
        <v>1306</v>
      </c>
      <c r="C114" s="184">
        <v>4.9317000000000002</v>
      </c>
      <c r="D114" s="184" t="s">
        <v>1525</v>
      </c>
      <c r="E114" s="214">
        <f t="shared" si="3"/>
        <v>1.9726800000000002</v>
      </c>
      <c r="F114" s="214">
        <f t="shared" si="4"/>
        <v>0.98634000000000011</v>
      </c>
      <c r="G114" s="214">
        <f t="shared" si="5"/>
        <v>1.4795100000000001</v>
      </c>
      <c r="H114" s="309"/>
    </row>
    <row r="115" spans="1:8" ht="18.600000000000001" customHeight="1">
      <c r="A115" s="139">
        <v>112</v>
      </c>
      <c r="B115" s="183" t="s">
        <v>1305</v>
      </c>
      <c r="C115" s="184">
        <v>4.9093400000000003</v>
      </c>
      <c r="D115" s="184" t="s">
        <v>1525</v>
      </c>
      <c r="E115" s="214">
        <f t="shared" si="3"/>
        <v>1.9637360000000001</v>
      </c>
      <c r="F115" s="214">
        <f t="shared" si="4"/>
        <v>0.98186800000000007</v>
      </c>
      <c r="G115" s="214">
        <f t="shared" si="5"/>
        <v>1.4728019999999999</v>
      </c>
      <c r="H115" s="309"/>
    </row>
    <row r="116" spans="1:8" ht="18.600000000000001" customHeight="1">
      <c r="A116" s="139">
        <v>113</v>
      </c>
      <c r="B116" s="183" t="s">
        <v>1304</v>
      </c>
      <c r="C116" s="184">
        <v>4.8973699999999996</v>
      </c>
      <c r="D116" s="184" t="s">
        <v>1525</v>
      </c>
      <c r="E116" s="214">
        <f t="shared" si="3"/>
        <v>1.9589479999999999</v>
      </c>
      <c r="F116" s="214">
        <f t="shared" si="4"/>
        <v>0.97947399999999996</v>
      </c>
      <c r="G116" s="214">
        <f t="shared" si="5"/>
        <v>1.4692109999999998</v>
      </c>
      <c r="H116" s="309"/>
    </row>
    <row r="117" spans="1:8" ht="18.600000000000001" customHeight="1">
      <c r="A117" s="139">
        <v>114</v>
      </c>
      <c r="B117" s="183" t="s">
        <v>1303</v>
      </c>
      <c r="C117" s="184">
        <v>4.8788</v>
      </c>
      <c r="D117" s="184" t="s">
        <v>1525</v>
      </c>
      <c r="E117" s="214">
        <f t="shared" si="3"/>
        <v>1.9515200000000001</v>
      </c>
      <c r="F117" s="214">
        <f t="shared" si="4"/>
        <v>0.97576000000000007</v>
      </c>
      <c r="G117" s="214">
        <f t="shared" si="5"/>
        <v>1.4636400000000001</v>
      </c>
      <c r="H117" s="309"/>
    </row>
    <row r="118" spans="1:8" ht="18.600000000000001" customHeight="1">
      <c r="A118" s="139">
        <v>115</v>
      </c>
      <c r="B118" s="183" t="s">
        <v>1302</v>
      </c>
      <c r="C118" s="184">
        <v>4.8773099999999996</v>
      </c>
      <c r="D118" s="184" t="s">
        <v>1525</v>
      </c>
      <c r="E118" s="214">
        <f t="shared" si="3"/>
        <v>1.9509239999999999</v>
      </c>
      <c r="F118" s="214">
        <f t="shared" si="4"/>
        <v>0.97546199999999994</v>
      </c>
      <c r="G118" s="214">
        <f t="shared" si="5"/>
        <v>1.4631929999999997</v>
      </c>
      <c r="H118" s="309"/>
    </row>
    <row r="119" spans="1:8" ht="18.600000000000001" customHeight="1">
      <c r="A119" s="139">
        <v>116</v>
      </c>
      <c r="B119" s="183" t="s">
        <v>1301</v>
      </c>
      <c r="C119" s="184">
        <v>4.8770199999999999</v>
      </c>
      <c r="D119" s="184" t="s">
        <v>1525</v>
      </c>
      <c r="E119" s="214">
        <f t="shared" si="3"/>
        <v>1.9508080000000001</v>
      </c>
      <c r="F119" s="214">
        <f t="shared" si="4"/>
        <v>0.97540400000000005</v>
      </c>
      <c r="G119" s="214">
        <f t="shared" si="5"/>
        <v>1.463106</v>
      </c>
      <c r="H119" s="309"/>
    </row>
    <row r="120" spans="1:8" ht="18.600000000000001" customHeight="1">
      <c r="A120" s="139">
        <v>117</v>
      </c>
      <c r="B120" s="183" t="s">
        <v>1300</v>
      </c>
      <c r="C120" s="184">
        <v>4.8427699999999998</v>
      </c>
      <c r="D120" s="184" t="s">
        <v>1525</v>
      </c>
      <c r="E120" s="214">
        <f t="shared" si="3"/>
        <v>1.9371080000000001</v>
      </c>
      <c r="F120" s="214">
        <f t="shared" si="4"/>
        <v>0.96855400000000003</v>
      </c>
      <c r="G120" s="214">
        <f t="shared" si="5"/>
        <v>1.452831</v>
      </c>
      <c r="H120" s="309"/>
    </row>
    <row r="121" spans="1:8" ht="18.600000000000001" customHeight="1">
      <c r="A121" s="139">
        <v>118</v>
      </c>
      <c r="B121" s="183" t="s">
        <v>1299</v>
      </c>
      <c r="C121" s="184">
        <v>4.8260199999999998</v>
      </c>
      <c r="D121" s="184" t="s">
        <v>1525</v>
      </c>
      <c r="E121" s="214">
        <f t="shared" si="3"/>
        <v>1.9304079999999999</v>
      </c>
      <c r="F121" s="214">
        <f t="shared" si="4"/>
        <v>0.96520399999999995</v>
      </c>
      <c r="G121" s="214">
        <f t="shared" si="5"/>
        <v>1.4478059999999999</v>
      </c>
      <c r="H121" s="309"/>
    </row>
    <row r="122" spans="1:8" ht="18.600000000000001" customHeight="1">
      <c r="A122" s="139">
        <v>119</v>
      </c>
      <c r="B122" s="183" t="s">
        <v>1298</v>
      </c>
      <c r="C122" s="184">
        <v>4.8155999999999999</v>
      </c>
      <c r="D122" s="184" t="s">
        <v>1525</v>
      </c>
      <c r="E122" s="214">
        <f t="shared" si="3"/>
        <v>1.92624</v>
      </c>
      <c r="F122" s="214">
        <f t="shared" si="4"/>
        <v>0.96311999999999998</v>
      </c>
      <c r="G122" s="214">
        <f t="shared" si="5"/>
        <v>1.44468</v>
      </c>
      <c r="H122" s="309"/>
    </row>
    <row r="123" spans="1:8" ht="18.600000000000001" customHeight="1">
      <c r="A123" s="139">
        <v>120</v>
      </c>
      <c r="B123" s="183" t="s">
        <v>1297</v>
      </c>
      <c r="C123" s="184">
        <v>4.8125999999999998</v>
      </c>
      <c r="D123" s="184" t="s">
        <v>1525</v>
      </c>
      <c r="E123" s="214">
        <f t="shared" si="3"/>
        <v>1.9250400000000001</v>
      </c>
      <c r="F123" s="214">
        <f t="shared" si="4"/>
        <v>0.96252000000000004</v>
      </c>
      <c r="G123" s="214">
        <f t="shared" si="5"/>
        <v>1.4437799999999998</v>
      </c>
      <c r="H123" s="309"/>
    </row>
    <row r="124" spans="1:8" ht="18.600000000000001" customHeight="1">
      <c r="A124" s="139">
        <v>121</v>
      </c>
      <c r="B124" s="183" t="s">
        <v>1296</v>
      </c>
      <c r="C124" s="184">
        <v>4.8103800000000003</v>
      </c>
      <c r="D124" s="184" t="s">
        <v>1525</v>
      </c>
      <c r="E124" s="214">
        <f t="shared" si="3"/>
        <v>1.9241520000000003</v>
      </c>
      <c r="F124" s="214">
        <f t="shared" si="4"/>
        <v>0.96207600000000015</v>
      </c>
      <c r="G124" s="214">
        <f t="shared" si="5"/>
        <v>1.443114</v>
      </c>
      <c r="H124" s="309"/>
    </row>
    <row r="125" spans="1:8" ht="18.600000000000001" customHeight="1">
      <c r="A125" s="139">
        <v>122</v>
      </c>
      <c r="B125" s="183" t="s">
        <v>1295</v>
      </c>
      <c r="C125" s="184">
        <v>4.7508800000000004</v>
      </c>
      <c r="D125" s="184" t="s">
        <v>1525</v>
      </c>
      <c r="E125" s="214">
        <f t="shared" si="3"/>
        <v>1.9003520000000003</v>
      </c>
      <c r="F125" s="214">
        <f t="shared" si="4"/>
        <v>0.95017600000000013</v>
      </c>
      <c r="G125" s="214">
        <f t="shared" si="5"/>
        <v>1.4252640000000001</v>
      </c>
      <c r="H125" s="309"/>
    </row>
    <row r="126" spans="1:8" ht="18.600000000000001" customHeight="1">
      <c r="A126" s="139">
        <v>123</v>
      </c>
      <c r="B126" s="183" t="s">
        <v>1294</v>
      </c>
      <c r="C126" s="184">
        <v>4.6895499999999997</v>
      </c>
      <c r="D126" s="184" t="s">
        <v>1525</v>
      </c>
      <c r="E126" s="214">
        <f t="shared" si="3"/>
        <v>1.87582</v>
      </c>
      <c r="F126" s="214">
        <f t="shared" si="4"/>
        <v>0.93791000000000002</v>
      </c>
      <c r="G126" s="214">
        <f t="shared" si="5"/>
        <v>1.4068649999999998</v>
      </c>
      <c r="H126" s="309"/>
    </row>
    <row r="127" spans="1:8" ht="18.600000000000001" customHeight="1">
      <c r="A127" s="139">
        <v>124</v>
      </c>
      <c r="B127" s="183" t="s">
        <v>1293</v>
      </c>
      <c r="C127" s="184">
        <v>4.6447000000000003</v>
      </c>
      <c r="D127" s="184" t="s">
        <v>1525</v>
      </c>
      <c r="E127" s="214">
        <f t="shared" si="3"/>
        <v>1.8578800000000002</v>
      </c>
      <c r="F127" s="214">
        <f t="shared" si="4"/>
        <v>0.9289400000000001</v>
      </c>
      <c r="G127" s="214">
        <f t="shared" si="5"/>
        <v>1.39341</v>
      </c>
      <c r="H127" s="309"/>
    </row>
    <row r="128" spans="1:8" ht="18.600000000000001" customHeight="1">
      <c r="A128" s="139">
        <v>125</v>
      </c>
      <c r="B128" s="183" t="s">
        <v>1292</v>
      </c>
      <c r="C128" s="184">
        <v>4.6408800000000001</v>
      </c>
      <c r="D128" s="184" t="s">
        <v>1525</v>
      </c>
      <c r="E128" s="214">
        <f t="shared" si="3"/>
        <v>1.8563520000000002</v>
      </c>
      <c r="F128" s="214">
        <f t="shared" si="4"/>
        <v>0.92817600000000011</v>
      </c>
      <c r="G128" s="214">
        <f t="shared" si="5"/>
        <v>1.3922639999999999</v>
      </c>
      <c r="H128" s="309"/>
    </row>
    <row r="129" spans="1:8" ht="18.600000000000001" customHeight="1">
      <c r="A129" s="139">
        <v>126</v>
      </c>
      <c r="B129" s="183" t="s">
        <v>1291</v>
      </c>
      <c r="C129" s="184">
        <v>4.5477499999999997</v>
      </c>
      <c r="D129" s="184" t="s">
        <v>1525</v>
      </c>
      <c r="E129" s="214">
        <f t="shared" si="3"/>
        <v>1.8190999999999999</v>
      </c>
      <c r="F129" s="214">
        <f t="shared" si="4"/>
        <v>0.90954999999999997</v>
      </c>
      <c r="G129" s="214">
        <f t="shared" si="5"/>
        <v>1.3643249999999998</v>
      </c>
      <c r="H129" s="309"/>
    </row>
    <row r="130" spans="1:8" ht="18.600000000000001" customHeight="1">
      <c r="A130" s="139">
        <v>127</v>
      </c>
      <c r="B130" s="183" t="s">
        <v>1290</v>
      </c>
      <c r="C130" s="184">
        <v>4.5469200000000001</v>
      </c>
      <c r="D130" s="184" t="s">
        <v>1525</v>
      </c>
      <c r="E130" s="214">
        <f t="shared" si="3"/>
        <v>1.8187680000000002</v>
      </c>
      <c r="F130" s="214">
        <f t="shared" si="4"/>
        <v>0.90938400000000008</v>
      </c>
      <c r="G130" s="214">
        <f t="shared" si="5"/>
        <v>1.3640760000000001</v>
      </c>
      <c r="H130" s="309"/>
    </row>
    <row r="131" spans="1:8" ht="18.600000000000001" customHeight="1">
      <c r="A131" s="139">
        <v>128</v>
      </c>
      <c r="B131" s="183" t="s">
        <v>1289</v>
      </c>
      <c r="C131" s="184">
        <v>4.5414599999999998</v>
      </c>
      <c r="D131" s="184" t="s">
        <v>1525</v>
      </c>
      <c r="E131" s="214">
        <f t="shared" si="3"/>
        <v>1.816584</v>
      </c>
      <c r="F131" s="214">
        <f t="shared" si="4"/>
        <v>0.90829199999999999</v>
      </c>
      <c r="G131" s="214">
        <f t="shared" si="5"/>
        <v>1.3624379999999998</v>
      </c>
      <c r="H131" s="309"/>
    </row>
    <row r="132" spans="1:8" ht="18.600000000000001" customHeight="1">
      <c r="A132" s="139">
        <v>129</v>
      </c>
      <c r="B132" s="183" t="s">
        <v>1288</v>
      </c>
      <c r="C132" s="184">
        <v>4.53043</v>
      </c>
      <c r="D132" s="184" t="s">
        <v>1525</v>
      </c>
      <c r="E132" s="214">
        <f t="shared" si="3"/>
        <v>1.8121720000000001</v>
      </c>
      <c r="F132" s="214">
        <f t="shared" si="4"/>
        <v>0.90608600000000006</v>
      </c>
      <c r="G132" s="214">
        <f t="shared" si="5"/>
        <v>1.359129</v>
      </c>
      <c r="H132" s="309"/>
    </row>
    <row r="133" spans="1:8" ht="18.600000000000001" customHeight="1">
      <c r="A133" s="139">
        <v>130</v>
      </c>
      <c r="B133" s="183" t="s">
        <v>1287</v>
      </c>
      <c r="C133" s="184">
        <v>4.5159900000000004</v>
      </c>
      <c r="D133" s="184" t="s">
        <v>1525</v>
      </c>
      <c r="E133" s="214">
        <f t="shared" ref="E133:E196" si="6">C133*$I$4</f>
        <v>1.8063960000000003</v>
      </c>
      <c r="F133" s="214">
        <f t="shared" ref="F133:F196" si="7">C133*$J$4</f>
        <v>0.90319800000000017</v>
      </c>
      <c r="G133" s="214">
        <f t="shared" ref="G133:G196" si="8">C133*$K$4</f>
        <v>1.354797</v>
      </c>
      <c r="H133" s="309"/>
    </row>
    <row r="134" spans="1:8" ht="18.600000000000001" customHeight="1">
      <c r="A134" s="139">
        <v>131</v>
      </c>
      <c r="B134" s="183" t="s">
        <v>1286</v>
      </c>
      <c r="C134" s="184">
        <v>4.4864800000000002</v>
      </c>
      <c r="D134" s="184" t="s">
        <v>1525</v>
      </c>
      <c r="E134" s="214">
        <f t="shared" si="6"/>
        <v>1.7945920000000002</v>
      </c>
      <c r="F134" s="214">
        <f t="shared" si="7"/>
        <v>0.89729600000000009</v>
      </c>
      <c r="G134" s="214">
        <f t="shared" si="8"/>
        <v>1.345944</v>
      </c>
      <c r="H134" s="309"/>
    </row>
    <row r="135" spans="1:8" ht="18.600000000000001" customHeight="1">
      <c r="A135" s="139">
        <v>132</v>
      </c>
      <c r="B135" s="183" t="s">
        <v>1285</v>
      </c>
      <c r="C135" s="184">
        <v>4.4425499999999998</v>
      </c>
      <c r="D135" s="184" t="s">
        <v>1525</v>
      </c>
      <c r="E135" s="214">
        <f t="shared" si="6"/>
        <v>1.77702</v>
      </c>
      <c r="F135" s="214">
        <f t="shared" si="7"/>
        <v>0.88851000000000002</v>
      </c>
      <c r="G135" s="214">
        <f t="shared" si="8"/>
        <v>1.332765</v>
      </c>
      <c r="H135" s="309"/>
    </row>
    <row r="136" spans="1:8" ht="18.600000000000001" customHeight="1">
      <c r="A136" s="139">
        <v>133</v>
      </c>
      <c r="B136" s="183" t="s">
        <v>1284</v>
      </c>
      <c r="C136" s="184">
        <v>4.4145899999999996</v>
      </c>
      <c r="D136" s="184" t="s">
        <v>1525</v>
      </c>
      <c r="E136" s="214">
        <f t="shared" si="6"/>
        <v>1.765836</v>
      </c>
      <c r="F136" s="214">
        <f t="shared" si="7"/>
        <v>0.88291799999999998</v>
      </c>
      <c r="G136" s="214">
        <f t="shared" si="8"/>
        <v>1.3243769999999999</v>
      </c>
      <c r="H136" s="309"/>
    </row>
    <row r="137" spans="1:8" ht="18.600000000000001" customHeight="1">
      <c r="A137" s="139">
        <v>134</v>
      </c>
      <c r="B137" s="183" t="s">
        <v>1283</v>
      </c>
      <c r="C137" s="184">
        <v>4.3547399999999996</v>
      </c>
      <c r="D137" s="184" t="s">
        <v>1525</v>
      </c>
      <c r="E137" s="214">
        <f t="shared" si="6"/>
        <v>1.7418959999999999</v>
      </c>
      <c r="F137" s="214">
        <f t="shared" si="7"/>
        <v>0.87094799999999994</v>
      </c>
      <c r="G137" s="214">
        <f t="shared" si="8"/>
        <v>1.3064219999999998</v>
      </c>
      <c r="H137" s="309"/>
    </row>
    <row r="138" spans="1:8" ht="18.600000000000001" customHeight="1">
      <c r="A138" s="139">
        <v>135</v>
      </c>
      <c r="B138" s="183" t="s">
        <v>1282</v>
      </c>
      <c r="C138" s="184">
        <v>4.3221699999999998</v>
      </c>
      <c r="D138" s="184" t="s">
        <v>1525</v>
      </c>
      <c r="E138" s="214">
        <f t="shared" si="6"/>
        <v>1.7288680000000001</v>
      </c>
      <c r="F138" s="214">
        <f t="shared" si="7"/>
        <v>0.86443400000000004</v>
      </c>
      <c r="G138" s="214">
        <f t="shared" si="8"/>
        <v>1.296651</v>
      </c>
      <c r="H138" s="309"/>
    </row>
    <row r="139" spans="1:8" ht="18.600000000000001" customHeight="1">
      <c r="A139" s="139">
        <v>136</v>
      </c>
      <c r="B139" s="183" t="s">
        <v>1281</v>
      </c>
      <c r="C139" s="184">
        <v>4.3028196999999997</v>
      </c>
      <c r="D139" s="184" t="s">
        <v>1525</v>
      </c>
      <c r="E139" s="214">
        <f t="shared" si="6"/>
        <v>1.7211278800000001</v>
      </c>
      <c r="F139" s="214">
        <f t="shared" si="7"/>
        <v>0.86056394000000003</v>
      </c>
      <c r="G139" s="214">
        <f t="shared" si="8"/>
        <v>1.2908459099999998</v>
      </c>
      <c r="H139" s="309"/>
    </row>
    <row r="140" spans="1:8" ht="18.600000000000001" customHeight="1">
      <c r="A140" s="139">
        <v>137</v>
      </c>
      <c r="B140" s="183" t="s">
        <v>1280</v>
      </c>
      <c r="C140" s="184">
        <v>4.2831299999999999</v>
      </c>
      <c r="D140" s="184" t="s">
        <v>1525</v>
      </c>
      <c r="E140" s="214">
        <f t="shared" si="6"/>
        <v>1.713252</v>
      </c>
      <c r="F140" s="214">
        <f t="shared" si="7"/>
        <v>0.856626</v>
      </c>
      <c r="G140" s="214">
        <f t="shared" si="8"/>
        <v>1.2849389999999998</v>
      </c>
      <c r="H140" s="309"/>
    </row>
    <row r="141" spans="1:8" ht="18.600000000000001" customHeight="1">
      <c r="A141" s="139">
        <v>138</v>
      </c>
      <c r="B141" s="183" t="s">
        <v>1279</v>
      </c>
      <c r="C141" s="184">
        <v>4.2737499999999997</v>
      </c>
      <c r="D141" s="184" t="s">
        <v>1525</v>
      </c>
      <c r="E141" s="214">
        <f t="shared" si="6"/>
        <v>1.7095</v>
      </c>
      <c r="F141" s="214">
        <f t="shared" si="7"/>
        <v>0.85475000000000001</v>
      </c>
      <c r="G141" s="214">
        <f t="shared" si="8"/>
        <v>1.282125</v>
      </c>
      <c r="H141" s="309"/>
    </row>
    <row r="142" spans="1:8" ht="18.600000000000001" customHeight="1">
      <c r="A142" s="139">
        <v>139</v>
      </c>
      <c r="B142" s="183" t="s">
        <v>1278</v>
      </c>
      <c r="C142" s="184">
        <v>4.2621599999999997</v>
      </c>
      <c r="D142" s="184" t="s">
        <v>1525</v>
      </c>
      <c r="E142" s="214">
        <f t="shared" si="6"/>
        <v>1.7048639999999999</v>
      </c>
      <c r="F142" s="214">
        <f t="shared" si="7"/>
        <v>0.85243199999999997</v>
      </c>
      <c r="G142" s="214">
        <f t="shared" si="8"/>
        <v>1.2786479999999998</v>
      </c>
      <c r="H142" s="309"/>
    </row>
    <row r="143" spans="1:8" ht="18.600000000000001" customHeight="1">
      <c r="A143" s="139">
        <v>140</v>
      </c>
      <c r="B143" s="183" t="s">
        <v>1277</v>
      </c>
      <c r="C143" s="184">
        <v>4.2325699999999999</v>
      </c>
      <c r="D143" s="184" t="s">
        <v>1525</v>
      </c>
      <c r="E143" s="214">
        <f t="shared" si="6"/>
        <v>1.693028</v>
      </c>
      <c r="F143" s="214">
        <f t="shared" si="7"/>
        <v>0.84651399999999999</v>
      </c>
      <c r="G143" s="214">
        <f t="shared" si="8"/>
        <v>1.269771</v>
      </c>
      <c r="H143" s="309"/>
    </row>
    <row r="144" spans="1:8" ht="18.600000000000001" customHeight="1">
      <c r="A144" s="139">
        <v>141</v>
      </c>
      <c r="B144" s="183" t="s">
        <v>1276</v>
      </c>
      <c r="C144" s="184">
        <v>4.2190200000000004</v>
      </c>
      <c r="D144" s="184" t="s">
        <v>1525</v>
      </c>
      <c r="E144" s="214">
        <f t="shared" si="6"/>
        <v>1.6876080000000002</v>
      </c>
      <c r="F144" s="214">
        <f t="shared" si="7"/>
        <v>0.84380400000000011</v>
      </c>
      <c r="G144" s="214">
        <f t="shared" si="8"/>
        <v>1.265706</v>
      </c>
      <c r="H144" s="309"/>
    </row>
    <row r="145" spans="1:8" ht="18.600000000000001" customHeight="1">
      <c r="A145" s="139">
        <v>142</v>
      </c>
      <c r="B145" s="183" t="s">
        <v>1275</v>
      </c>
      <c r="C145" s="184">
        <v>4.1833499999999999</v>
      </c>
      <c r="D145" s="184" t="s">
        <v>1525</v>
      </c>
      <c r="E145" s="214">
        <f t="shared" si="6"/>
        <v>1.67334</v>
      </c>
      <c r="F145" s="214">
        <f t="shared" si="7"/>
        <v>0.83667000000000002</v>
      </c>
      <c r="G145" s="214">
        <f t="shared" si="8"/>
        <v>1.2550049999999999</v>
      </c>
      <c r="H145" s="309"/>
    </row>
    <row r="146" spans="1:8" ht="18.600000000000001" customHeight="1">
      <c r="A146" s="139">
        <v>143</v>
      </c>
      <c r="B146" s="183" t="s">
        <v>1274</v>
      </c>
      <c r="C146" s="184">
        <v>4.1506600000000002</v>
      </c>
      <c r="D146" s="184" t="s">
        <v>1525</v>
      </c>
      <c r="E146" s="214">
        <f t="shared" si="6"/>
        <v>1.6602640000000002</v>
      </c>
      <c r="F146" s="214">
        <f t="shared" si="7"/>
        <v>0.83013200000000009</v>
      </c>
      <c r="G146" s="214">
        <f t="shared" si="8"/>
        <v>1.245198</v>
      </c>
      <c r="H146" s="309"/>
    </row>
    <row r="147" spans="1:8" ht="18.600000000000001" customHeight="1">
      <c r="A147" s="139">
        <v>144</v>
      </c>
      <c r="B147" s="183" t="s">
        <v>1273</v>
      </c>
      <c r="C147" s="184">
        <v>4.1077000000000004</v>
      </c>
      <c r="D147" s="184" t="s">
        <v>1525</v>
      </c>
      <c r="E147" s="214">
        <f t="shared" si="6"/>
        <v>1.6430800000000003</v>
      </c>
      <c r="F147" s="214">
        <f t="shared" si="7"/>
        <v>0.82154000000000016</v>
      </c>
      <c r="G147" s="214">
        <f t="shared" si="8"/>
        <v>1.23231</v>
      </c>
      <c r="H147" s="309"/>
    </row>
    <row r="148" spans="1:8" ht="18.600000000000001" customHeight="1">
      <c r="A148" s="139">
        <v>145</v>
      </c>
      <c r="B148" s="183" t="s">
        <v>1272</v>
      </c>
      <c r="C148" s="184">
        <v>4.0945600000000004</v>
      </c>
      <c r="D148" s="184" t="s">
        <v>1525</v>
      </c>
      <c r="E148" s="214">
        <f t="shared" si="6"/>
        <v>1.6378240000000002</v>
      </c>
      <c r="F148" s="214">
        <f t="shared" si="7"/>
        <v>0.81891200000000008</v>
      </c>
      <c r="G148" s="214">
        <f t="shared" si="8"/>
        <v>1.2283680000000001</v>
      </c>
      <c r="H148" s="309"/>
    </row>
    <row r="149" spans="1:8" ht="18.600000000000001" customHeight="1">
      <c r="A149" s="139">
        <v>146</v>
      </c>
      <c r="B149" s="183" t="s">
        <v>1271</v>
      </c>
      <c r="C149" s="184">
        <v>4.0560299999999998</v>
      </c>
      <c r="D149" s="184" t="s">
        <v>1525</v>
      </c>
      <c r="E149" s="214">
        <f t="shared" si="6"/>
        <v>1.622412</v>
      </c>
      <c r="F149" s="214">
        <f t="shared" si="7"/>
        <v>0.81120599999999998</v>
      </c>
      <c r="G149" s="214">
        <f t="shared" si="8"/>
        <v>1.2168089999999998</v>
      </c>
      <c r="H149" s="309"/>
    </row>
    <row r="150" spans="1:8" ht="18.600000000000001" customHeight="1">
      <c r="A150" s="139">
        <v>147</v>
      </c>
      <c r="B150" s="183" t="s">
        <v>1270</v>
      </c>
      <c r="C150" s="184">
        <v>4.0002599999999999</v>
      </c>
      <c r="D150" s="184" t="s">
        <v>1525</v>
      </c>
      <c r="E150" s="214">
        <f t="shared" si="6"/>
        <v>1.600104</v>
      </c>
      <c r="F150" s="214">
        <f t="shared" si="7"/>
        <v>0.80005199999999999</v>
      </c>
      <c r="G150" s="214">
        <f t="shared" si="8"/>
        <v>1.200078</v>
      </c>
      <c r="H150" s="309"/>
    </row>
    <row r="151" spans="1:8" ht="18.600000000000001" customHeight="1">
      <c r="A151" s="139">
        <v>148</v>
      </c>
      <c r="B151" s="183" t="s">
        <v>1269</v>
      </c>
      <c r="C151" s="184">
        <v>3.9641299999999999</v>
      </c>
      <c r="D151" s="184" t="s">
        <v>1525</v>
      </c>
      <c r="E151" s="214">
        <f t="shared" si="6"/>
        <v>1.5856520000000001</v>
      </c>
      <c r="F151" s="214">
        <f t="shared" si="7"/>
        <v>0.79282600000000003</v>
      </c>
      <c r="G151" s="214">
        <f t="shared" si="8"/>
        <v>1.1892389999999999</v>
      </c>
      <c r="H151" s="309"/>
    </row>
    <row r="152" spans="1:8" ht="18.600000000000001" customHeight="1">
      <c r="A152" s="139">
        <v>149</v>
      </c>
      <c r="B152" s="183" t="s">
        <v>1268</v>
      </c>
      <c r="C152" s="184">
        <v>3.9210699999999998</v>
      </c>
      <c r="D152" s="184" t="s">
        <v>1525</v>
      </c>
      <c r="E152" s="214">
        <f t="shared" si="6"/>
        <v>1.5684279999999999</v>
      </c>
      <c r="F152" s="214">
        <f t="shared" si="7"/>
        <v>0.78421399999999997</v>
      </c>
      <c r="G152" s="214">
        <f t="shared" si="8"/>
        <v>1.1763209999999999</v>
      </c>
      <c r="H152" s="309"/>
    </row>
    <row r="153" spans="1:8" ht="18.600000000000001" customHeight="1">
      <c r="A153" s="139">
        <v>150</v>
      </c>
      <c r="B153" s="183" t="s">
        <v>1267</v>
      </c>
      <c r="C153" s="184">
        <v>3.9067400000000001</v>
      </c>
      <c r="D153" s="184" t="s">
        <v>1525</v>
      </c>
      <c r="E153" s="214">
        <f t="shared" si="6"/>
        <v>1.5626960000000001</v>
      </c>
      <c r="F153" s="214">
        <f t="shared" si="7"/>
        <v>0.78134800000000004</v>
      </c>
      <c r="G153" s="214">
        <f t="shared" si="8"/>
        <v>1.1720219999999999</v>
      </c>
      <c r="H153" s="309"/>
    </row>
    <row r="154" spans="1:8" ht="18.600000000000001" customHeight="1">
      <c r="A154" s="139">
        <v>151</v>
      </c>
      <c r="B154" s="183" t="s">
        <v>1266</v>
      </c>
      <c r="C154" s="184">
        <v>3.88504</v>
      </c>
      <c r="D154" s="184" t="s">
        <v>1525</v>
      </c>
      <c r="E154" s="214">
        <f t="shared" si="6"/>
        <v>1.5540160000000001</v>
      </c>
      <c r="F154" s="214">
        <f t="shared" si="7"/>
        <v>0.77700800000000003</v>
      </c>
      <c r="G154" s="214">
        <f t="shared" si="8"/>
        <v>1.1655119999999999</v>
      </c>
      <c r="H154" s="309"/>
    </row>
    <row r="155" spans="1:8" ht="18.600000000000001" customHeight="1">
      <c r="A155" s="139">
        <v>152</v>
      </c>
      <c r="B155" s="183" t="s">
        <v>1265</v>
      </c>
      <c r="C155" s="184">
        <v>3.8805000000000001</v>
      </c>
      <c r="D155" s="184" t="s">
        <v>1525</v>
      </c>
      <c r="E155" s="214">
        <f t="shared" si="6"/>
        <v>1.5522</v>
      </c>
      <c r="F155" s="214">
        <f t="shared" si="7"/>
        <v>0.77610000000000001</v>
      </c>
      <c r="G155" s="214">
        <f t="shared" si="8"/>
        <v>1.16415</v>
      </c>
      <c r="H155" s="309"/>
    </row>
    <row r="156" spans="1:8" ht="18.600000000000001" customHeight="1">
      <c r="A156" s="139">
        <v>153</v>
      </c>
      <c r="B156" s="183" t="s">
        <v>1264</v>
      </c>
      <c r="C156" s="184">
        <v>3.8764400000000001</v>
      </c>
      <c r="D156" s="184" t="s">
        <v>1525</v>
      </c>
      <c r="E156" s="214">
        <f t="shared" si="6"/>
        <v>1.5505760000000002</v>
      </c>
      <c r="F156" s="214">
        <f t="shared" si="7"/>
        <v>0.77528800000000009</v>
      </c>
      <c r="G156" s="214">
        <f t="shared" si="8"/>
        <v>1.1629320000000001</v>
      </c>
      <c r="H156" s="309"/>
    </row>
    <row r="157" spans="1:8" ht="18.600000000000001" customHeight="1">
      <c r="A157" s="139">
        <v>154</v>
      </c>
      <c r="B157" s="183" t="s">
        <v>1263</v>
      </c>
      <c r="C157" s="184">
        <v>3.8727301000000001</v>
      </c>
      <c r="D157" s="184" t="s">
        <v>1525</v>
      </c>
      <c r="E157" s="214">
        <f t="shared" si="6"/>
        <v>1.5490920400000001</v>
      </c>
      <c r="F157" s="214">
        <f t="shared" si="7"/>
        <v>0.77454602000000006</v>
      </c>
      <c r="G157" s="214">
        <f t="shared" si="8"/>
        <v>1.16181903</v>
      </c>
      <c r="H157" s="309"/>
    </row>
    <row r="158" spans="1:8" ht="18.600000000000001" customHeight="1">
      <c r="A158" s="139">
        <v>155</v>
      </c>
      <c r="B158" s="183" t="s">
        <v>1262</v>
      </c>
      <c r="C158" s="184">
        <v>3.8484400000000001</v>
      </c>
      <c r="D158" s="184" t="s">
        <v>1525</v>
      </c>
      <c r="E158" s="214">
        <f t="shared" si="6"/>
        <v>1.5393760000000001</v>
      </c>
      <c r="F158" s="214">
        <f t="shared" si="7"/>
        <v>0.76968800000000004</v>
      </c>
      <c r="G158" s="214">
        <f t="shared" si="8"/>
        <v>1.1545319999999999</v>
      </c>
      <c r="H158" s="309"/>
    </row>
    <row r="159" spans="1:8" ht="18.600000000000001" customHeight="1">
      <c r="A159" s="139">
        <v>156</v>
      </c>
      <c r="B159" s="183" t="s">
        <v>1261</v>
      </c>
      <c r="C159" s="184">
        <v>3.8468100000000001</v>
      </c>
      <c r="D159" s="184" t="s">
        <v>1525</v>
      </c>
      <c r="E159" s="214">
        <f t="shared" si="6"/>
        <v>1.5387240000000002</v>
      </c>
      <c r="F159" s="214">
        <f t="shared" si="7"/>
        <v>0.7693620000000001</v>
      </c>
      <c r="G159" s="214">
        <f t="shared" si="8"/>
        <v>1.1540429999999999</v>
      </c>
      <c r="H159" s="309"/>
    </row>
    <row r="160" spans="1:8" ht="18.600000000000001" customHeight="1">
      <c r="A160" s="139">
        <v>157</v>
      </c>
      <c r="B160" s="183" t="s">
        <v>1260</v>
      </c>
      <c r="C160" s="184">
        <v>3.8416000000000001</v>
      </c>
      <c r="D160" s="184" t="s">
        <v>1525</v>
      </c>
      <c r="E160" s="214">
        <f t="shared" si="6"/>
        <v>1.5366400000000002</v>
      </c>
      <c r="F160" s="214">
        <f t="shared" si="7"/>
        <v>0.76832000000000011</v>
      </c>
      <c r="G160" s="214">
        <f t="shared" si="8"/>
        <v>1.1524799999999999</v>
      </c>
      <c r="H160" s="309"/>
    </row>
    <row r="161" spans="1:8" ht="18.600000000000001" customHeight="1">
      <c r="A161" s="139">
        <v>158</v>
      </c>
      <c r="B161" s="183" t="s">
        <v>1259</v>
      </c>
      <c r="C161" s="184">
        <v>3.79</v>
      </c>
      <c r="D161" s="184" t="s">
        <v>1525</v>
      </c>
      <c r="E161" s="214">
        <f t="shared" si="6"/>
        <v>1.516</v>
      </c>
      <c r="F161" s="214">
        <f t="shared" si="7"/>
        <v>0.75800000000000001</v>
      </c>
      <c r="G161" s="214">
        <f t="shared" si="8"/>
        <v>1.137</v>
      </c>
      <c r="H161" s="309"/>
    </row>
    <row r="162" spans="1:8" ht="18.600000000000001" customHeight="1">
      <c r="A162" s="139">
        <v>159</v>
      </c>
      <c r="B162" s="183" t="s">
        <v>1258</v>
      </c>
      <c r="C162" s="184">
        <v>3.7680600000000002</v>
      </c>
      <c r="D162" s="184" t="s">
        <v>1525</v>
      </c>
      <c r="E162" s="214">
        <f t="shared" si="6"/>
        <v>1.5072240000000001</v>
      </c>
      <c r="F162" s="214">
        <f t="shared" si="7"/>
        <v>0.75361200000000006</v>
      </c>
      <c r="G162" s="214">
        <f t="shared" si="8"/>
        <v>1.1304179999999999</v>
      </c>
      <c r="H162" s="309"/>
    </row>
    <row r="163" spans="1:8" ht="18.600000000000001" customHeight="1">
      <c r="A163" s="139">
        <v>160</v>
      </c>
      <c r="B163" s="183" t="s">
        <v>1257</v>
      </c>
      <c r="C163" s="184">
        <v>3.7581959999999999</v>
      </c>
      <c r="D163" s="184" t="s">
        <v>1525</v>
      </c>
      <c r="E163" s="214">
        <f t="shared" si="6"/>
        <v>1.5032784000000001</v>
      </c>
      <c r="F163" s="214">
        <f t="shared" si="7"/>
        <v>0.75163920000000006</v>
      </c>
      <c r="G163" s="214">
        <f t="shared" si="8"/>
        <v>1.1274587999999999</v>
      </c>
      <c r="H163" s="309"/>
    </row>
    <row r="164" spans="1:8" ht="18.600000000000001" customHeight="1">
      <c r="A164" s="139">
        <v>161</v>
      </c>
      <c r="B164" s="183" t="s">
        <v>1256</v>
      </c>
      <c r="C164" s="184">
        <v>3.7381008000000002</v>
      </c>
      <c r="D164" s="184" t="s">
        <v>1525</v>
      </c>
      <c r="E164" s="214">
        <f t="shared" si="6"/>
        <v>1.4952403200000002</v>
      </c>
      <c r="F164" s="214">
        <f t="shared" si="7"/>
        <v>0.74762016000000009</v>
      </c>
      <c r="G164" s="214">
        <f t="shared" si="8"/>
        <v>1.12143024</v>
      </c>
      <c r="H164" s="309"/>
    </row>
    <row r="165" spans="1:8" ht="18.600000000000001" customHeight="1">
      <c r="A165" s="139">
        <v>162</v>
      </c>
      <c r="B165" s="183" t="s">
        <v>1255</v>
      </c>
      <c r="C165" s="184">
        <v>3.7119</v>
      </c>
      <c r="D165" s="184" t="s">
        <v>1525</v>
      </c>
      <c r="E165" s="214">
        <f t="shared" si="6"/>
        <v>1.4847600000000001</v>
      </c>
      <c r="F165" s="214">
        <f t="shared" si="7"/>
        <v>0.74238000000000004</v>
      </c>
      <c r="G165" s="214">
        <f t="shared" si="8"/>
        <v>1.1135699999999999</v>
      </c>
      <c r="H165" s="309"/>
    </row>
    <row r="166" spans="1:8" ht="18.600000000000001" customHeight="1">
      <c r="A166" s="139">
        <v>163</v>
      </c>
      <c r="B166" s="183" t="s">
        <v>1254</v>
      </c>
      <c r="C166" s="184">
        <v>3.6944300000000001</v>
      </c>
      <c r="D166" s="184" t="s">
        <v>1525</v>
      </c>
      <c r="E166" s="214">
        <f t="shared" si="6"/>
        <v>1.4777720000000001</v>
      </c>
      <c r="F166" s="214">
        <f t="shared" si="7"/>
        <v>0.73888600000000004</v>
      </c>
      <c r="G166" s="214">
        <f t="shared" si="8"/>
        <v>1.1083289999999999</v>
      </c>
      <c r="H166" s="309"/>
    </row>
    <row r="167" spans="1:8" ht="18.600000000000001" customHeight="1">
      <c r="A167" s="139">
        <v>164</v>
      </c>
      <c r="B167" s="183" t="s">
        <v>1253</v>
      </c>
      <c r="C167" s="184">
        <v>3.65429</v>
      </c>
      <c r="D167" s="184" t="s">
        <v>1525</v>
      </c>
      <c r="E167" s="214">
        <f t="shared" si="6"/>
        <v>1.461716</v>
      </c>
      <c r="F167" s="214">
        <f t="shared" si="7"/>
        <v>0.73085800000000001</v>
      </c>
      <c r="G167" s="214">
        <f t="shared" si="8"/>
        <v>1.096287</v>
      </c>
      <c r="H167" s="309"/>
    </row>
    <row r="168" spans="1:8" ht="18.600000000000001" customHeight="1">
      <c r="A168" s="139">
        <v>165</v>
      </c>
      <c r="B168" s="183" t="s">
        <v>1252</v>
      </c>
      <c r="C168" s="184">
        <v>3.6395300000000002</v>
      </c>
      <c r="D168" s="184" t="s">
        <v>1525</v>
      </c>
      <c r="E168" s="214">
        <f t="shared" si="6"/>
        <v>1.4558120000000001</v>
      </c>
      <c r="F168" s="214">
        <f t="shared" si="7"/>
        <v>0.72790600000000005</v>
      </c>
      <c r="G168" s="214">
        <f t="shared" si="8"/>
        <v>1.0918589999999999</v>
      </c>
      <c r="H168" s="309"/>
    </row>
    <row r="169" spans="1:8" ht="18.600000000000001" customHeight="1">
      <c r="A169" s="139">
        <v>166</v>
      </c>
      <c r="B169" s="183" t="s">
        <v>1251</v>
      </c>
      <c r="C169" s="184">
        <v>3.6139800000000002</v>
      </c>
      <c r="D169" s="184" t="s">
        <v>1525</v>
      </c>
      <c r="E169" s="214">
        <f t="shared" si="6"/>
        <v>1.4455920000000002</v>
      </c>
      <c r="F169" s="214">
        <f t="shared" si="7"/>
        <v>0.72279600000000011</v>
      </c>
      <c r="G169" s="214">
        <f t="shared" si="8"/>
        <v>1.0841940000000001</v>
      </c>
      <c r="H169" s="309"/>
    </row>
    <row r="170" spans="1:8" ht="18.600000000000001" customHeight="1">
      <c r="A170" s="139">
        <v>167</v>
      </c>
      <c r="B170" s="183" t="s">
        <v>1250</v>
      </c>
      <c r="C170" s="184">
        <v>3.6093899999999999</v>
      </c>
      <c r="D170" s="184" t="s">
        <v>1525</v>
      </c>
      <c r="E170" s="214">
        <f t="shared" si="6"/>
        <v>1.443756</v>
      </c>
      <c r="F170" s="214">
        <f t="shared" si="7"/>
        <v>0.72187800000000002</v>
      </c>
      <c r="G170" s="214">
        <f t="shared" si="8"/>
        <v>1.0828169999999999</v>
      </c>
      <c r="H170" s="309"/>
    </row>
    <row r="171" spans="1:8" ht="18.600000000000001" customHeight="1">
      <c r="A171" s="139">
        <v>168</v>
      </c>
      <c r="B171" s="183" t="s">
        <v>1249</v>
      </c>
      <c r="C171" s="184">
        <v>3.6090399999999998</v>
      </c>
      <c r="D171" s="184" t="s">
        <v>1525</v>
      </c>
      <c r="E171" s="214">
        <f t="shared" si="6"/>
        <v>1.443616</v>
      </c>
      <c r="F171" s="214">
        <f t="shared" si="7"/>
        <v>0.72180800000000001</v>
      </c>
      <c r="G171" s="214">
        <f t="shared" si="8"/>
        <v>1.0827119999999999</v>
      </c>
      <c r="H171" s="309"/>
    </row>
    <row r="172" spans="1:8" ht="18.600000000000001" customHeight="1">
      <c r="A172" s="139">
        <v>169</v>
      </c>
      <c r="B172" s="183" t="s">
        <v>1248</v>
      </c>
      <c r="C172" s="184">
        <v>3.5956600000000001</v>
      </c>
      <c r="D172" s="184" t="s">
        <v>1525</v>
      </c>
      <c r="E172" s="214">
        <f t="shared" si="6"/>
        <v>1.4382640000000002</v>
      </c>
      <c r="F172" s="214">
        <f t="shared" si="7"/>
        <v>0.7191320000000001</v>
      </c>
      <c r="G172" s="214">
        <f t="shared" si="8"/>
        <v>1.0786979999999999</v>
      </c>
      <c r="H172" s="309"/>
    </row>
    <row r="173" spans="1:8" ht="18.600000000000001" customHeight="1">
      <c r="A173" s="139">
        <v>170</v>
      </c>
      <c r="B173" s="183" t="s">
        <v>1247</v>
      </c>
      <c r="C173" s="184">
        <v>3.56196</v>
      </c>
      <c r="D173" s="184" t="s">
        <v>1525</v>
      </c>
      <c r="E173" s="214">
        <f t="shared" si="6"/>
        <v>1.4247840000000001</v>
      </c>
      <c r="F173" s="214">
        <f t="shared" si="7"/>
        <v>0.71239200000000003</v>
      </c>
      <c r="G173" s="214">
        <f t="shared" si="8"/>
        <v>1.0685879999999999</v>
      </c>
      <c r="H173" s="309"/>
    </row>
    <row r="174" spans="1:8" ht="18.600000000000001" customHeight="1">
      <c r="A174" s="139">
        <v>171</v>
      </c>
      <c r="B174" s="183" t="s">
        <v>1246</v>
      </c>
      <c r="C174" s="184">
        <v>3.50068</v>
      </c>
      <c r="D174" s="184" t="s">
        <v>1525</v>
      </c>
      <c r="E174" s="214">
        <f t="shared" si="6"/>
        <v>1.4002720000000002</v>
      </c>
      <c r="F174" s="214">
        <f t="shared" si="7"/>
        <v>0.70013600000000009</v>
      </c>
      <c r="G174" s="214">
        <f t="shared" si="8"/>
        <v>1.0502039999999999</v>
      </c>
      <c r="H174" s="309"/>
    </row>
    <row r="175" spans="1:8" ht="18.600000000000001" customHeight="1">
      <c r="A175" s="139">
        <v>172</v>
      </c>
      <c r="B175" s="183" t="s">
        <v>1245</v>
      </c>
      <c r="C175" s="184">
        <v>3.4744100000000002</v>
      </c>
      <c r="D175" s="184" t="s">
        <v>1525</v>
      </c>
      <c r="E175" s="214">
        <f t="shared" si="6"/>
        <v>1.3897640000000002</v>
      </c>
      <c r="F175" s="214">
        <f t="shared" si="7"/>
        <v>0.69488200000000011</v>
      </c>
      <c r="G175" s="214">
        <f t="shared" si="8"/>
        <v>1.0423230000000001</v>
      </c>
      <c r="H175" s="309"/>
    </row>
    <row r="176" spans="1:8" ht="18.600000000000001" customHeight="1">
      <c r="A176" s="139">
        <v>173</v>
      </c>
      <c r="B176" s="183" t="s">
        <v>1244</v>
      </c>
      <c r="C176" s="184">
        <v>3.46712</v>
      </c>
      <c r="D176" s="184" t="s">
        <v>1525</v>
      </c>
      <c r="E176" s="214">
        <f t="shared" si="6"/>
        <v>1.3868480000000001</v>
      </c>
      <c r="F176" s="214">
        <f t="shared" si="7"/>
        <v>0.69342400000000004</v>
      </c>
      <c r="G176" s="214">
        <f t="shared" si="8"/>
        <v>1.0401359999999999</v>
      </c>
      <c r="H176" s="309"/>
    </row>
    <row r="177" spans="1:8" ht="18.600000000000001" customHeight="1">
      <c r="A177" s="139">
        <v>174</v>
      </c>
      <c r="B177" s="183" t="s">
        <v>1243</v>
      </c>
      <c r="C177" s="184">
        <v>3.4304000000000001</v>
      </c>
      <c r="D177" s="184" t="s">
        <v>1525</v>
      </c>
      <c r="E177" s="214">
        <f t="shared" si="6"/>
        <v>1.37216</v>
      </c>
      <c r="F177" s="214">
        <f t="shared" si="7"/>
        <v>0.68608000000000002</v>
      </c>
      <c r="G177" s="214">
        <f t="shared" si="8"/>
        <v>1.02912</v>
      </c>
      <c r="H177" s="309"/>
    </row>
    <row r="178" spans="1:8" ht="18.600000000000001" customHeight="1">
      <c r="A178" s="139">
        <v>175</v>
      </c>
      <c r="B178" s="183" t="s">
        <v>1242</v>
      </c>
      <c r="C178" s="184">
        <v>3.3811399999999998</v>
      </c>
      <c r="D178" s="184" t="s">
        <v>1525</v>
      </c>
      <c r="E178" s="214">
        <f t="shared" si="6"/>
        <v>1.3524560000000001</v>
      </c>
      <c r="F178" s="214">
        <f t="shared" si="7"/>
        <v>0.67622800000000005</v>
      </c>
      <c r="G178" s="214">
        <f t="shared" si="8"/>
        <v>1.0143419999999999</v>
      </c>
      <c r="H178" s="309"/>
    </row>
    <row r="179" spans="1:8" ht="18.600000000000001" customHeight="1">
      <c r="A179" s="139">
        <v>176</v>
      </c>
      <c r="B179" s="183" t="s">
        <v>1241</v>
      </c>
      <c r="C179" s="184">
        <v>3.3727900000000002</v>
      </c>
      <c r="D179" s="184" t="s">
        <v>1525</v>
      </c>
      <c r="E179" s="214">
        <f t="shared" si="6"/>
        <v>1.3491160000000002</v>
      </c>
      <c r="F179" s="214">
        <f t="shared" si="7"/>
        <v>0.6745580000000001</v>
      </c>
      <c r="G179" s="214">
        <f t="shared" si="8"/>
        <v>1.0118370000000001</v>
      </c>
      <c r="H179" s="309"/>
    </row>
    <row r="180" spans="1:8" ht="18.600000000000001" customHeight="1">
      <c r="A180" s="139">
        <v>177</v>
      </c>
      <c r="B180" s="183" t="s">
        <v>1240</v>
      </c>
      <c r="C180" s="184">
        <v>3.3410700000000002</v>
      </c>
      <c r="D180" s="184" t="s">
        <v>1525</v>
      </c>
      <c r="E180" s="214">
        <f t="shared" si="6"/>
        <v>1.3364280000000002</v>
      </c>
      <c r="F180" s="214">
        <f t="shared" si="7"/>
        <v>0.66821400000000009</v>
      </c>
      <c r="G180" s="214">
        <f t="shared" si="8"/>
        <v>1.002321</v>
      </c>
      <c r="H180" s="309"/>
    </row>
    <row r="181" spans="1:8" ht="18.600000000000001" customHeight="1">
      <c r="A181" s="139">
        <v>178</v>
      </c>
      <c r="B181" s="183" t="s">
        <v>1239</v>
      </c>
      <c r="C181" s="184">
        <v>3.2728500999999999</v>
      </c>
      <c r="D181" s="184" t="s">
        <v>1525</v>
      </c>
      <c r="E181" s="214">
        <f t="shared" si="6"/>
        <v>1.3091400399999999</v>
      </c>
      <c r="F181" s="214">
        <f t="shared" si="7"/>
        <v>0.65457001999999997</v>
      </c>
      <c r="G181" s="214">
        <f t="shared" si="8"/>
        <v>0.98185502999999996</v>
      </c>
      <c r="H181" s="309"/>
    </row>
    <row r="182" spans="1:8" ht="18.600000000000001" customHeight="1">
      <c r="A182" s="139">
        <v>179</v>
      </c>
      <c r="B182" s="183" t="s">
        <v>1238</v>
      </c>
      <c r="C182" s="184">
        <v>3.2501558000000004</v>
      </c>
      <c r="D182" s="184" t="s">
        <v>1525</v>
      </c>
      <c r="E182" s="214">
        <f t="shared" si="6"/>
        <v>1.3000623200000003</v>
      </c>
      <c r="F182" s="214">
        <f t="shared" si="7"/>
        <v>0.65003116000000016</v>
      </c>
      <c r="G182" s="214">
        <f t="shared" si="8"/>
        <v>0.97504674000000002</v>
      </c>
      <c r="H182" s="309"/>
    </row>
    <row r="183" spans="1:8" ht="18.600000000000001" customHeight="1">
      <c r="A183" s="139">
        <v>180</v>
      </c>
      <c r="B183" s="183" t="s">
        <v>1237</v>
      </c>
      <c r="C183" s="184">
        <v>3.2465199999999999</v>
      </c>
      <c r="D183" s="184" t="s">
        <v>1525</v>
      </c>
      <c r="E183" s="214">
        <f t="shared" si="6"/>
        <v>1.298608</v>
      </c>
      <c r="F183" s="214">
        <f t="shared" si="7"/>
        <v>0.64930399999999999</v>
      </c>
      <c r="G183" s="214">
        <f t="shared" si="8"/>
        <v>0.97395599999999993</v>
      </c>
      <c r="H183" s="309"/>
    </row>
    <row r="184" spans="1:8" ht="18.600000000000001" customHeight="1">
      <c r="A184" s="139">
        <v>181</v>
      </c>
      <c r="B184" s="183" t="s">
        <v>1236</v>
      </c>
      <c r="C184" s="184">
        <v>3.24396</v>
      </c>
      <c r="D184" s="184" t="s">
        <v>1525</v>
      </c>
      <c r="E184" s="214">
        <f t="shared" si="6"/>
        <v>1.2975840000000001</v>
      </c>
      <c r="F184" s="214">
        <f t="shared" si="7"/>
        <v>0.64879200000000004</v>
      </c>
      <c r="G184" s="214">
        <f t="shared" si="8"/>
        <v>0.97318799999999994</v>
      </c>
      <c r="H184" s="309"/>
    </row>
    <row r="185" spans="1:8" ht="18.600000000000001" customHeight="1">
      <c r="A185" s="139">
        <v>182</v>
      </c>
      <c r="B185" s="183" t="s">
        <v>1235</v>
      </c>
      <c r="C185" s="184">
        <v>3.1875828000000004</v>
      </c>
      <c r="D185" s="184" t="s">
        <v>1525</v>
      </c>
      <c r="E185" s="214">
        <f t="shared" si="6"/>
        <v>1.2750331200000002</v>
      </c>
      <c r="F185" s="214">
        <f t="shared" si="7"/>
        <v>0.63751656000000012</v>
      </c>
      <c r="G185" s="214">
        <f t="shared" si="8"/>
        <v>0.95627484000000007</v>
      </c>
      <c r="H185" s="309"/>
    </row>
    <row r="186" spans="1:8" ht="18.600000000000001" customHeight="1">
      <c r="A186" s="139">
        <v>183</v>
      </c>
      <c r="B186" s="183" t="s">
        <v>1234</v>
      </c>
      <c r="C186" s="184">
        <v>3.1875094000000002</v>
      </c>
      <c r="D186" s="184" t="s">
        <v>1525</v>
      </c>
      <c r="E186" s="214">
        <f t="shared" si="6"/>
        <v>1.2750037600000002</v>
      </c>
      <c r="F186" s="214">
        <f t="shared" si="7"/>
        <v>0.63750188000000008</v>
      </c>
      <c r="G186" s="214">
        <f t="shared" si="8"/>
        <v>0.95625282</v>
      </c>
      <c r="H186" s="309"/>
    </row>
    <row r="187" spans="1:8" ht="18.600000000000001" customHeight="1">
      <c r="A187" s="139">
        <v>184</v>
      </c>
      <c r="B187" s="183" t="s">
        <v>1233</v>
      </c>
      <c r="C187" s="184">
        <v>3.1816900000000001</v>
      </c>
      <c r="D187" s="184" t="s">
        <v>1525</v>
      </c>
      <c r="E187" s="214">
        <f t="shared" si="6"/>
        <v>1.2726760000000001</v>
      </c>
      <c r="F187" s="214">
        <f t="shared" si="7"/>
        <v>0.63633800000000007</v>
      </c>
      <c r="G187" s="214">
        <f t="shared" si="8"/>
        <v>0.95450699999999999</v>
      </c>
      <c r="H187" s="309"/>
    </row>
    <row r="188" spans="1:8" ht="18.600000000000001" customHeight="1">
      <c r="A188" s="139">
        <v>185</v>
      </c>
      <c r="B188" s="183" t="s">
        <v>1232</v>
      </c>
      <c r="C188" s="184">
        <v>3.1682000000000001</v>
      </c>
      <c r="D188" s="184" t="s">
        <v>1525</v>
      </c>
      <c r="E188" s="214">
        <f t="shared" si="6"/>
        <v>1.2672800000000002</v>
      </c>
      <c r="F188" s="214">
        <f t="shared" si="7"/>
        <v>0.63364000000000009</v>
      </c>
      <c r="G188" s="214">
        <f t="shared" si="8"/>
        <v>0.95045999999999997</v>
      </c>
      <c r="H188" s="309"/>
    </row>
    <row r="189" spans="1:8" ht="18.600000000000001" customHeight="1">
      <c r="A189" s="139">
        <v>186</v>
      </c>
      <c r="B189" s="183" t="s">
        <v>1231</v>
      </c>
      <c r="C189" s="184">
        <v>3.16107</v>
      </c>
      <c r="D189" s="184" t="s">
        <v>1525</v>
      </c>
      <c r="E189" s="214">
        <f t="shared" si="6"/>
        <v>1.2644280000000001</v>
      </c>
      <c r="F189" s="214">
        <f t="shared" si="7"/>
        <v>0.63221400000000005</v>
      </c>
      <c r="G189" s="214">
        <f t="shared" si="8"/>
        <v>0.94832099999999997</v>
      </c>
      <c r="H189" s="309"/>
    </row>
    <row r="190" spans="1:8" ht="18.600000000000001" customHeight="1">
      <c r="A190" s="139">
        <v>187</v>
      </c>
      <c r="B190" s="183" t="s">
        <v>1230</v>
      </c>
      <c r="C190" s="184">
        <v>3.10887</v>
      </c>
      <c r="D190" s="184" t="s">
        <v>1525</v>
      </c>
      <c r="E190" s="214">
        <f t="shared" si="6"/>
        <v>1.2435480000000001</v>
      </c>
      <c r="F190" s="214">
        <f t="shared" si="7"/>
        <v>0.62177400000000005</v>
      </c>
      <c r="G190" s="214">
        <f t="shared" si="8"/>
        <v>0.93266099999999996</v>
      </c>
      <c r="H190" s="309"/>
    </row>
    <row r="191" spans="1:8" ht="18.600000000000001" customHeight="1">
      <c r="A191" s="139">
        <v>188</v>
      </c>
      <c r="B191" s="183" t="s">
        <v>1229</v>
      </c>
      <c r="C191" s="184">
        <v>3.0429400000000002</v>
      </c>
      <c r="D191" s="184" t="s">
        <v>1525</v>
      </c>
      <c r="E191" s="214">
        <f t="shared" si="6"/>
        <v>1.2171760000000003</v>
      </c>
      <c r="F191" s="214">
        <f t="shared" si="7"/>
        <v>0.60858800000000013</v>
      </c>
      <c r="G191" s="214">
        <f t="shared" si="8"/>
        <v>0.91288199999999997</v>
      </c>
      <c r="H191" s="309"/>
    </row>
    <row r="192" spans="1:8" ht="18.600000000000001" customHeight="1">
      <c r="A192" s="139">
        <v>189</v>
      </c>
      <c r="B192" s="183" t="s">
        <v>1228</v>
      </c>
      <c r="C192" s="184">
        <v>3</v>
      </c>
      <c r="D192" s="184" t="s">
        <v>1525</v>
      </c>
      <c r="E192" s="214">
        <f t="shared" si="6"/>
        <v>1.2000000000000002</v>
      </c>
      <c r="F192" s="214">
        <f t="shared" si="7"/>
        <v>0.60000000000000009</v>
      </c>
      <c r="G192" s="214">
        <f t="shared" si="8"/>
        <v>0.89999999999999991</v>
      </c>
      <c r="H192" s="309"/>
    </row>
    <row r="193" spans="1:8" ht="18.600000000000001" customHeight="1">
      <c r="A193" s="139">
        <v>190</v>
      </c>
      <c r="B193" s="183" t="s">
        <v>1227</v>
      </c>
      <c r="C193" s="184">
        <v>2.96618</v>
      </c>
      <c r="D193" s="184" t="s">
        <v>1525</v>
      </c>
      <c r="E193" s="214">
        <f t="shared" si="6"/>
        <v>1.186472</v>
      </c>
      <c r="F193" s="214">
        <f t="shared" si="7"/>
        <v>0.59323599999999999</v>
      </c>
      <c r="G193" s="214">
        <f t="shared" si="8"/>
        <v>0.88985400000000003</v>
      </c>
      <c r="H193" s="309"/>
    </row>
    <row r="194" spans="1:8" ht="18.600000000000001" customHeight="1">
      <c r="A194" s="139">
        <v>191</v>
      </c>
      <c r="B194" s="183" t="s">
        <v>1226</v>
      </c>
      <c r="C194" s="184">
        <v>2.9541300000000001</v>
      </c>
      <c r="D194" s="184" t="s">
        <v>1525</v>
      </c>
      <c r="E194" s="214">
        <f t="shared" si="6"/>
        <v>1.1816520000000001</v>
      </c>
      <c r="F194" s="214">
        <f t="shared" si="7"/>
        <v>0.59082600000000007</v>
      </c>
      <c r="G194" s="214">
        <f t="shared" si="8"/>
        <v>0.886239</v>
      </c>
      <c r="H194" s="309"/>
    </row>
    <row r="195" spans="1:8" ht="18.600000000000001" customHeight="1">
      <c r="A195" s="139">
        <v>192</v>
      </c>
      <c r="B195" s="183" t="s">
        <v>1225</v>
      </c>
      <c r="C195" s="184">
        <v>2.9374899999999999</v>
      </c>
      <c r="D195" s="184" t="s">
        <v>1525</v>
      </c>
      <c r="E195" s="214">
        <f t="shared" si="6"/>
        <v>1.1749959999999999</v>
      </c>
      <c r="F195" s="214">
        <f t="shared" si="7"/>
        <v>0.58749799999999996</v>
      </c>
      <c r="G195" s="214">
        <f t="shared" si="8"/>
        <v>0.881247</v>
      </c>
      <c r="H195" s="309"/>
    </row>
    <row r="196" spans="1:8" ht="18.600000000000001" customHeight="1">
      <c r="A196" s="139">
        <v>193</v>
      </c>
      <c r="B196" s="183" t="s">
        <v>1224</v>
      </c>
      <c r="C196" s="184">
        <v>2.93032</v>
      </c>
      <c r="D196" s="184" t="s">
        <v>1525</v>
      </c>
      <c r="E196" s="214">
        <f t="shared" si="6"/>
        <v>1.1721280000000001</v>
      </c>
      <c r="F196" s="214">
        <f t="shared" si="7"/>
        <v>0.58606400000000003</v>
      </c>
      <c r="G196" s="214">
        <f t="shared" si="8"/>
        <v>0.87909599999999999</v>
      </c>
      <c r="H196" s="309"/>
    </row>
    <row r="197" spans="1:8" ht="18.600000000000001" customHeight="1">
      <c r="A197" s="139">
        <v>194</v>
      </c>
      <c r="B197" s="183" t="s">
        <v>1223</v>
      </c>
      <c r="C197" s="184">
        <v>2.92903</v>
      </c>
      <c r="D197" s="184" t="s">
        <v>1525</v>
      </c>
      <c r="E197" s="214">
        <f t="shared" ref="E197:E260" si="9">C197*$I$4</f>
        <v>1.1716120000000001</v>
      </c>
      <c r="F197" s="214">
        <f t="shared" ref="F197:F260" si="10">C197*$J$4</f>
        <v>0.58580600000000005</v>
      </c>
      <c r="G197" s="214">
        <f t="shared" ref="G197:G260" si="11">C197*$K$4</f>
        <v>0.87870899999999996</v>
      </c>
      <c r="H197" s="309"/>
    </row>
    <row r="198" spans="1:8" ht="18.600000000000001" customHeight="1">
      <c r="A198" s="139">
        <v>195</v>
      </c>
      <c r="B198" s="183" t="s">
        <v>1222</v>
      </c>
      <c r="C198" s="184">
        <v>2.91784</v>
      </c>
      <c r="D198" s="184" t="s">
        <v>1525</v>
      </c>
      <c r="E198" s="214">
        <f t="shared" si="9"/>
        <v>1.167136</v>
      </c>
      <c r="F198" s="214">
        <f t="shared" si="10"/>
        <v>0.58356799999999998</v>
      </c>
      <c r="G198" s="214">
        <f t="shared" si="11"/>
        <v>0.87535200000000002</v>
      </c>
      <c r="H198" s="309"/>
    </row>
    <row r="199" spans="1:8" ht="18.600000000000001" customHeight="1">
      <c r="A199" s="139">
        <v>196</v>
      </c>
      <c r="B199" s="183" t="s">
        <v>1221</v>
      </c>
      <c r="C199" s="184">
        <v>2.8849900000000002</v>
      </c>
      <c r="D199" s="184" t="s">
        <v>1525</v>
      </c>
      <c r="E199" s="214">
        <f t="shared" si="9"/>
        <v>1.153996</v>
      </c>
      <c r="F199" s="214">
        <f t="shared" si="10"/>
        <v>0.57699800000000001</v>
      </c>
      <c r="G199" s="214">
        <f t="shared" si="11"/>
        <v>0.86549700000000007</v>
      </c>
      <c r="H199" s="309"/>
    </row>
    <row r="200" spans="1:8" ht="18.600000000000001" customHeight="1">
      <c r="A200" s="139">
        <v>197</v>
      </c>
      <c r="B200" s="183" t="s">
        <v>1220</v>
      </c>
      <c r="C200" s="184">
        <v>2.8707600000000002</v>
      </c>
      <c r="D200" s="184" t="s">
        <v>1525</v>
      </c>
      <c r="E200" s="214">
        <f t="shared" si="9"/>
        <v>1.1483040000000002</v>
      </c>
      <c r="F200" s="214">
        <f t="shared" si="10"/>
        <v>0.57415200000000011</v>
      </c>
      <c r="G200" s="214">
        <f t="shared" si="11"/>
        <v>0.86122799999999999</v>
      </c>
      <c r="H200" s="309"/>
    </row>
    <row r="201" spans="1:8" ht="18.600000000000001" customHeight="1">
      <c r="A201" s="139">
        <v>198</v>
      </c>
      <c r="B201" s="183" t="s">
        <v>1219</v>
      </c>
      <c r="C201" s="184">
        <v>2.8500700000000001</v>
      </c>
      <c r="D201" s="184" t="s">
        <v>1525</v>
      </c>
      <c r="E201" s="214">
        <f t="shared" si="9"/>
        <v>1.140028</v>
      </c>
      <c r="F201" s="214">
        <f t="shared" si="10"/>
        <v>0.57001400000000002</v>
      </c>
      <c r="G201" s="214">
        <f t="shared" si="11"/>
        <v>0.85502100000000003</v>
      </c>
      <c r="H201" s="309"/>
    </row>
    <row r="202" spans="1:8" ht="18.600000000000001" customHeight="1">
      <c r="A202" s="139">
        <v>199</v>
      </c>
      <c r="B202" s="183" t="s">
        <v>1218</v>
      </c>
      <c r="C202" s="184">
        <v>2.80884</v>
      </c>
      <c r="D202" s="184" t="s">
        <v>1525</v>
      </c>
      <c r="E202" s="214">
        <f t="shared" si="9"/>
        <v>1.1235360000000001</v>
      </c>
      <c r="F202" s="214">
        <f t="shared" si="10"/>
        <v>0.56176800000000005</v>
      </c>
      <c r="G202" s="214">
        <f t="shared" si="11"/>
        <v>0.84265199999999996</v>
      </c>
      <c r="H202" s="309"/>
    </row>
    <row r="203" spans="1:8" ht="18.600000000000001" customHeight="1">
      <c r="A203" s="139">
        <v>200</v>
      </c>
      <c r="B203" s="183" t="s">
        <v>1217</v>
      </c>
      <c r="C203" s="184">
        <v>2.79508</v>
      </c>
      <c r="D203" s="184" t="s">
        <v>1525</v>
      </c>
      <c r="E203" s="214">
        <f t="shared" si="9"/>
        <v>1.1180320000000001</v>
      </c>
      <c r="F203" s="214">
        <f t="shared" si="10"/>
        <v>0.55901600000000007</v>
      </c>
      <c r="G203" s="214">
        <f t="shared" si="11"/>
        <v>0.83852399999999994</v>
      </c>
      <c r="H203" s="309"/>
    </row>
    <row r="204" spans="1:8" ht="18.600000000000001" customHeight="1">
      <c r="A204" s="139">
        <v>201</v>
      </c>
      <c r="B204" s="183" t="s">
        <v>1216</v>
      </c>
      <c r="C204" s="184">
        <v>2.76769</v>
      </c>
      <c r="D204" s="184" t="s">
        <v>1525</v>
      </c>
      <c r="E204" s="214">
        <f t="shared" si="9"/>
        <v>1.1070759999999999</v>
      </c>
      <c r="F204" s="214">
        <f t="shared" si="10"/>
        <v>0.55353799999999997</v>
      </c>
      <c r="G204" s="214">
        <f t="shared" si="11"/>
        <v>0.83030700000000002</v>
      </c>
      <c r="H204" s="309"/>
    </row>
    <row r="205" spans="1:8" ht="18.600000000000001" customHeight="1">
      <c r="A205" s="139">
        <v>202</v>
      </c>
      <c r="B205" s="183" t="s">
        <v>1215</v>
      </c>
      <c r="C205" s="184">
        <v>2.7101299999999999</v>
      </c>
      <c r="D205" s="184" t="s">
        <v>1525</v>
      </c>
      <c r="E205" s="214">
        <f t="shared" si="9"/>
        <v>1.084052</v>
      </c>
      <c r="F205" s="214">
        <f t="shared" si="10"/>
        <v>0.54202600000000001</v>
      </c>
      <c r="G205" s="214">
        <f t="shared" si="11"/>
        <v>0.81303899999999996</v>
      </c>
      <c r="H205" s="309"/>
    </row>
    <row r="206" spans="1:8" ht="18.600000000000001" customHeight="1">
      <c r="A206" s="139">
        <v>203</v>
      </c>
      <c r="B206" s="183" t="s">
        <v>1214</v>
      </c>
      <c r="C206" s="184">
        <v>2.5635278000000001</v>
      </c>
      <c r="D206" s="184" t="s">
        <v>1525</v>
      </c>
      <c r="E206" s="214">
        <f t="shared" si="9"/>
        <v>1.02541112</v>
      </c>
      <c r="F206" s="214">
        <f t="shared" si="10"/>
        <v>0.51270556</v>
      </c>
      <c r="G206" s="214">
        <f t="shared" si="11"/>
        <v>0.76905834000000006</v>
      </c>
      <c r="H206" s="309"/>
    </row>
    <row r="207" spans="1:8" ht="18.600000000000001" customHeight="1">
      <c r="A207" s="139">
        <v>204</v>
      </c>
      <c r="B207" s="183" t="s">
        <v>1213</v>
      </c>
      <c r="C207" s="184">
        <v>2.5558900000000002</v>
      </c>
      <c r="D207" s="184" t="s">
        <v>1525</v>
      </c>
      <c r="E207" s="214">
        <f t="shared" si="9"/>
        <v>1.022356</v>
      </c>
      <c r="F207" s="214">
        <f t="shared" si="10"/>
        <v>0.51117800000000002</v>
      </c>
      <c r="G207" s="214">
        <f t="shared" si="11"/>
        <v>0.76676700000000009</v>
      </c>
      <c r="H207" s="309"/>
    </row>
    <row r="208" spans="1:8" ht="18.600000000000001" customHeight="1">
      <c r="A208" s="139">
        <v>205</v>
      </c>
      <c r="B208" s="183" t="s">
        <v>1212</v>
      </c>
      <c r="C208" s="184">
        <v>2.4935900000000002</v>
      </c>
      <c r="D208" s="184" t="s">
        <v>1525</v>
      </c>
      <c r="E208" s="214">
        <f t="shared" si="9"/>
        <v>0.9974360000000001</v>
      </c>
      <c r="F208" s="214">
        <f t="shared" si="10"/>
        <v>0.49871800000000005</v>
      </c>
      <c r="G208" s="214">
        <f t="shared" si="11"/>
        <v>0.74807699999999999</v>
      </c>
      <c r="H208" s="309"/>
    </row>
    <row r="209" spans="1:8" ht="18.600000000000001" customHeight="1">
      <c r="A209" s="139">
        <v>206</v>
      </c>
      <c r="B209" s="183" t="s">
        <v>1211</v>
      </c>
      <c r="C209" s="184">
        <v>2.4278</v>
      </c>
      <c r="D209" s="184" t="s">
        <v>1525</v>
      </c>
      <c r="E209" s="214">
        <f t="shared" si="9"/>
        <v>0.97111999999999998</v>
      </c>
      <c r="F209" s="214">
        <f t="shared" si="10"/>
        <v>0.48555999999999999</v>
      </c>
      <c r="G209" s="214">
        <f t="shared" si="11"/>
        <v>0.72833999999999999</v>
      </c>
      <c r="H209" s="309"/>
    </row>
    <row r="210" spans="1:8" ht="18.600000000000001" customHeight="1">
      <c r="A210" s="139">
        <v>207</v>
      </c>
      <c r="B210" s="183" t="s">
        <v>1210</v>
      </c>
      <c r="C210" s="184">
        <v>2.3869302000000001</v>
      </c>
      <c r="D210" s="184" t="s">
        <v>1525</v>
      </c>
      <c r="E210" s="214">
        <f t="shared" si="9"/>
        <v>0.95477208000000013</v>
      </c>
      <c r="F210" s="214">
        <f t="shared" si="10"/>
        <v>0.47738604000000007</v>
      </c>
      <c r="G210" s="214">
        <f t="shared" si="11"/>
        <v>0.71607905999999999</v>
      </c>
      <c r="H210" s="309"/>
    </row>
    <row r="211" spans="1:8" ht="18.600000000000001" customHeight="1">
      <c r="A211" s="139">
        <v>208</v>
      </c>
      <c r="B211" s="183" t="s">
        <v>1209</v>
      </c>
      <c r="C211" s="184">
        <v>2.3608099999999999</v>
      </c>
      <c r="D211" s="184" t="s">
        <v>1525</v>
      </c>
      <c r="E211" s="214">
        <f t="shared" si="9"/>
        <v>0.94432399999999994</v>
      </c>
      <c r="F211" s="214">
        <f t="shared" si="10"/>
        <v>0.47216199999999997</v>
      </c>
      <c r="G211" s="214">
        <f t="shared" si="11"/>
        <v>0.70824299999999996</v>
      </c>
      <c r="H211" s="309"/>
    </row>
    <row r="212" spans="1:8" ht="18.600000000000001" customHeight="1">
      <c r="A212" s="139">
        <v>209</v>
      </c>
      <c r="B212" s="183" t="s">
        <v>1208</v>
      </c>
      <c r="C212" s="184">
        <v>2.3280799000000001</v>
      </c>
      <c r="D212" s="184" t="s">
        <v>1525</v>
      </c>
      <c r="E212" s="214">
        <f t="shared" si="9"/>
        <v>0.93123196000000008</v>
      </c>
      <c r="F212" s="214">
        <f t="shared" si="10"/>
        <v>0.46561598000000004</v>
      </c>
      <c r="G212" s="214">
        <f t="shared" si="11"/>
        <v>0.69842397000000001</v>
      </c>
      <c r="H212" s="309"/>
    </row>
    <row r="213" spans="1:8" ht="18.600000000000001" customHeight="1">
      <c r="A213" s="139">
        <v>210</v>
      </c>
      <c r="B213" s="183" t="s">
        <v>1207</v>
      </c>
      <c r="C213" s="184">
        <v>2.2469299999999999</v>
      </c>
      <c r="D213" s="184" t="s">
        <v>1525</v>
      </c>
      <c r="E213" s="214">
        <f t="shared" si="9"/>
        <v>0.89877200000000002</v>
      </c>
      <c r="F213" s="214">
        <f t="shared" si="10"/>
        <v>0.44938600000000001</v>
      </c>
      <c r="G213" s="214">
        <f t="shared" si="11"/>
        <v>0.67407899999999998</v>
      </c>
      <c r="H213" s="309"/>
    </row>
    <row r="214" spans="1:8" ht="18.600000000000001" customHeight="1">
      <c r="A214" s="139">
        <v>211</v>
      </c>
      <c r="B214" s="183" t="s">
        <v>1206</v>
      </c>
      <c r="C214" s="184">
        <v>2.2033</v>
      </c>
      <c r="D214" s="184" t="s">
        <v>1525</v>
      </c>
      <c r="E214" s="214">
        <f t="shared" si="9"/>
        <v>0.8813200000000001</v>
      </c>
      <c r="F214" s="214">
        <f t="shared" si="10"/>
        <v>0.44066000000000005</v>
      </c>
      <c r="G214" s="214">
        <f t="shared" si="11"/>
        <v>0.66098999999999997</v>
      </c>
      <c r="H214" s="309"/>
    </row>
    <row r="215" spans="1:8" ht="18.600000000000001" customHeight="1">
      <c r="A215" s="139">
        <v>212</v>
      </c>
      <c r="B215" s="183" t="s">
        <v>1205</v>
      </c>
      <c r="C215" s="184">
        <v>2.1996199999999999</v>
      </c>
      <c r="D215" s="184" t="s">
        <v>1525</v>
      </c>
      <c r="E215" s="214">
        <f t="shared" si="9"/>
        <v>0.87984799999999996</v>
      </c>
      <c r="F215" s="214">
        <f t="shared" si="10"/>
        <v>0.43992399999999998</v>
      </c>
      <c r="G215" s="214">
        <f t="shared" si="11"/>
        <v>0.65988599999999997</v>
      </c>
      <c r="H215" s="309"/>
    </row>
    <row r="216" spans="1:8" ht="18.600000000000001" customHeight="1">
      <c r="A216" s="139">
        <v>213</v>
      </c>
      <c r="B216" s="183" t="s">
        <v>1204</v>
      </c>
      <c r="C216" s="184">
        <v>2.1991299999999998</v>
      </c>
      <c r="D216" s="184" t="s">
        <v>1525</v>
      </c>
      <c r="E216" s="214">
        <f t="shared" si="9"/>
        <v>0.87965199999999999</v>
      </c>
      <c r="F216" s="214">
        <f t="shared" si="10"/>
        <v>0.43982599999999999</v>
      </c>
      <c r="G216" s="214">
        <f t="shared" si="11"/>
        <v>0.65973899999999996</v>
      </c>
      <c r="H216" s="309"/>
    </row>
    <row r="217" spans="1:8" ht="18.600000000000001" customHeight="1">
      <c r="A217" s="139">
        <v>214</v>
      </c>
      <c r="B217" s="183" t="s">
        <v>1203</v>
      </c>
      <c r="C217" s="184">
        <v>2.1919195999999999</v>
      </c>
      <c r="D217" s="184" t="s">
        <v>1525</v>
      </c>
      <c r="E217" s="214">
        <f t="shared" si="9"/>
        <v>0.87676783999999996</v>
      </c>
      <c r="F217" s="214">
        <f t="shared" si="10"/>
        <v>0.43838391999999998</v>
      </c>
      <c r="G217" s="214">
        <f t="shared" si="11"/>
        <v>0.65757587999999989</v>
      </c>
      <c r="H217" s="309"/>
    </row>
    <row r="218" spans="1:8" ht="18.600000000000001" customHeight="1">
      <c r="A218" s="139">
        <v>215</v>
      </c>
      <c r="B218" s="183" t="s">
        <v>1202</v>
      </c>
      <c r="C218" s="184">
        <v>2.1697083999999998</v>
      </c>
      <c r="D218" s="184" t="s">
        <v>1525</v>
      </c>
      <c r="E218" s="214">
        <f t="shared" si="9"/>
        <v>0.86788335999999999</v>
      </c>
      <c r="F218" s="214">
        <f t="shared" si="10"/>
        <v>0.43394168</v>
      </c>
      <c r="G218" s="214">
        <f t="shared" si="11"/>
        <v>0.65091251999999988</v>
      </c>
      <c r="H218" s="309"/>
    </row>
    <row r="219" spans="1:8" ht="18.600000000000001" customHeight="1">
      <c r="A219" s="139">
        <v>216</v>
      </c>
      <c r="B219" s="183" t="s">
        <v>1201</v>
      </c>
      <c r="C219" s="184">
        <v>2.1027801999999998</v>
      </c>
      <c r="D219" s="184" t="s">
        <v>1525</v>
      </c>
      <c r="E219" s="214">
        <f t="shared" si="9"/>
        <v>0.84111207999999993</v>
      </c>
      <c r="F219" s="214">
        <f t="shared" si="10"/>
        <v>0.42055603999999996</v>
      </c>
      <c r="G219" s="214">
        <f t="shared" si="11"/>
        <v>0.63083405999999986</v>
      </c>
      <c r="H219" s="309"/>
    </row>
    <row r="220" spans="1:8" ht="18.600000000000001" customHeight="1">
      <c r="A220" s="139">
        <v>217</v>
      </c>
      <c r="B220" s="183" t="s">
        <v>1200</v>
      </c>
      <c r="C220" s="184">
        <v>2.07219</v>
      </c>
      <c r="D220" s="184" t="s">
        <v>1525</v>
      </c>
      <c r="E220" s="214">
        <f t="shared" si="9"/>
        <v>0.82887600000000006</v>
      </c>
      <c r="F220" s="214">
        <f t="shared" si="10"/>
        <v>0.41443800000000003</v>
      </c>
      <c r="G220" s="214">
        <f t="shared" si="11"/>
        <v>0.62165700000000002</v>
      </c>
      <c r="H220" s="309"/>
    </row>
    <row r="221" spans="1:8" ht="18.600000000000001" customHeight="1">
      <c r="A221" s="139">
        <v>218</v>
      </c>
      <c r="B221" s="183" t="s">
        <v>1199</v>
      </c>
      <c r="C221" s="184">
        <v>2.04996</v>
      </c>
      <c r="D221" s="184" t="s">
        <v>1525</v>
      </c>
      <c r="E221" s="214">
        <f t="shared" si="9"/>
        <v>0.81998400000000005</v>
      </c>
      <c r="F221" s="214">
        <f t="shared" si="10"/>
        <v>0.40999200000000002</v>
      </c>
      <c r="G221" s="214">
        <f t="shared" si="11"/>
        <v>0.61498799999999998</v>
      </c>
      <c r="H221" s="309"/>
    </row>
    <row r="222" spans="1:8" ht="18.600000000000001" customHeight="1">
      <c r="A222" s="139">
        <v>219</v>
      </c>
      <c r="B222" s="183" t="s">
        <v>1198</v>
      </c>
      <c r="C222" s="184">
        <v>2.04895</v>
      </c>
      <c r="D222" s="184" t="s">
        <v>1525</v>
      </c>
      <c r="E222" s="214">
        <f t="shared" si="9"/>
        <v>0.81958000000000009</v>
      </c>
      <c r="F222" s="214">
        <f t="shared" si="10"/>
        <v>0.40979000000000004</v>
      </c>
      <c r="G222" s="214">
        <f t="shared" si="11"/>
        <v>0.61468500000000004</v>
      </c>
      <c r="H222" s="309"/>
    </row>
    <row r="223" spans="1:8" ht="18.600000000000001" customHeight="1">
      <c r="A223" s="139">
        <v>220</v>
      </c>
      <c r="B223" s="183" t="s">
        <v>1197</v>
      </c>
      <c r="C223" s="184">
        <v>2.0424802</v>
      </c>
      <c r="D223" s="184" t="s">
        <v>1525</v>
      </c>
      <c r="E223" s="214">
        <f t="shared" si="9"/>
        <v>0.81699208000000001</v>
      </c>
      <c r="F223" s="214">
        <f t="shared" si="10"/>
        <v>0.40849604</v>
      </c>
      <c r="G223" s="214">
        <f t="shared" si="11"/>
        <v>0.61274405999999992</v>
      </c>
      <c r="H223" s="309"/>
    </row>
    <row r="224" spans="1:8" ht="18.600000000000001" customHeight="1">
      <c r="A224" s="139">
        <v>221</v>
      </c>
      <c r="B224" s="183" t="s">
        <v>1196</v>
      </c>
      <c r="C224" s="184">
        <v>2.0296099999999999</v>
      </c>
      <c r="D224" s="184" t="s">
        <v>1525</v>
      </c>
      <c r="E224" s="214">
        <f t="shared" si="9"/>
        <v>0.81184400000000001</v>
      </c>
      <c r="F224" s="214">
        <f t="shared" si="10"/>
        <v>0.40592200000000001</v>
      </c>
      <c r="G224" s="214">
        <f t="shared" si="11"/>
        <v>0.60888299999999995</v>
      </c>
      <c r="H224" s="309"/>
    </row>
    <row r="225" spans="1:8" ht="18.600000000000001" customHeight="1">
      <c r="A225" s="139">
        <v>222</v>
      </c>
      <c r="B225" s="183" t="s">
        <v>1195</v>
      </c>
      <c r="C225" s="184">
        <v>2.0294400000000001</v>
      </c>
      <c r="D225" s="184" t="s">
        <v>1525</v>
      </c>
      <c r="E225" s="214">
        <f t="shared" si="9"/>
        <v>0.81177600000000005</v>
      </c>
      <c r="F225" s="214">
        <f t="shared" si="10"/>
        <v>0.40588800000000003</v>
      </c>
      <c r="G225" s="214">
        <f t="shared" si="11"/>
        <v>0.60883200000000004</v>
      </c>
      <c r="H225" s="309"/>
    </row>
    <row r="226" spans="1:8" ht="18.600000000000001" customHeight="1">
      <c r="A226" s="139">
        <v>223</v>
      </c>
      <c r="B226" s="183" t="s">
        <v>1192</v>
      </c>
      <c r="C226" s="184">
        <v>2</v>
      </c>
      <c r="D226" s="184" t="s">
        <v>1525</v>
      </c>
      <c r="E226" s="214">
        <f t="shared" si="9"/>
        <v>0.8</v>
      </c>
      <c r="F226" s="214">
        <f t="shared" si="10"/>
        <v>0.4</v>
      </c>
      <c r="G226" s="214">
        <f t="shared" si="11"/>
        <v>0.6</v>
      </c>
      <c r="H226" s="309"/>
    </row>
    <row r="227" spans="1:8" ht="18.600000000000001" customHeight="1">
      <c r="A227" s="139">
        <v>224</v>
      </c>
      <c r="B227" s="183" t="s">
        <v>1193</v>
      </c>
      <c r="C227" s="184">
        <v>2</v>
      </c>
      <c r="D227" s="184" t="s">
        <v>1525</v>
      </c>
      <c r="E227" s="214">
        <f t="shared" si="9"/>
        <v>0.8</v>
      </c>
      <c r="F227" s="214">
        <f t="shared" si="10"/>
        <v>0.4</v>
      </c>
      <c r="G227" s="214">
        <f t="shared" si="11"/>
        <v>0.6</v>
      </c>
      <c r="H227" s="309"/>
    </row>
    <row r="228" spans="1:8" ht="18.600000000000001" customHeight="1">
      <c r="A228" s="139">
        <v>225</v>
      </c>
      <c r="B228" s="183" t="s">
        <v>1194</v>
      </c>
      <c r="C228" s="184">
        <v>2</v>
      </c>
      <c r="D228" s="184" t="s">
        <v>1525</v>
      </c>
      <c r="E228" s="214">
        <f t="shared" si="9"/>
        <v>0.8</v>
      </c>
      <c r="F228" s="214">
        <f t="shared" si="10"/>
        <v>0.4</v>
      </c>
      <c r="G228" s="214">
        <f t="shared" si="11"/>
        <v>0.6</v>
      </c>
      <c r="H228" s="309"/>
    </row>
    <row r="229" spans="1:8" ht="18.600000000000001" customHeight="1">
      <c r="A229" s="139">
        <v>226</v>
      </c>
      <c r="B229" s="183" t="s">
        <v>1191</v>
      </c>
      <c r="C229" s="184">
        <v>1.9991699999999999</v>
      </c>
      <c r="D229" s="184" t="s">
        <v>1525</v>
      </c>
      <c r="E229" s="214">
        <f t="shared" si="9"/>
        <v>0.79966800000000005</v>
      </c>
      <c r="F229" s="214">
        <f t="shared" si="10"/>
        <v>0.39983400000000002</v>
      </c>
      <c r="G229" s="214">
        <f t="shared" si="11"/>
        <v>0.59975099999999992</v>
      </c>
      <c r="H229" s="309"/>
    </row>
    <row r="230" spans="1:8" ht="18.600000000000001" customHeight="1">
      <c r="A230" s="139">
        <v>227</v>
      </c>
      <c r="B230" s="183" t="s">
        <v>1190</v>
      </c>
      <c r="C230" s="184">
        <v>1.9864518</v>
      </c>
      <c r="D230" s="184" t="s">
        <v>1525</v>
      </c>
      <c r="E230" s="214">
        <f t="shared" si="9"/>
        <v>0.79458072000000002</v>
      </c>
      <c r="F230" s="214">
        <f t="shared" si="10"/>
        <v>0.39729036000000001</v>
      </c>
      <c r="G230" s="214">
        <f t="shared" si="11"/>
        <v>0.59593553999999993</v>
      </c>
      <c r="H230" s="309"/>
    </row>
    <row r="231" spans="1:8" ht="18.600000000000001" customHeight="1">
      <c r="A231" s="139">
        <v>228</v>
      </c>
      <c r="B231" s="183" t="s">
        <v>1189</v>
      </c>
      <c r="C231" s="184">
        <v>1.9823500000000001</v>
      </c>
      <c r="D231" s="184" t="s">
        <v>1525</v>
      </c>
      <c r="E231" s="214">
        <f t="shared" si="9"/>
        <v>0.79294000000000009</v>
      </c>
      <c r="F231" s="214">
        <f t="shared" si="10"/>
        <v>0.39647000000000004</v>
      </c>
      <c r="G231" s="214">
        <f t="shared" si="11"/>
        <v>0.59470500000000004</v>
      </c>
      <c r="H231" s="309"/>
    </row>
    <row r="232" spans="1:8" ht="18.600000000000001" customHeight="1">
      <c r="A232" s="139">
        <v>229</v>
      </c>
      <c r="B232" s="183" t="s">
        <v>1188</v>
      </c>
      <c r="C232" s="184">
        <v>1.9687775000000001</v>
      </c>
      <c r="D232" s="184" t="s">
        <v>1525</v>
      </c>
      <c r="E232" s="214">
        <f t="shared" si="9"/>
        <v>0.78751100000000007</v>
      </c>
      <c r="F232" s="214">
        <f t="shared" si="10"/>
        <v>0.39375550000000004</v>
      </c>
      <c r="G232" s="214">
        <f t="shared" si="11"/>
        <v>0.59063325</v>
      </c>
      <c r="H232" s="309"/>
    </row>
    <row r="233" spans="1:8" ht="18.600000000000001" customHeight="1">
      <c r="A233" s="139">
        <v>230</v>
      </c>
      <c r="B233" s="183" t="s">
        <v>1187</v>
      </c>
      <c r="C233" s="184">
        <v>1.9620304000000002</v>
      </c>
      <c r="D233" s="184" t="s">
        <v>1525</v>
      </c>
      <c r="E233" s="214">
        <f t="shared" si="9"/>
        <v>0.78481216000000009</v>
      </c>
      <c r="F233" s="214">
        <f t="shared" si="10"/>
        <v>0.39240608000000005</v>
      </c>
      <c r="G233" s="214">
        <f t="shared" si="11"/>
        <v>0.58860911999999999</v>
      </c>
      <c r="H233" s="309"/>
    </row>
    <row r="234" spans="1:8" ht="18.600000000000001" customHeight="1">
      <c r="A234" s="139">
        <v>231</v>
      </c>
      <c r="B234" s="183" t="s">
        <v>1186</v>
      </c>
      <c r="C234" s="184">
        <v>1.9583200000000001</v>
      </c>
      <c r="D234" s="184" t="s">
        <v>1525</v>
      </c>
      <c r="E234" s="214">
        <f t="shared" si="9"/>
        <v>0.78332800000000002</v>
      </c>
      <c r="F234" s="214">
        <f t="shared" si="10"/>
        <v>0.39166400000000001</v>
      </c>
      <c r="G234" s="214">
        <f t="shared" si="11"/>
        <v>0.58749600000000002</v>
      </c>
      <c r="H234" s="309"/>
    </row>
    <row r="235" spans="1:8" ht="18.600000000000001" customHeight="1">
      <c r="A235" s="139">
        <v>232</v>
      </c>
      <c r="B235" s="183" t="s">
        <v>1185</v>
      </c>
      <c r="C235" s="184">
        <v>1.94286</v>
      </c>
      <c r="D235" s="184" t="s">
        <v>1525</v>
      </c>
      <c r="E235" s="214">
        <f t="shared" si="9"/>
        <v>0.77714400000000006</v>
      </c>
      <c r="F235" s="214">
        <f t="shared" si="10"/>
        <v>0.38857200000000003</v>
      </c>
      <c r="G235" s="214">
        <f t="shared" si="11"/>
        <v>0.58285799999999999</v>
      </c>
      <c r="H235" s="309"/>
    </row>
    <row r="236" spans="1:8" ht="18.600000000000001" customHeight="1">
      <c r="A236" s="139">
        <v>233</v>
      </c>
      <c r="B236" s="183" t="s">
        <v>1184</v>
      </c>
      <c r="C236" s="184">
        <v>1.9091201</v>
      </c>
      <c r="D236" s="184" t="s">
        <v>1525</v>
      </c>
      <c r="E236" s="214">
        <f t="shared" si="9"/>
        <v>0.76364804000000008</v>
      </c>
      <c r="F236" s="214">
        <f t="shared" si="10"/>
        <v>0.38182402000000004</v>
      </c>
      <c r="G236" s="214">
        <f t="shared" si="11"/>
        <v>0.57273602999999995</v>
      </c>
      <c r="H236" s="309"/>
    </row>
    <row r="237" spans="1:8" ht="18.600000000000001" customHeight="1">
      <c r="A237" s="139">
        <v>234</v>
      </c>
      <c r="B237" s="183" t="s">
        <v>1183</v>
      </c>
      <c r="C237" s="184">
        <v>1.8953949999999999</v>
      </c>
      <c r="D237" s="184" t="s">
        <v>1525</v>
      </c>
      <c r="E237" s="214">
        <f t="shared" si="9"/>
        <v>0.758158</v>
      </c>
      <c r="F237" s="214">
        <f t="shared" si="10"/>
        <v>0.379079</v>
      </c>
      <c r="G237" s="214">
        <f t="shared" si="11"/>
        <v>0.56861849999999992</v>
      </c>
      <c r="H237" s="309"/>
    </row>
    <row r="238" spans="1:8" ht="18.600000000000001" customHeight="1">
      <c r="A238" s="139">
        <v>235</v>
      </c>
      <c r="B238" s="183" t="s">
        <v>1182</v>
      </c>
      <c r="C238" s="184">
        <v>1.8782356</v>
      </c>
      <c r="D238" s="184" t="s">
        <v>1525</v>
      </c>
      <c r="E238" s="214">
        <f t="shared" si="9"/>
        <v>0.75129424</v>
      </c>
      <c r="F238" s="214">
        <f t="shared" si="10"/>
        <v>0.37564712</v>
      </c>
      <c r="G238" s="214">
        <f t="shared" si="11"/>
        <v>0.56347068</v>
      </c>
      <c r="H238" s="309"/>
    </row>
    <row r="239" spans="1:8" ht="18.600000000000001" customHeight="1">
      <c r="A239" s="139">
        <v>236</v>
      </c>
      <c r="B239" s="183" t="s">
        <v>1181</v>
      </c>
      <c r="C239" s="184">
        <v>1.86799</v>
      </c>
      <c r="D239" s="184" t="s">
        <v>1525</v>
      </c>
      <c r="E239" s="214">
        <f t="shared" si="9"/>
        <v>0.74719600000000008</v>
      </c>
      <c r="F239" s="214">
        <f t="shared" si="10"/>
        <v>0.37359800000000004</v>
      </c>
      <c r="G239" s="214">
        <f t="shared" si="11"/>
        <v>0.56039700000000003</v>
      </c>
      <c r="H239" s="309"/>
    </row>
    <row r="240" spans="1:8" ht="18.600000000000001" customHeight="1">
      <c r="A240" s="139">
        <v>237</v>
      </c>
      <c r="B240" s="183" t="s">
        <v>1180</v>
      </c>
      <c r="C240" s="184">
        <v>1.86554</v>
      </c>
      <c r="D240" s="184" t="s">
        <v>1525</v>
      </c>
      <c r="E240" s="214">
        <f t="shared" si="9"/>
        <v>0.74621599999999999</v>
      </c>
      <c r="F240" s="214">
        <f t="shared" si="10"/>
        <v>0.373108</v>
      </c>
      <c r="G240" s="214">
        <f t="shared" si="11"/>
        <v>0.55966199999999999</v>
      </c>
      <c r="H240" s="309"/>
    </row>
    <row r="241" spans="1:8" ht="18.600000000000001" customHeight="1">
      <c r="A241" s="139">
        <v>238</v>
      </c>
      <c r="B241" s="183" t="s">
        <v>1179</v>
      </c>
      <c r="C241" s="184">
        <v>1.85615</v>
      </c>
      <c r="D241" s="184" t="s">
        <v>1525</v>
      </c>
      <c r="E241" s="214">
        <f t="shared" si="9"/>
        <v>0.74246000000000001</v>
      </c>
      <c r="F241" s="214">
        <f t="shared" si="10"/>
        <v>0.37123</v>
      </c>
      <c r="G241" s="214">
        <f t="shared" si="11"/>
        <v>0.55684499999999992</v>
      </c>
      <c r="H241" s="309"/>
    </row>
    <row r="242" spans="1:8" ht="18.600000000000001" customHeight="1">
      <c r="A242" s="139">
        <v>239</v>
      </c>
      <c r="B242" s="183" t="s">
        <v>1178</v>
      </c>
      <c r="C242" s="184">
        <v>1.82928</v>
      </c>
      <c r="D242" s="184" t="s">
        <v>1525</v>
      </c>
      <c r="E242" s="214">
        <f t="shared" si="9"/>
        <v>0.73171200000000003</v>
      </c>
      <c r="F242" s="214">
        <f t="shared" si="10"/>
        <v>0.36585600000000001</v>
      </c>
      <c r="G242" s="214">
        <f t="shared" si="11"/>
        <v>0.54878399999999994</v>
      </c>
      <c r="H242" s="309"/>
    </row>
    <row r="243" spans="1:8" ht="18.600000000000001" customHeight="1">
      <c r="A243" s="139">
        <v>240</v>
      </c>
      <c r="B243" s="183" t="s">
        <v>1177</v>
      </c>
      <c r="C243" s="184">
        <v>1.8276801</v>
      </c>
      <c r="D243" s="184" t="s">
        <v>1525</v>
      </c>
      <c r="E243" s="214">
        <f t="shared" si="9"/>
        <v>0.73107204000000003</v>
      </c>
      <c r="F243" s="214">
        <f t="shared" si="10"/>
        <v>0.36553602000000002</v>
      </c>
      <c r="G243" s="214">
        <f t="shared" si="11"/>
        <v>0.54830402999999994</v>
      </c>
      <c r="H243" s="309"/>
    </row>
    <row r="244" spans="1:8" ht="18.600000000000001" customHeight="1">
      <c r="A244" s="139">
        <v>241</v>
      </c>
      <c r="B244" s="183" t="s">
        <v>1176</v>
      </c>
      <c r="C244" s="184">
        <v>1.8275699999999999</v>
      </c>
      <c r="D244" s="184" t="s">
        <v>1525</v>
      </c>
      <c r="E244" s="214">
        <f t="shared" si="9"/>
        <v>0.73102800000000001</v>
      </c>
      <c r="F244" s="214">
        <f t="shared" si="10"/>
        <v>0.36551400000000001</v>
      </c>
      <c r="G244" s="214">
        <f t="shared" si="11"/>
        <v>0.54827099999999995</v>
      </c>
      <c r="H244" s="309"/>
    </row>
    <row r="245" spans="1:8" ht="18.600000000000001" customHeight="1">
      <c r="A245" s="139">
        <v>242</v>
      </c>
      <c r="B245" s="183" t="s">
        <v>1175</v>
      </c>
      <c r="C245" s="184">
        <v>1.8045</v>
      </c>
      <c r="D245" s="184" t="s">
        <v>1525</v>
      </c>
      <c r="E245" s="214">
        <f t="shared" si="9"/>
        <v>0.7218</v>
      </c>
      <c r="F245" s="214">
        <f t="shared" si="10"/>
        <v>0.3609</v>
      </c>
      <c r="G245" s="214">
        <f t="shared" si="11"/>
        <v>0.54135</v>
      </c>
      <c r="H245" s="309"/>
    </row>
    <row r="246" spans="1:8" ht="18.600000000000001" customHeight="1">
      <c r="A246" s="139">
        <v>243</v>
      </c>
      <c r="B246" s="183" t="s">
        <v>1174</v>
      </c>
      <c r="C246" s="184">
        <v>1.78647</v>
      </c>
      <c r="D246" s="184" t="s">
        <v>1525</v>
      </c>
      <c r="E246" s="214">
        <f t="shared" si="9"/>
        <v>0.714588</v>
      </c>
      <c r="F246" s="214">
        <f t="shared" si="10"/>
        <v>0.357294</v>
      </c>
      <c r="G246" s="214">
        <f t="shared" si="11"/>
        <v>0.535941</v>
      </c>
      <c r="H246" s="309"/>
    </row>
    <row r="247" spans="1:8" ht="18.600000000000001" customHeight="1">
      <c r="A247" s="139">
        <v>244</v>
      </c>
      <c r="B247" s="183" t="s">
        <v>1173</v>
      </c>
      <c r="C247" s="184">
        <v>1.73817</v>
      </c>
      <c r="D247" s="184" t="s">
        <v>1525</v>
      </c>
      <c r="E247" s="214">
        <f t="shared" si="9"/>
        <v>0.695268</v>
      </c>
      <c r="F247" s="214">
        <f t="shared" si="10"/>
        <v>0.347634</v>
      </c>
      <c r="G247" s="214">
        <f t="shared" si="11"/>
        <v>0.521451</v>
      </c>
      <c r="H247" s="309"/>
    </row>
    <row r="248" spans="1:8" ht="18.600000000000001" customHeight="1">
      <c r="A248" s="139">
        <v>245</v>
      </c>
      <c r="B248" s="183" t="s">
        <v>1172</v>
      </c>
      <c r="C248" s="184">
        <v>1.6751996</v>
      </c>
      <c r="D248" s="184" t="s">
        <v>1525</v>
      </c>
      <c r="E248" s="214">
        <f t="shared" si="9"/>
        <v>0.67007984000000009</v>
      </c>
      <c r="F248" s="214">
        <f t="shared" si="10"/>
        <v>0.33503992000000005</v>
      </c>
      <c r="G248" s="214">
        <f t="shared" si="11"/>
        <v>0.50255987999999996</v>
      </c>
      <c r="H248" s="309"/>
    </row>
    <row r="249" spans="1:8" ht="18.600000000000001" customHeight="1">
      <c r="A249" s="139">
        <v>246</v>
      </c>
      <c r="B249" s="183" t="s">
        <v>1171</v>
      </c>
      <c r="C249" s="184">
        <v>1.6467799999999999</v>
      </c>
      <c r="D249" s="184" t="s">
        <v>1525</v>
      </c>
      <c r="E249" s="214">
        <f t="shared" si="9"/>
        <v>0.65871199999999996</v>
      </c>
      <c r="F249" s="214">
        <f t="shared" si="10"/>
        <v>0.32935599999999998</v>
      </c>
      <c r="G249" s="214">
        <f t="shared" si="11"/>
        <v>0.49403399999999997</v>
      </c>
      <c r="H249" s="309"/>
    </row>
    <row r="250" spans="1:8" ht="18.600000000000001" customHeight="1">
      <c r="A250" s="139">
        <v>247</v>
      </c>
      <c r="B250" s="183" t="s">
        <v>1170</v>
      </c>
      <c r="C250" s="184">
        <v>1.6313</v>
      </c>
      <c r="D250" s="184" t="s">
        <v>1525</v>
      </c>
      <c r="E250" s="214">
        <f t="shared" si="9"/>
        <v>0.65251999999999999</v>
      </c>
      <c r="F250" s="214">
        <f t="shared" si="10"/>
        <v>0.32625999999999999</v>
      </c>
      <c r="G250" s="214">
        <f t="shared" si="11"/>
        <v>0.48938999999999999</v>
      </c>
      <c r="H250" s="309"/>
    </row>
    <row r="251" spans="1:8" ht="18.600000000000001" customHeight="1">
      <c r="A251" s="139">
        <v>248</v>
      </c>
      <c r="B251" s="183" t="s">
        <v>1169</v>
      </c>
      <c r="C251" s="184">
        <v>1.61524</v>
      </c>
      <c r="D251" s="184" t="s">
        <v>1525</v>
      </c>
      <c r="E251" s="214">
        <f t="shared" si="9"/>
        <v>0.646096</v>
      </c>
      <c r="F251" s="214">
        <f t="shared" si="10"/>
        <v>0.323048</v>
      </c>
      <c r="G251" s="214">
        <f t="shared" si="11"/>
        <v>0.484572</v>
      </c>
      <c r="H251" s="309"/>
    </row>
    <row r="252" spans="1:8" ht="18.600000000000001" customHeight="1">
      <c r="A252" s="139">
        <v>249</v>
      </c>
      <c r="B252" s="183" t="s">
        <v>1168</v>
      </c>
      <c r="C252" s="184">
        <v>1.6112109999999999</v>
      </c>
      <c r="D252" s="184" t="s">
        <v>1525</v>
      </c>
      <c r="E252" s="214">
        <f t="shared" si="9"/>
        <v>0.64448440000000007</v>
      </c>
      <c r="F252" s="214">
        <f t="shared" si="10"/>
        <v>0.32224220000000003</v>
      </c>
      <c r="G252" s="214">
        <f t="shared" si="11"/>
        <v>0.48336329999999994</v>
      </c>
      <c r="H252" s="309"/>
    </row>
    <row r="253" spans="1:8" ht="18.600000000000001" customHeight="1">
      <c r="A253" s="139">
        <v>250</v>
      </c>
      <c r="B253" s="183" t="s">
        <v>1167</v>
      </c>
      <c r="C253" s="184">
        <v>1.6049800000000001</v>
      </c>
      <c r="D253" s="184" t="s">
        <v>1525</v>
      </c>
      <c r="E253" s="214">
        <f t="shared" si="9"/>
        <v>0.64199200000000012</v>
      </c>
      <c r="F253" s="214">
        <f t="shared" si="10"/>
        <v>0.32099600000000006</v>
      </c>
      <c r="G253" s="214">
        <f t="shared" si="11"/>
        <v>0.48149399999999998</v>
      </c>
      <c r="H253" s="309"/>
    </row>
    <row r="254" spans="1:8" ht="18.600000000000001" customHeight="1">
      <c r="A254" s="139">
        <v>251</v>
      </c>
      <c r="B254" s="183" t="s">
        <v>1166</v>
      </c>
      <c r="C254" s="184">
        <v>1.6025304999999999</v>
      </c>
      <c r="D254" s="184" t="s">
        <v>1525</v>
      </c>
      <c r="E254" s="214">
        <f t="shared" si="9"/>
        <v>0.64101220000000003</v>
      </c>
      <c r="F254" s="214">
        <f t="shared" si="10"/>
        <v>0.32050610000000002</v>
      </c>
      <c r="G254" s="214">
        <f t="shared" si="11"/>
        <v>0.48075914999999991</v>
      </c>
      <c r="H254" s="309"/>
    </row>
    <row r="255" spans="1:8" ht="18.600000000000001" customHeight="1">
      <c r="A255" s="139">
        <v>252</v>
      </c>
      <c r="B255" s="183" t="s">
        <v>1165</v>
      </c>
      <c r="C255" s="184">
        <v>1.5665800000000001</v>
      </c>
      <c r="D255" s="184" t="s">
        <v>1525</v>
      </c>
      <c r="E255" s="214">
        <f t="shared" si="9"/>
        <v>0.62663200000000008</v>
      </c>
      <c r="F255" s="214">
        <f t="shared" si="10"/>
        <v>0.31331600000000004</v>
      </c>
      <c r="G255" s="214">
        <f t="shared" si="11"/>
        <v>0.469974</v>
      </c>
      <c r="H255" s="309"/>
    </row>
    <row r="256" spans="1:8" ht="18.600000000000001" customHeight="1">
      <c r="A256" s="139">
        <v>253</v>
      </c>
      <c r="B256" s="183" t="s">
        <v>1164</v>
      </c>
      <c r="C256" s="184">
        <v>1.55</v>
      </c>
      <c r="D256" s="184" t="s">
        <v>1525</v>
      </c>
      <c r="E256" s="214">
        <f t="shared" si="9"/>
        <v>0.62000000000000011</v>
      </c>
      <c r="F256" s="214">
        <f t="shared" si="10"/>
        <v>0.31000000000000005</v>
      </c>
      <c r="G256" s="214">
        <f t="shared" si="11"/>
        <v>0.46499999999999997</v>
      </c>
      <c r="H256" s="309"/>
    </row>
    <row r="257" spans="1:8" ht="18.600000000000001" customHeight="1">
      <c r="A257" s="139">
        <v>254</v>
      </c>
      <c r="B257" s="183" t="s">
        <v>1163</v>
      </c>
      <c r="C257" s="184">
        <v>1.5</v>
      </c>
      <c r="D257" s="184" t="s">
        <v>1525</v>
      </c>
      <c r="E257" s="214">
        <f t="shared" si="9"/>
        <v>0.60000000000000009</v>
      </c>
      <c r="F257" s="214">
        <f t="shared" si="10"/>
        <v>0.30000000000000004</v>
      </c>
      <c r="G257" s="214">
        <f t="shared" si="11"/>
        <v>0.44999999999999996</v>
      </c>
      <c r="H257" s="309"/>
    </row>
    <row r="258" spans="1:8" ht="18.600000000000001" customHeight="1">
      <c r="A258" s="139">
        <v>255</v>
      </c>
      <c r="B258" s="183" t="s">
        <v>1162</v>
      </c>
      <c r="C258" s="184">
        <v>1.46515</v>
      </c>
      <c r="D258" s="184" t="s">
        <v>1525</v>
      </c>
      <c r="E258" s="214">
        <f t="shared" si="9"/>
        <v>0.58606000000000003</v>
      </c>
      <c r="F258" s="214">
        <f t="shared" si="10"/>
        <v>0.29303000000000001</v>
      </c>
      <c r="G258" s="214">
        <f t="shared" si="11"/>
        <v>0.43954499999999996</v>
      </c>
      <c r="H258" s="309"/>
    </row>
    <row r="259" spans="1:8" ht="18.600000000000001" customHeight="1">
      <c r="A259" s="139">
        <v>256</v>
      </c>
      <c r="B259" s="183" t="s">
        <v>1161</v>
      </c>
      <c r="C259" s="184">
        <v>1.4409099999999999</v>
      </c>
      <c r="D259" s="184" t="s">
        <v>1525</v>
      </c>
      <c r="E259" s="214">
        <f t="shared" si="9"/>
        <v>0.57636399999999999</v>
      </c>
      <c r="F259" s="214">
        <f t="shared" si="10"/>
        <v>0.28818199999999999</v>
      </c>
      <c r="G259" s="214">
        <f t="shared" si="11"/>
        <v>0.43227299999999996</v>
      </c>
      <c r="H259" s="309"/>
    </row>
    <row r="260" spans="1:8" ht="18.600000000000001" customHeight="1">
      <c r="A260" s="139">
        <v>257</v>
      </c>
      <c r="B260" s="183" t="s">
        <v>1160</v>
      </c>
      <c r="C260" s="184">
        <v>1.4402999999999999</v>
      </c>
      <c r="D260" s="184" t="s">
        <v>1525</v>
      </c>
      <c r="E260" s="214">
        <f t="shared" si="9"/>
        <v>0.57611999999999997</v>
      </c>
      <c r="F260" s="214">
        <f t="shared" si="10"/>
        <v>0.28805999999999998</v>
      </c>
      <c r="G260" s="214">
        <f t="shared" si="11"/>
        <v>0.43208999999999997</v>
      </c>
      <c r="H260" s="309"/>
    </row>
    <row r="261" spans="1:8" ht="18.600000000000001" customHeight="1">
      <c r="A261" s="139">
        <v>258</v>
      </c>
      <c r="B261" s="183" t="s">
        <v>1159</v>
      </c>
      <c r="C261" s="184">
        <v>1.4344699999999999</v>
      </c>
      <c r="D261" s="184" t="s">
        <v>1525</v>
      </c>
      <c r="E261" s="214">
        <f t="shared" ref="E261:E324" si="12">C261*$I$4</f>
        <v>0.57378799999999996</v>
      </c>
      <c r="F261" s="214">
        <f t="shared" ref="F261:F324" si="13">C261*$J$4</f>
        <v>0.28689399999999998</v>
      </c>
      <c r="G261" s="214">
        <f t="shared" ref="G261:G324" si="14">C261*$K$4</f>
        <v>0.43034099999999997</v>
      </c>
      <c r="H261" s="309"/>
    </row>
    <row r="262" spans="1:8" ht="18.600000000000001" customHeight="1">
      <c r="A262" s="139">
        <v>259</v>
      </c>
      <c r="B262" s="183" t="s">
        <v>1157</v>
      </c>
      <c r="C262" s="184">
        <v>1.4287799999999999</v>
      </c>
      <c r="D262" s="184" t="s">
        <v>1525</v>
      </c>
      <c r="E262" s="214">
        <f t="shared" si="12"/>
        <v>0.57151200000000002</v>
      </c>
      <c r="F262" s="214">
        <f t="shared" si="13"/>
        <v>0.28575600000000001</v>
      </c>
      <c r="G262" s="214">
        <f t="shared" si="14"/>
        <v>0.42863399999999996</v>
      </c>
      <c r="H262" s="309"/>
    </row>
    <row r="263" spans="1:8" ht="18.600000000000001" customHeight="1">
      <c r="A263" s="139">
        <v>260</v>
      </c>
      <c r="B263" s="183" t="s">
        <v>1158</v>
      </c>
      <c r="C263" s="184">
        <v>1.4287799999999999</v>
      </c>
      <c r="D263" s="184" t="s">
        <v>1525</v>
      </c>
      <c r="E263" s="214">
        <f t="shared" si="12"/>
        <v>0.57151200000000002</v>
      </c>
      <c r="F263" s="214">
        <f t="shared" si="13"/>
        <v>0.28575600000000001</v>
      </c>
      <c r="G263" s="214">
        <f t="shared" si="14"/>
        <v>0.42863399999999996</v>
      </c>
      <c r="H263" s="309"/>
    </row>
    <row r="264" spans="1:8" ht="18.600000000000001" customHeight="1">
      <c r="A264" s="139">
        <v>261</v>
      </c>
      <c r="B264" s="183" t="s">
        <v>1156</v>
      </c>
      <c r="C264" s="184">
        <v>1.4056999999999999</v>
      </c>
      <c r="D264" s="184" t="s">
        <v>1525</v>
      </c>
      <c r="E264" s="214">
        <f t="shared" si="12"/>
        <v>0.56228</v>
      </c>
      <c r="F264" s="214">
        <f t="shared" si="13"/>
        <v>0.28114</v>
      </c>
      <c r="G264" s="214">
        <f t="shared" si="14"/>
        <v>0.42170999999999997</v>
      </c>
      <c r="H264" s="309"/>
    </row>
    <row r="265" spans="1:8" ht="18.600000000000001" customHeight="1">
      <c r="A265" s="139">
        <v>262</v>
      </c>
      <c r="B265" s="183" t="s">
        <v>1155</v>
      </c>
      <c r="C265" s="184">
        <v>1.40001</v>
      </c>
      <c r="D265" s="184" t="s">
        <v>1525</v>
      </c>
      <c r="E265" s="214">
        <f t="shared" si="12"/>
        <v>0.56000400000000006</v>
      </c>
      <c r="F265" s="214">
        <f t="shared" si="13"/>
        <v>0.28000200000000003</v>
      </c>
      <c r="G265" s="214">
        <f t="shared" si="14"/>
        <v>0.42000299999999996</v>
      </c>
      <c r="H265" s="309"/>
    </row>
    <row r="266" spans="1:8" ht="18.600000000000001" customHeight="1">
      <c r="A266" s="139">
        <v>263</v>
      </c>
      <c r="B266" s="183" t="s">
        <v>1154</v>
      </c>
      <c r="C266" s="184">
        <v>1.3985123000000002</v>
      </c>
      <c r="D266" s="184" t="s">
        <v>1525</v>
      </c>
      <c r="E266" s="214">
        <f t="shared" si="12"/>
        <v>0.55940492000000008</v>
      </c>
      <c r="F266" s="214">
        <f t="shared" si="13"/>
        <v>0.27970246000000004</v>
      </c>
      <c r="G266" s="214">
        <f t="shared" si="14"/>
        <v>0.41955369000000003</v>
      </c>
      <c r="H266" s="309"/>
    </row>
    <row r="267" spans="1:8" ht="18.600000000000001" customHeight="1">
      <c r="A267" s="139">
        <v>264</v>
      </c>
      <c r="B267" s="183" t="s">
        <v>1153</v>
      </c>
      <c r="C267" s="184">
        <v>1.3875</v>
      </c>
      <c r="D267" s="184" t="s">
        <v>1525</v>
      </c>
      <c r="E267" s="214">
        <f t="shared" si="12"/>
        <v>0.55500000000000005</v>
      </c>
      <c r="F267" s="214">
        <f t="shared" si="13"/>
        <v>0.27750000000000002</v>
      </c>
      <c r="G267" s="214">
        <f t="shared" si="14"/>
        <v>0.41624999999999995</v>
      </c>
      <c r="H267" s="309"/>
    </row>
    <row r="268" spans="1:8" ht="18.600000000000001" customHeight="1">
      <c r="A268" s="139">
        <v>265</v>
      </c>
      <c r="B268" s="183" t="s">
        <v>1152</v>
      </c>
      <c r="C268" s="184">
        <v>1.37619</v>
      </c>
      <c r="D268" s="184" t="s">
        <v>1525</v>
      </c>
      <c r="E268" s="214">
        <f t="shared" si="12"/>
        <v>0.55047600000000008</v>
      </c>
      <c r="F268" s="214">
        <f t="shared" si="13"/>
        <v>0.27523800000000004</v>
      </c>
      <c r="G268" s="214">
        <f t="shared" si="14"/>
        <v>0.41285699999999997</v>
      </c>
      <c r="H268" s="309"/>
    </row>
    <row r="269" spans="1:8" ht="18.600000000000001" customHeight="1">
      <c r="A269" s="139">
        <v>266</v>
      </c>
      <c r="B269" s="183" t="s">
        <v>1151</v>
      </c>
      <c r="C269" s="184">
        <v>1.3062400000000001</v>
      </c>
      <c r="D269" s="184" t="s">
        <v>1525</v>
      </c>
      <c r="E269" s="214">
        <f t="shared" si="12"/>
        <v>0.52249600000000007</v>
      </c>
      <c r="F269" s="214">
        <f t="shared" si="13"/>
        <v>0.26124800000000004</v>
      </c>
      <c r="G269" s="214">
        <f t="shared" si="14"/>
        <v>0.391872</v>
      </c>
      <c r="H269" s="309"/>
    </row>
    <row r="270" spans="1:8" ht="18.600000000000001" customHeight="1">
      <c r="A270" s="139">
        <v>267</v>
      </c>
      <c r="B270" s="183" t="s">
        <v>1150</v>
      </c>
      <c r="C270" s="184">
        <v>1.2950999999999999</v>
      </c>
      <c r="D270" s="184" t="s">
        <v>1525</v>
      </c>
      <c r="E270" s="214">
        <f t="shared" si="12"/>
        <v>0.51803999999999994</v>
      </c>
      <c r="F270" s="214">
        <f t="shared" si="13"/>
        <v>0.25901999999999997</v>
      </c>
      <c r="G270" s="214">
        <f t="shared" si="14"/>
        <v>0.38852999999999999</v>
      </c>
      <c r="H270" s="309"/>
    </row>
    <row r="271" spans="1:8" ht="18.600000000000001" customHeight="1">
      <c r="A271" s="139">
        <v>268</v>
      </c>
      <c r="B271" s="183" t="s">
        <v>1149</v>
      </c>
      <c r="C271" s="184">
        <v>1.2902499999999999</v>
      </c>
      <c r="D271" s="184" t="s">
        <v>1525</v>
      </c>
      <c r="E271" s="214">
        <f t="shared" si="12"/>
        <v>0.5161</v>
      </c>
      <c r="F271" s="214">
        <f t="shared" si="13"/>
        <v>0.25805</v>
      </c>
      <c r="G271" s="214">
        <f t="shared" si="14"/>
        <v>0.38707499999999995</v>
      </c>
      <c r="H271" s="309"/>
    </row>
    <row r="272" spans="1:8" ht="18.600000000000001" customHeight="1">
      <c r="A272" s="139">
        <v>269</v>
      </c>
      <c r="B272" s="183" t="s">
        <v>1148</v>
      </c>
      <c r="C272" s="184">
        <v>1.2901899999999999</v>
      </c>
      <c r="D272" s="184" t="s">
        <v>1525</v>
      </c>
      <c r="E272" s="214">
        <f t="shared" si="12"/>
        <v>0.51607599999999998</v>
      </c>
      <c r="F272" s="214">
        <f t="shared" si="13"/>
        <v>0.25803799999999999</v>
      </c>
      <c r="G272" s="214">
        <f t="shared" si="14"/>
        <v>0.38705699999999998</v>
      </c>
      <c r="H272" s="309"/>
    </row>
    <row r="273" spans="1:8" ht="18.600000000000001" customHeight="1">
      <c r="A273" s="139">
        <v>270</v>
      </c>
      <c r="B273" s="183" t="s">
        <v>1147</v>
      </c>
      <c r="C273" s="184">
        <v>1.28325</v>
      </c>
      <c r="D273" s="184" t="s">
        <v>1525</v>
      </c>
      <c r="E273" s="214">
        <f t="shared" si="12"/>
        <v>0.51329999999999998</v>
      </c>
      <c r="F273" s="214">
        <f t="shared" si="13"/>
        <v>0.25664999999999999</v>
      </c>
      <c r="G273" s="214">
        <f t="shared" si="14"/>
        <v>0.38497500000000001</v>
      </c>
      <c r="H273" s="309"/>
    </row>
    <row r="274" spans="1:8" ht="18.600000000000001" customHeight="1">
      <c r="A274" s="139">
        <v>271</v>
      </c>
      <c r="B274" s="183" t="s">
        <v>1146</v>
      </c>
      <c r="C274" s="184">
        <v>1.25</v>
      </c>
      <c r="D274" s="184" t="s">
        <v>1525</v>
      </c>
      <c r="E274" s="214">
        <f t="shared" si="12"/>
        <v>0.5</v>
      </c>
      <c r="F274" s="214">
        <f t="shared" si="13"/>
        <v>0.25</v>
      </c>
      <c r="G274" s="214">
        <f t="shared" si="14"/>
        <v>0.375</v>
      </c>
      <c r="H274" s="309"/>
    </row>
    <row r="275" spans="1:8" ht="18.600000000000001" customHeight="1">
      <c r="A275" s="139">
        <v>272</v>
      </c>
      <c r="B275" s="183" t="s">
        <v>1145</v>
      </c>
      <c r="C275" s="184">
        <v>1.24193</v>
      </c>
      <c r="D275" s="184" t="s">
        <v>1525</v>
      </c>
      <c r="E275" s="214">
        <f t="shared" si="12"/>
        <v>0.49677199999999999</v>
      </c>
      <c r="F275" s="214">
        <f t="shared" si="13"/>
        <v>0.248386</v>
      </c>
      <c r="G275" s="214">
        <f t="shared" si="14"/>
        <v>0.37257899999999999</v>
      </c>
      <c r="H275" s="309"/>
    </row>
    <row r="276" spans="1:8" ht="18.600000000000001" customHeight="1">
      <c r="A276" s="139">
        <v>273</v>
      </c>
      <c r="B276" s="183" t="s">
        <v>1144</v>
      </c>
      <c r="C276" s="184">
        <v>1.1992</v>
      </c>
      <c r="D276" s="184" t="s">
        <v>1525</v>
      </c>
      <c r="E276" s="214">
        <f t="shared" si="12"/>
        <v>0.47968000000000005</v>
      </c>
      <c r="F276" s="214">
        <f t="shared" si="13"/>
        <v>0.23984000000000003</v>
      </c>
      <c r="G276" s="214">
        <f t="shared" si="14"/>
        <v>0.35976000000000002</v>
      </c>
      <c r="H276" s="309"/>
    </row>
    <row r="277" spans="1:8" ht="18.600000000000001" customHeight="1">
      <c r="A277" s="139">
        <v>274</v>
      </c>
      <c r="B277" s="183" t="s">
        <v>1143</v>
      </c>
      <c r="C277" s="184">
        <v>1.15744</v>
      </c>
      <c r="D277" s="184" t="s">
        <v>1525</v>
      </c>
      <c r="E277" s="214">
        <f t="shared" si="12"/>
        <v>0.46297600000000005</v>
      </c>
      <c r="F277" s="214">
        <f t="shared" si="13"/>
        <v>0.23148800000000003</v>
      </c>
      <c r="G277" s="214">
        <f t="shared" si="14"/>
        <v>0.34723199999999999</v>
      </c>
      <c r="H277" s="309"/>
    </row>
    <row r="278" spans="1:8" ht="18.600000000000001" customHeight="1">
      <c r="A278" s="139">
        <v>275</v>
      </c>
      <c r="B278" s="183" t="s">
        <v>1142</v>
      </c>
      <c r="C278" s="184">
        <v>1.1557500000000001</v>
      </c>
      <c r="D278" s="184" t="s">
        <v>1525</v>
      </c>
      <c r="E278" s="214">
        <f t="shared" si="12"/>
        <v>0.46230000000000004</v>
      </c>
      <c r="F278" s="214">
        <f t="shared" si="13"/>
        <v>0.23115000000000002</v>
      </c>
      <c r="G278" s="214">
        <f t="shared" si="14"/>
        <v>0.34672500000000001</v>
      </c>
      <c r="H278" s="309"/>
    </row>
    <row r="279" spans="1:8" ht="18.600000000000001" customHeight="1">
      <c r="A279" s="139">
        <v>276</v>
      </c>
      <c r="B279" s="183" t="s">
        <v>1141</v>
      </c>
      <c r="C279" s="184">
        <v>1.14466</v>
      </c>
      <c r="D279" s="184" t="s">
        <v>1525</v>
      </c>
      <c r="E279" s="214">
        <f t="shared" si="12"/>
        <v>0.45786400000000005</v>
      </c>
      <c r="F279" s="214">
        <f t="shared" si="13"/>
        <v>0.22893200000000002</v>
      </c>
      <c r="G279" s="214">
        <f t="shared" si="14"/>
        <v>0.34339799999999998</v>
      </c>
      <c r="H279" s="309"/>
    </row>
    <row r="280" spans="1:8" ht="18.600000000000001" customHeight="1">
      <c r="A280" s="139">
        <v>277</v>
      </c>
      <c r="B280" s="183" t="s">
        <v>1140</v>
      </c>
      <c r="C280" s="184">
        <v>1.12469</v>
      </c>
      <c r="D280" s="184" t="s">
        <v>1525</v>
      </c>
      <c r="E280" s="214">
        <f t="shared" si="12"/>
        <v>0.449876</v>
      </c>
      <c r="F280" s="214">
        <f t="shared" si="13"/>
        <v>0.224938</v>
      </c>
      <c r="G280" s="214">
        <f t="shared" si="14"/>
        <v>0.33740699999999996</v>
      </c>
      <c r="H280" s="309"/>
    </row>
    <row r="281" spans="1:8" ht="18.600000000000001" customHeight="1">
      <c r="A281" s="139">
        <v>278</v>
      </c>
      <c r="B281" s="183" t="s">
        <v>1139</v>
      </c>
      <c r="C281" s="184">
        <v>1.1180000000000001</v>
      </c>
      <c r="D281" s="184" t="s">
        <v>1525</v>
      </c>
      <c r="E281" s="214">
        <f t="shared" si="12"/>
        <v>0.44720000000000004</v>
      </c>
      <c r="F281" s="214">
        <f t="shared" si="13"/>
        <v>0.22360000000000002</v>
      </c>
      <c r="G281" s="214">
        <f t="shared" si="14"/>
        <v>0.33540000000000003</v>
      </c>
      <c r="H281" s="309"/>
    </row>
    <row r="282" spans="1:8" ht="18.600000000000001" customHeight="1">
      <c r="A282" s="139">
        <v>279</v>
      </c>
      <c r="B282" s="183" t="s">
        <v>1138</v>
      </c>
      <c r="C282" s="184">
        <v>1.1148</v>
      </c>
      <c r="D282" s="184" t="s">
        <v>1525</v>
      </c>
      <c r="E282" s="214">
        <f t="shared" si="12"/>
        <v>0.44592000000000004</v>
      </c>
      <c r="F282" s="214">
        <f t="shared" si="13"/>
        <v>0.22296000000000002</v>
      </c>
      <c r="G282" s="214">
        <f t="shared" si="14"/>
        <v>0.33444000000000002</v>
      </c>
      <c r="H282" s="309"/>
    </row>
    <row r="283" spans="1:8" ht="18.600000000000001" customHeight="1">
      <c r="A283" s="139">
        <v>280</v>
      </c>
      <c r="B283" s="183" t="s">
        <v>1137</v>
      </c>
      <c r="C283" s="184">
        <v>1.09162</v>
      </c>
      <c r="D283" s="184" t="s">
        <v>1525</v>
      </c>
      <c r="E283" s="214">
        <f t="shared" si="12"/>
        <v>0.43664800000000004</v>
      </c>
      <c r="F283" s="214">
        <f t="shared" si="13"/>
        <v>0.21832400000000002</v>
      </c>
      <c r="G283" s="214">
        <f t="shared" si="14"/>
        <v>0.327486</v>
      </c>
      <c r="H283" s="309"/>
    </row>
    <row r="284" spans="1:8" ht="18.600000000000001" customHeight="1">
      <c r="A284" s="139">
        <v>281</v>
      </c>
      <c r="B284" s="183" t="s">
        <v>1136</v>
      </c>
      <c r="C284" s="184">
        <v>1.0551899</v>
      </c>
      <c r="D284" s="184" t="s">
        <v>1525</v>
      </c>
      <c r="E284" s="214">
        <f t="shared" si="12"/>
        <v>0.42207596000000003</v>
      </c>
      <c r="F284" s="214">
        <f t="shared" si="13"/>
        <v>0.21103798000000001</v>
      </c>
      <c r="G284" s="214">
        <f t="shared" si="14"/>
        <v>0.31655696999999999</v>
      </c>
      <c r="H284" s="309"/>
    </row>
    <row r="285" spans="1:8" ht="18.600000000000001" customHeight="1">
      <c r="A285" s="139">
        <v>282</v>
      </c>
      <c r="B285" s="183" t="s">
        <v>1135</v>
      </c>
      <c r="C285" s="184">
        <v>1.0465150000000001</v>
      </c>
      <c r="D285" s="184" t="s">
        <v>1525</v>
      </c>
      <c r="E285" s="214">
        <f t="shared" si="12"/>
        <v>0.41860600000000003</v>
      </c>
      <c r="F285" s="214">
        <f t="shared" si="13"/>
        <v>0.20930300000000002</v>
      </c>
      <c r="G285" s="214">
        <f t="shared" si="14"/>
        <v>0.31395450000000003</v>
      </c>
      <c r="H285" s="309"/>
    </row>
    <row r="286" spans="1:8" ht="18.600000000000001" customHeight="1">
      <c r="A286" s="139">
        <v>283</v>
      </c>
      <c r="B286" s="183" t="s">
        <v>1134</v>
      </c>
      <c r="C286" s="184">
        <v>1.0460400000000001</v>
      </c>
      <c r="D286" s="184" t="s">
        <v>1525</v>
      </c>
      <c r="E286" s="214">
        <f t="shared" si="12"/>
        <v>0.41841600000000007</v>
      </c>
      <c r="F286" s="214">
        <f t="shared" si="13"/>
        <v>0.20920800000000003</v>
      </c>
      <c r="G286" s="214">
        <f t="shared" si="14"/>
        <v>0.31381200000000004</v>
      </c>
      <c r="H286" s="309"/>
    </row>
    <row r="287" spans="1:8" ht="18.600000000000001" customHeight="1">
      <c r="A287" s="139">
        <v>284</v>
      </c>
      <c r="B287" s="183" t="s">
        <v>1133</v>
      </c>
      <c r="C287" s="184">
        <v>1.0247900000000001</v>
      </c>
      <c r="D287" s="184" t="s">
        <v>1525</v>
      </c>
      <c r="E287" s="214">
        <f t="shared" si="12"/>
        <v>0.40991600000000006</v>
      </c>
      <c r="F287" s="214">
        <f t="shared" si="13"/>
        <v>0.20495800000000003</v>
      </c>
      <c r="G287" s="214">
        <f t="shared" si="14"/>
        <v>0.30743700000000002</v>
      </c>
      <c r="H287" s="309"/>
    </row>
    <row r="288" spans="1:8" ht="18.600000000000001" customHeight="1">
      <c r="A288" s="139">
        <v>285</v>
      </c>
      <c r="B288" s="183" t="s">
        <v>1132</v>
      </c>
      <c r="C288" s="184">
        <v>1.0170600000000001</v>
      </c>
      <c r="D288" s="184" t="s">
        <v>1525</v>
      </c>
      <c r="E288" s="214">
        <f t="shared" si="12"/>
        <v>0.40682400000000007</v>
      </c>
      <c r="F288" s="214">
        <f t="shared" si="13"/>
        <v>0.20341200000000004</v>
      </c>
      <c r="G288" s="214">
        <f t="shared" si="14"/>
        <v>0.305118</v>
      </c>
      <c r="H288" s="309"/>
    </row>
    <row r="289" spans="1:8" ht="18.600000000000001" customHeight="1">
      <c r="A289" s="139">
        <v>286</v>
      </c>
      <c r="B289" s="183" t="s">
        <v>1131</v>
      </c>
      <c r="C289" s="184">
        <v>1.0071600000000001</v>
      </c>
      <c r="D289" s="184" t="s">
        <v>1525</v>
      </c>
      <c r="E289" s="214">
        <f t="shared" si="12"/>
        <v>0.40286400000000006</v>
      </c>
      <c r="F289" s="214">
        <f t="shared" si="13"/>
        <v>0.20143200000000003</v>
      </c>
      <c r="G289" s="214">
        <f t="shared" si="14"/>
        <v>0.30214800000000003</v>
      </c>
      <c r="H289" s="309"/>
    </row>
    <row r="290" spans="1:8" ht="18.600000000000001" customHeight="1">
      <c r="A290" s="139">
        <v>287</v>
      </c>
      <c r="B290" s="183" t="s">
        <v>1130</v>
      </c>
      <c r="C290" s="184">
        <v>1.0055099999999999</v>
      </c>
      <c r="D290" s="184" t="s">
        <v>1525</v>
      </c>
      <c r="E290" s="214">
        <f t="shared" si="12"/>
        <v>0.40220400000000001</v>
      </c>
      <c r="F290" s="214">
        <f t="shared" si="13"/>
        <v>0.201102</v>
      </c>
      <c r="G290" s="214">
        <f t="shared" si="14"/>
        <v>0.30165299999999995</v>
      </c>
      <c r="H290" s="309"/>
    </row>
    <row r="291" spans="1:8" ht="18.600000000000001" customHeight="1">
      <c r="A291" s="139">
        <v>288</v>
      </c>
      <c r="B291" s="183" t="s">
        <v>1129</v>
      </c>
      <c r="C291" s="184">
        <v>1.00508</v>
      </c>
      <c r="D291" s="184" t="s">
        <v>1525</v>
      </c>
      <c r="E291" s="214">
        <f t="shared" si="12"/>
        <v>0.402032</v>
      </c>
      <c r="F291" s="214">
        <f t="shared" si="13"/>
        <v>0.201016</v>
      </c>
      <c r="G291" s="214">
        <f t="shared" si="14"/>
        <v>0.30152399999999996</v>
      </c>
      <c r="H291" s="309"/>
    </row>
    <row r="292" spans="1:8" ht="18.600000000000001" customHeight="1">
      <c r="A292" s="139">
        <v>289</v>
      </c>
      <c r="B292" s="183" t="s">
        <v>1128</v>
      </c>
      <c r="C292" s="184">
        <v>1.0041599999999999</v>
      </c>
      <c r="D292" s="184" t="s">
        <v>1525</v>
      </c>
      <c r="E292" s="214">
        <f t="shared" si="12"/>
        <v>0.40166400000000002</v>
      </c>
      <c r="F292" s="214">
        <f t="shared" si="13"/>
        <v>0.20083200000000001</v>
      </c>
      <c r="G292" s="214">
        <f t="shared" si="14"/>
        <v>0.30124799999999996</v>
      </c>
      <c r="H292" s="309"/>
    </row>
    <row r="293" spans="1:8" ht="18.600000000000001" customHeight="1">
      <c r="A293" s="139">
        <v>290</v>
      </c>
      <c r="B293" s="183" t="s">
        <v>1126</v>
      </c>
      <c r="C293" s="184">
        <v>1</v>
      </c>
      <c r="D293" s="184" t="s">
        <v>1525</v>
      </c>
      <c r="E293" s="214">
        <f t="shared" si="12"/>
        <v>0.4</v>
      </c>
      <c r="F293" s="214">
        <f t="shared" si="13"/>
        <v>0.2</v>
      </c>
      <c r="G293" s="214">
        <f t="shared" si="14"/>
        <v>0.3</v>
      </c>
      <c r="H293" s="309"/>
    </row>
    <row r="294" spans="1:8" ht="18.600000000000001" customHeight="1">
      <c r="A294" s="139">
        <v>291</v>
      </c>
      <c r="B294" s="183" t="s">
        <v>1127</v>
      </c>
      <c r="C294" s="184">
        <v>1</v>
      </c>
      <c r="D294" s="184" t="s">
        <v>1525</v>
      </c>
      <c r="E294" s="214">
        <f t="shared" si="12"/>
        <v>0.4</v>
      </c>
      <c r="F294" s="214">
        <f t="shared" si="13"/>
        <v>0.2</v>
      </c>
      <c r="G294" s="214">
        <f t="shared" si="14"/>
        <v>0.3</v>
      </c>
      <c r="H294" s="309"/>
    </row>
    <row r="295" spans="1:8" ht="18.600000000000001" customHeight="1">
      <c r="A295" s="139">
        <v>292</v>
      </c>
      <c r="B295" s="183" t="s">
        <v>1125</v>
      </c>
      <c r="C295" s="184">
        <v>0.96541999999999994</v>
      </c>
      <c r="D295" s="184" t="s">
        <v>1525</v>
      </c>
      <c r="E295" s="214">
        <f t="shared" si="12"/>
        <v>0.38616800000000001</v>
      </c>
      <c r="F295" s="214">
        <f t="shared" si="13"/>
        <v>0.19308400000000001</v>
      </c>
      <c r="G295" s="214">
        <f t="shared" si="14"/>
        <v>0.28962599999999999</v>
      </c>
      <c r="H295" s="309"/>
    </row>
    <row r="296" spans="1:8" ht="18.600000000000001" customHeight="1">
      <c r="A296" s="139">
        <v>293</v>
      </c>
      <c r="B296" s="183" t="s">
        <v>1124</v>
      </c>
      <c r="C296" s="184">
        <v>0.95987999999999996</v>
      </c>
      <c r="D296" s="184" t="s">
        <v>1525</v>
      </c>
      <c r="E296" s="214">
        <f t="shared" si="12"/>
        <v>0.38395200000000002</v>
      </c>
      <c r="F296" s="214">
        <f t="shared" si="13"/>
        <v>0.19197600000000001</v>
      </c>
      <c r="G296" s="214">
        <f t="shared" si="14"/>
        <v>0.287964</v>
      </c>
      <c r="H296" s="309"/>
    </row>
    <row r="297" spans="1:8" ht="18.600000000000001" customHeight="1">
      <c r="A297" s="139">
        <v>294</v>
      </c>
      <c r="B297" s="183" t="s">
        <v>1123</v>
      </c>
      <c r="C297" s="184">
        <v>0.94144000000000005</v>
      </c>
      <c r="D297" s="184" t="s">
        <v>1525</v>
      </c>
      <c r="E297" s="214">
        <f t="shared" si="12"/>
        <v>0.37657600000000002</v>
      </c>
      <c r="F297" s="214">
        <f t="shared" si="13"/>
        <v>0.18828800000000001</v>
      </c>
      <c r="G297" s="214">
        <f t="shared" si="14"/>
        <v>0.28243200000000002</v>
      </c>
      <c r="H297" s="309"/>
    </row>
    <row r="298" spans="1:8" ht="18.600000000000001" customHeight="1">
      <c r="A298" s="139">
        <v>295</v>
      </c>
      <c r="B298" s="183" t="s">
        <v>1122</v>
      </c>
      <c r="C298" s="184">
        <v>0.92613000000000001</v>
      </c>
      <c r="D298" s="184" t="s">
        <v>1525</v>
      </c>
      <c r="E298" s="214">
        <f t="shared" si="12"/>
        <v>0.370452</v>
      </c>
      <c r="F298" s="214">
        <f t="shared" si="13"/>
        <v>0.185226</v>
      </c>
      <c r="G298" s="214">
        <f t="shared" si="14"/>
        <v>0.277839</v>
      </c>
      <c r="H298" s="309"/>
    </row>
    <row r="299" spans="1:8" ht="18.600000000000001" customHeight="1">
      <c r="A299" s="139">
        <v>296</v>
      </c>
      <c r="B299" s="183" t="s">
        <v>1121</v>
      </c>
      <c r="C299" s="184">
        <v>0.91686729999999994</v>
      </c>
      <c r="D299" s="184" t="s">
        <v>1525</v>
      </c>
      <c r="E299" s="214">
        <f t="shared" si="12"/>
        <v>0.36674691999999998</v>
      </c>
      <c r="F299" s="214">
        <f t="shared" si="13"/>
        <v>0.18337345999999999</v>
      </c>
      <c r="G299" s="214">
        <f t="shared" si="14"/>
        <v>0.27506018999999998</v>
      </c>
      <c r="H299" s="309"/>
    </row>
    <row r="300" spans="1:8" ht="18.600000000000001" customHeight="1">
      <c r="A300" s="139">
        <v>297</v>
      </c>
      <c r="B300" s="183" t="s">
        <v>1120</v>
      </c>
      <c r="C300" s="184">
        <v>0.91230999999999995</v>
      </c>
      <c r="D300" s="184" t="s">
        <v>1525</v>
      </c>
      <c r="E300" s="214">
        <f t="shared" si="12"/>
        <v>0.36492400000000003</v>
      </c>
      <c r="F300" s="214">
        <f t="shared" si="13"/>
        <v>0.18246200000000001</v>
      </c>
      <c r="G300" s="214">
        <f t="shared" si="14"/>
        <v>0.27369299999999996</v>
      </c>
      <c r="H300" s="309"/>
    </row>
    <row r="301" spans="1:8" ht="18.600000000000001" customHeight="1">
      <c r="A301" s="139">
        <v>298</v>
      </c>
      <c r="B301" s="183" t="s">
        <v>1119</v>
      </c>
      <c r="C301" s="184">
        <v>0.89970990000000006</v>
      </c>
      <c r="D301" s="184" t="s">
        <v>1525</v>
      </c>
      <c r="E301" s="214">
        <f t="shared" si="12"/>
        <v>0.35988396000000006</v>
      </c>
      <c r="F301" s="214">
        <f t="shared" si="13"/>
        <v>0.17994198000000003</v>
      </c>
      <c r="G301" s="214">
        <f t="shared" si="14"/>
        <v>0.26991297000000003</v>
      </c>
      <c r="H301" s="309"/>
    </row>
    <row r="302" spans="1:8" ht="18.600000000000001" customHeight="1">
      <c r="A302" s="139">
        <v>299</v>
      </c>
      <c r="B302" s="183" t="s">
        <v>1118</v>
      </c>
      <c r="C302" s="184">
        <v>0.88995999999999997</v>
      </c>
      <c r="D302" s="184" t="s">
        <v>1525</v>
      </c>
      <c r="E302" s="214">
        <f t="shared" si="12"/>
        <v>0.35598400000000002</v>
      </c>
      <c r="F302" s="214">
        <f t="shared" si="13"/>
        <v>0.17799200000000001</v>
      </c>
      <c r="G302" s="214">
        <f t="shared" si="14"/>
        <v>0.266988</v>
      </c>
      <c r="H302" s="309"/>
    </row>
    <row r="303" spans="1:8" ht="18.600000000000001" customHeight="1">
      <c r="A303" s="139">
        <v>300</v>
      </c>
      <c r="B303" s="183" t="s">
        <v>1117</v>
      </c>
      <c r="C303" s="184">
        <v>0.86375500000000005</v>
      </c>
      <c r="D303" s="184" t="s">
        <v>1525</v>
      </c>
      <c r="E303" s="214">
        <f t="shared" si="12"/>
        <v>0.34550200000000003</v>
      </c>
      <c r="F303" s="214">
        <f t="shared" si="13"/>
        <v>0.17275100000000002</v>
      </c>
      <c r="G303" s="214">
        <f t="shared" si="14"/>
        <v>0.25912649999999998</v>
      </c>
      <c r="H303" s="309"/>
    </row>
    <row r="304" spans="1:8" ht="18.600000000000001" customHeight="1">
      <c r="A304" s="139">
        <v>301</v>
      </c>
      <c r="B304" s="183" t="s">
        <v>1116</v>
      </c>
      <c r="C304" s="184">
        <v>0.83460000000000001</v>
      </c>
      <c r="D304" s="184" t="s">
        <v>1525</v>
      </c>
      <c r="E304" s="214">
        <f t="shared" si="12"/>
        <v>0.33384000000000003</v>
      </c>
      <c r="F304" s="214">
        <f t="shared" si="13"/>
        <v>0.16692000000000001</v>
      </c>
      <c r="G304" s="214">
        <f t="shared" si="14"/>
        <v>0.25037999999999999</v>
      </c>
      <c r="H304" s="309"/>
    </row>
    <row r="305" spans="1:8" ht="18.600000000000001" customHeight="1">
      <c r="A305" s="139">
        <v>302</v>
      </c>
      <c r="B305" s="183" t="s">
        <v>1115</v>
      </c>
      <c r="C305" s="184">
        <v>0.81028</v>
      </c>
      <c r="D305" s="184" t="s">
        <v>1525</v>
      </c>
      <c r="E305" s="214">
        <f t="shared" si="12"/>
        <v>0.32411200000000001</v>
      </c>
      <c r="F305" s="214">
        <f t="shared" si="13"/>
        <v>0.16205600000000001</v>
      </c>
      <c r="G305" s="214">
        <f t="shared" si="14"/>
        <v>0.24308399999999999</v>
      </c>
      <c r="H305" s="309"/>
    </row>
    <row r="306" spans="1:8" ht="18.600000000000001" customHeight="1">
      <c r="A306" s="139">
        <v>303</v>
      </c>
      <c r="B306" s="183" t="s">
        <v>1114</v>
      </c>
      <c r="C306" s="184">
        <v>0.80430000000000001</v>
      </c>
      <c r="D306" s="184" t="s">
        <v>1525</v>
      </c>
      <c r="E306" s="214">
        <f t="shared" si="12"/>
        <v>0.32172000000000001</v>
      </c>
      <c r="F306" s="214">
        <f t="shared" si="13"/>
        <v>0.16086</v>
      </c>
      <c r="G306" s="214">
        <f t="shared" si="14"/>
        <v>0.24129</v>
      </c>
      <c r="H306" s="309"/>
    </row>
    <row r="307" spans="1:8" ht="18.600000000000001" customHeight="1">
      <c r="A307" s="139">
        <v>304</v>
      </c>
      <c r="B307" s="183" t="s">
        <v>1113</v>
      </c>
      <c r="C307" s="184">
        <v>0.78874999999999995</v>
      </c>
      <c r="D307" s="184" t="s">
        <v>1525</v>
      </c>
      <c r="E307" s="214">
        <f t="shared" si="12"/>
        <v>0.3155</v>
      </c>
      <c r="F307" s="214">
        <f t="shared" si="13"/>
        <v>0.15775</v>
      </c>
      <c r="G307" s="214">
        <f t="shared" si="14"/>
        <v>0.23662499999999997</v>
      </c>
      <c r="H307" s="309"/>
    </row>
    <row r="308" spans="1:8" ht="18.600000000000001" customHeight="1">
      <c r="A308" s="139">
        <v>305</v>
      </c>
      <c r="B308" s="183" t="s">
        <v>1112</v>
      </c>
      <c r="C308" s="184">
        <v>0.77744999999999997</v>
      </c>
      <c r="D308" s="184" t="s">
        <v>1525</v>
      </c>
      <c r="E308" s="214">
        <f t="shared" si="12"/>
        <v>0.31098000000000003</v>
      </c>
      <c r="F308" s="214">
        <f t="shared" si="13"/>
        <v>0.15549000000000002</v>
      </c>
      <c r="G308" s="214">
        <f t="shared" si="14"/>
        <v>0.23323499999999997</v>
      </c>
      <c r="H308" s="309"/>
    </row>
    <row r="309" spans="1:8" ht="18.600000000000001" customHeight="1">
      <c r="A309" s="139">
        <v>306</v>
      </c>
      <c r="B309" s="183" t="s">
        <v>1111</v>
      </c>
      <c r="C309" s="184">
        <v>0.71053999999999995</v>
      </c>
      <c r="D309" s="184" t="s">
        <v>1525</v>
      </c>
      <c r="E309" s="214">
        <f t="shared" si="12"/>
        <v>0.28421599999999997</v>
      </c>
      <c r="F309" s="214">
        <f t="shared" si="13"/>
        <v>0.14210799999999998</v>
      </c>
      <c r="G309" s="214">
        <f t="shared" si="14"/>
        <v>0.21316199999999999</v>
      </c>
      <c r="H309" s="309"/>
    </row>
    <row r="310" spans="1:8" ht="18.600000000000001" customHeight="1">
      <c r="A310" s="139">
        <v>307</v>
      </c>
      <c r="B310" s="183" t="s">
        <v>1110</v>
      </c>
      <c r="C310" s="184">
        <v>0.69715000000000005</v>
      </c>
      <c r="D310" s="184" t="s">
        <v>1525</v>
      </c>
      <c r="E310" s="214">
        <f t="shared" si="12"/>
        <v>0.27886000000000005</v>
      </c>
      <c r="F310" s="214">
        <f t="shared" si="13"/>
        <v>0.13943000000000003</v>
      </c>
      <c r="G310" s="214">
        <f t="shared" si="14"/>
        <v>0.209145</v>
      </c>
      <c r="H310" s="309"/>
    </row>
    <row r="311" spans="1:8" ht="18.600000000000001" customHeight="1">
      <c r="A311" s="139">
        <v>308</v>
      </c>
      <c r="B311" s="183" t="s">
        <v>1109</v>
      </c>
      <c r="C311" s="184">
        <v>0.69679000000000002</v>
      </c>
      <c r="D311" s="184" t="s">
        <v>1525</v>
      </c>
      <c r="E311" s="214">
        <f t="shared" si="12"/>
        <v>0.27871600000000002</v>
      </c>
      <c r="F311" s="214">
        <f t="shared" si="13"/>
        <v>0.13935800000000001</v>
      </c>
      <c r="G311" s="214">
        <f t="shared" si="14"/>
        <v>0.209037</v>
      </c>
      <c r="H311" s="309"/>
    </row>
    <row r="312" spans="1:8" ht="18.600000000000001" customHeight="1">
      <c r="A312" s="139">
        <v>309</v>
      </c>
      <c r="B312" s="183" t="s">
        <v>1108</v>
      </c>
      <c r="C312" s="184">
        <v>0.68328</v>
      </c>
      <c r="D312" s="184" t="s">
        <v>1525</v>
      </c>
      <c r="E312" s="214">
        <f t="shared" si="12"/>
        <v>0.273312</v>
      </c>
      <c r="F312" s="214">
        <f t="shared" si="13"/>
        <v>0.136656</v>
      </c>
      <c r="G312" s="214">
        <f t="shared" si="14"/>
        <v>0.204984</v>
      </c>
      <c r="H312" s="309"/>
    </row>
    <row r="313" spans="1:8" ht="18.600000000000001" customHeight="1">
      <c r="A313" s="139">
        <v>310</v>
      </c>
      <c r="B313" s="183" t="s">
        <v>1107</v>
      </c>
      <c r="C313" s="184">
        <v>0.68052999999999997</v>
      </c>
      <c r="D313" s="184" t="s">
        <v>1525</v>
      </c>
      <c r="E313" s="214">
        <f t="shared" si="12"/>
        <v>0.27221200000000001</v>
      </c>
      <c r="F313" s="214">
        <f t="shared" si="13"/>
        <v>0.136106</v>
      </c>
      <c r="G313" s="214">
        <f t="shared" si="14"/>
        <v>0.20415899999999998</v>
      </c>
      <c r="H313" s="309"/>
    </row>
    <row r="314" spans="1:8" ht="18.600000000000001" customHeight="1">
      <c r="A314" s="139">
        <v>311</v>
      </c>
      <c r="B314" s="183" t="s">
        <v>1106</v>
      </c>
      <c r="C314" s="184">
        <v>0.63380999999999998</v>
      </c>
      <c r="D314" s="184" t="s">
        <v>1525</v>
      </c>
      <c r="E314" s="214">
        <f t="shared" si="12"/>
        <v>0.25352400000000003</v>
      </c>
      <c r="F314" s="214">
        <f t="shared" si="13"/>
        <v>0.12676200000000001</v>
      </c>
      <c r="G314" s="214">
        <f t="shared" si="14"/>
        <v>0.19014299999999998</v>
      </c>
      <c r="H314" s="309"/>
    </row>
    <row r="315" spans="1:8" ht="18.600000000000001" customHeight="1">
      <c r="A315" s="139">
        <v>312</v>
      </c>
      <c r="B315" s="183" t="s">
        <v>1105</v>
      </c>
      <c r="C315" s="184">
        <v>0.63373440000000003</v>
      </c>
      <c r="D315" s="184" t="s">
        <v>1525</v>
      </c>
      <c r="E315" s="214">
        <f t="shared" si="12"/>
        <v>0.25349376000000001</v>
      </c>
      <c r="F315" s="214">
        <f t="shared" si="13"/>
        <v>0.12674688000000001</v>
      </c>
      <c r="G315" s="214">
        <f t="shared" si="14"/>
        <v>0.19012032000000001</v>
      </c>
      <c r="H315" s="309"/>
    </row>
    <row r="316" spans="1:8" ht="18.600000000000001" customHeight="1">
      <c r="A316" s="139">
        <v>313</v>
      </c>
      <c r="B316" s="183" t="s">
        <v>1104</v>
      </c>
      <c r="C316" s="184">
        <v>0.61287009999999997</v>
      </c>
      <c r="D316" s="184" t="s">
        <v>1525</v>
      </c>
      <c r="E316" s="214">
        <f t="shared" si="12"/>
        <v>0.24514804000000001</v>
      </c>
      <c r="F316" s="214">
        <f t="shared" si="13"/>
        <v>0.12257402000000001</v>
      </c>
      <c r="G316" s="214">
        <f t="shared" si="14"/>
        <v>0.18386102999999998</v>
      </c>
      <c r="H316" s="309"/>
    </row>
    <row r="317" spans="1:8" ht="18.600000000000001" customHeight="1">
      <c r="A317" s="139">
        <v>314</v>
      </c>
      <c r="B317" s="183" t="s">
        <v>1103</v>
      </c>
      <c r="C317" s="184">
        <v>0.56682999999999995</v>
      </c>
      <c r="D317" s="184" t="s">
        <v>1525</v>
      </c>
      <c r="E317" s="214">
        <f t="shared" si="12"/>
        <v>0.22673199999999999</v>
      </c>
      <c r="F317" s="214">
        <f t="shared" si="13"/>
        <v>0.11336599999999999</v>
      </c>
      <c r="G317" s="214">
        <f t="shared" si="14"/>
        <v>0.17004899999999998</v>
      </c>
      <c r="H317" s="309"/>
    </row>
    <row r="318" spans="1:8" ht="18.600000000000001" customHeight="1">
      <c r="A318" s="139">
        <v>315</v>
      </c>
      <c r="B318" s="183" t="s">
        <v>1102</v>
      </c>
      <c r="C318" s="184">
        <v>0.53517000000000003</v>
      </c>
      <c r="D318" s="184" t="s">
        <v>1525</v>
      </c>
      <c r="E318" s="214">
        <f t="shared" si="12"/>
        <v>0.21406800000000004</v>
      </c>
      <c r="F318" s="214">
        <f t="shared" si="13"/>
        <v>0.10703400000000002</v>
      </c>
      <c r="G318" s="214">
        <f t="shared" si="14"/>
        <v>0.160551</v>
      </c>
      <c r="H318" s="309"/>
    </row>
    <row r="319" spans="1:8" ht="18.600000000000001" customHeight="1">
      <c r="A319" s="139">
        <v>316</v>
      </c>
      <c r="B319" s="183" t="s">
        <v>1101</v>
      </c>
      <c r="C319" s="184">
        <v>0.52120010000000006</v>
      </c>
      <c r="D319" s="184" t="s">
        <v>1525</v>
      </c>
      <c r="E319" s="214">
        <f t="shared" si="12"/>
        <v>0.20848004000000003</v>
      </c>
      <c r="F319" s="214">
        <f t="shared" si="13"/>
        <v>0.10424002000000002</v>
      </c>
      <c r="G319" s="214">
        <f t="shared" si="14"/>
        <v>0.15636003000000001</v>
      </c>
      <c r="H319" s="309"/>
    </row>
    <row r="320" spans="1:8" ht="18.600000000000001" customHeight="1">
      <c r="A320" s="139">
        <v>317</v>
      </c>
      <c r="B320" s="183" t="s">
        <v>1100</v>
      </c>
      <c r="C320" s="184">
        <v>0.50131000000000003</v>
      </c>
      <c r="D320" s="184" t="s">
        <v>1525</v>
      </c>
      <c r="E320" s="214">
        <f t="shared" si="12"/>
        <v>0.20052400000000004</v>
      </c>
      <c r="F320" s="214">
        <f t="shared" si="13"/>
        <v>0.10026200000000002</v>
      </c>
      <c r="G320" s="214">
        <f t="shared" si="14"/>
        <v>0.150393</v>
      </c>
      <c r="H320" s="309"/>
    </row>
    <row r="321" spans="1:8" ht="18.600000000000001" customHeight="1">
      <c r="A321" s="139">
        <v>318</v>
      </c>
      <c r="B321" s="183" t="s">
        <v>1099</v>
      </c>
      <c r="C321" s="184">
        <v>0.5</v>
      </c>
      <c r="D321" s="184" t="s">
        <v>1525</v>
      </c>
      <c r="E321" s="214">
        <f t="shared" si="12"/>
        <v>0.2</v>
      </c>
      <c r="F321" s="214">
        <f t="shared" si="13"/>
        <v>0.1</v>
      </c>
      <c r="G321" s="214">
        <f t="shared" si="14"/>
        <v>0.15</v>
      </c>
      <c r="H321" s="309"/>
    </row>
    <row r="322" spans="1:8" ht="18.600000000000001" customHeight="1">
      <c r="A322" s="139">
        <v>319</v>
      </c>
      <c r="B322" s="183" t="s">
        <v>1098</v>
      </c>
      <c r="C322" s="184">
        <v>0.48053000000000001</v>
      </c>
      <c r="D322" s="184" t="s">
        <v>1525</v>
      </c>
      <c r="E322" s="214">
        <f t="shared" si="12"/>
        <v>0.19221200000000002</v>
      </c>
      <c r="F322" s="214">
        <f t="shared" si="13"/>
        <v>9.6106000000000011E-2</v>
      </c>
      <c r="G322" s="214">
        <f t="shared" si="14"/>
        <v>0.14415900000000001</v>
      </c>
      <c r="H322" s="309"/>
    </row>
    <row r="323" spans="1:8" ht="18.600000000000001" customHeight="1">
      <c r="A323" s="139">
        <v>320</v>
      </c>
      <c r="B323" s="183" t="s">
        <v>1097</v>
      </c>
      <c r="C323" s="184">
        <v>0.47947000000000001</v>
      </c>
      <c r="D323" s="184" t="s">
        <v>1525</v>
      </c>
      <c r="E323" s="214">
        <f t="shared" si="12"/>
        <v>0.19178800000000001</v>
      </c>
      <c r="F323" s="214">
        <f t="shared" si="13"/>
        <v>9.5894000000000007E-2</v>
      </c>
      <c r="G323" s="214">
        <f t="shared" si="14"/>
        <v>0.143841</v>
      </c>
      <c r="H323" s="309"/>
    </row>
    <row r="324" spans="1:8" ht="18.600000000000001" customHeight="1">
      <c r="A324" s="139">
        <v>321</v>
      </c>
      <c r="B324" s="183" t="s">
        <v>1096</v>
      </c>
      <c r="C324" s="184">
        <v>0.42584</v>
      </c>
      <c r="D324" s="184" t="s">
        <v>1525</v>
      </c>
      <c r="E324" s="214">
        <f t="shared" si="12"/>
        <v>0.17033600000000002</v>
      </c>
      <c r="F324" s="214">
        <f t="shared" si="13"/>
        <v>8.5168000000000008E-2</v>
      </c>
      <c r="G324" s="214">
        <f t="shared" si="14"/>
        <v>0.127752</v>
      </c>
      <c r="H324" s="309"/>
    </row>
    <row r="325" spans="1:8" ht="18.600000000000001" customHeight="1">
      <c r="A325" s="139">
        <v>322</v>
      </c>
      <c r="B325" s="183" t="s">
        <v>1095</v>
      </c>
      <c r="C325" s="184">
        <v>0.41709000000000002</v>
      </c>
      <c r="D325" s="184" t="s">
        <v>1525</v>
      </c>
      <c r="E325" s="214">
        <f t="shared" ref="E325:E369" si="15">C325*$I$4</f>
        <v>0.16683600000000001</v>
      </c>
      <c r="F325" s="214">
        <f t="shared" ref="F325:F369" si="16">C325*$J$4</f>
        <v>8.3418000000000006E-2</v>
      </c>
      <c r="G325" s="214">
        <f t="shared" ref="G325:G369" si="17">C325*$K$4</f>
        <v>0.12512699999999999</v>
      </c>
      <c r="H325" s="309"/>
    </row>
    <row r="326" spans="1:8" ht="18.600000000000001" customHeight="1">
      <c r="A326" s="139">
        <v>323</v>
      </c>
      <c r="B326" s="183" t="s">
        <v>1094</v>
      </c>
      <c r="C326" s="184">
        <v>0.41206010000000004</v>
      </c>
      <c r="D326" s="184" t="s">
        <v>1525</v>
      </c>
      <c r="E326" s="214">
        <f t="shared" si="15"/>
        <v>0.16482404000000003</v>
      </c>
      <c r="F326" s="214">
        <f t="shared" si="16"/>
        <v>8.2412020000000016E-2</v>
      </c>
      <c r="G326" s="214">
        <f t="shared" si="17"/>
        <v>0.12361803</v>
      </c>
      <c r="H326" s="309"/>
    </row>
    <row r="327" spans="1:8" ht="18.600000000000001" customHeight="1">
      <c r="A327" s="139">
        <v>324</v>
      </c>
      <c r="B327" s="183" t="s">
        <v>1093</v>
      </c>
      <c r="C327" s="184">
        <v>0.39777000000000001</v>
      </c>
      <c r="D327" s="184" t="s">
        <v>1525</v>
      </c>
      <c r="E327" s="214">
        <f t="shared" si="15"/>
        <v>0.15910800000000003</v>
      </c>
      <c r="F327" s="214">
        <f t="shared" si="16"/>
        <v>7.9554000000000014E-2</v>
      </c>
      <c r="G327" s="214">
        <f t="shared" si="17"/>
        <v>0.11933099999999999</v>
      </c>
      <c r="H327" s="309"/>
    </row>
    <row r="328" spans="1:8" ht="18.600000000000001" customHeight="1">
      <c r="A328" s="139">
        <v>325</v>
      </c>
      <c r="B328" s="183" t="s">
        <v>1092</v>
      </c>
      <c r="C328" s="184">
        <v>0.39089000000000002</v>
      </c>
      <c r="D328" s="184" t="s">
        <v>1525</v>
      </c>
      <c r="E328" s="214">
        <f t="shared" si="15"/>
        <v>0.15635600000000002</v>
      </c>
      <c r="F328" s="214">
        <f t="shared" si="16"/>
        <v>7.8178000000000011E-2</v>
      </c>
      <c r="G328" s="214">
        <f t="shared" si="17"/>
        <v>0.117267</v>
      </c>
      <c r="H328" s="309"/>
    </row>
    <row r="329" spans="1:8" ht="18.600000000000001" customHeight="1">
      <c r="A329" s="139">
        <v>326</v>
      </c>
      <c r="B329" s="183" t="s">
        <v>1091</v>
      </c>
      <c r="C329" s="184">
        <v>0.38889000000000001</v>
      </c>
      <c r="D329" s="184" t="s">
        <v>1525</v>
      </c>
      <c r="E329" s="214">
        <f t="shared" si="15"/>
        <v>0.15555600000000003</v>
      </c>
      <c r="F329" s="214">
        <f t="shared" si="16"/>
        <v>7.7778000000000014E-2</v>
      </c>
      <c r="G329" s="214">
        <f t="shared" si="17"/>
        <v>0.11666699999999999</v>
      </c>
      <c r="H329" s="309"/>
    </row>
    <row r="330" spans="1:8" ht="18.600000000000001" customHeight="1">
      <c r="A330" s="139">
        <v>327</v>
      </c>
      <c r="B330" s="183" t="s">
        <v>1090</v>
      </c>
      <c r="C330" s="184">
        <v>0.38100000000000001</v>
      </c>
      <c r="D330" s="184" t="s">
        <v>1525</v>
      </c>
      <c r="E330" s="214">
        <f t="shared" si="15"/>
        <v>0.15240000000000001</v>
      </c>
      <c r="F330" s="214">
        <f t="shared" si="16"/>
        <v>7.6200000000000004E-2</v>
      </c>
      <c r="G330" s="214">
        <f t="shared" si="17"/>
        <v>0.1143</v>
      </c>
      <c r="H330" s="309"/>
    </row>
    <row r="331" spans="1:8" ht="18.600000000000001" customHeight="1">
      <c r="A331" s="139">
        <v>328</v>
      </c>
      <c r="B331" s="183" t="s">
        <v>1089</v>
      </c>
      <c r="C331" s="184">
        <v>0.37907940000000001</v>
      </c>
      <c r="D331" s="184" t="s">
        <v>1525</v>
      </c>
      <c r="E331" s="214">
        <f t="shared" si="15"/>
        <v>0.15163176</v>
      </c>
      <c r="F331" s="214">
        <f t="shared" si="16"/>
        <v>7.5815880000000002E-2</v>
      </c>
      <c r="G331" s="214">
        <f t="shared" si="17"/>
        <v>0.11372382</v>
      </c>
      <c r="H331" s="309"/>
    </row>
    <row r="332" spans="1:8" ht="18.600000000000001" customHeight="1">
      <c r="A332" s="139">
        <v>329</v>
      </c>
      <c r="B332" s="183" t="s">
        <v>1088</v>
      </c>
      <c r="C332" s="184">
        <v>0.33681980000000006</v>
      </c>
      <c r="D332" s="184" t="s">
        <v>1525</v>
      </c>
      <c r="E332" s="214">
        <f t="shared" si="15"/>
        <v>0.13472792000000003</v>
      </c>
      <c r="F332" s="214">
        <f t="shared" si="16"/>
        <v>6.7363960000000014E-2</v>
      </c>
      <c r="G332" s="214">
        <f t="shared" si="17"/>
        <v>0.10104594000000001</v>
      </c>
      <c r="H332" s="309"/>
    </row>
    <row r="333" spans="1:8" ht="18.600000000000001" customHeight="1">
      <c r="A333" s="139">
        <v>330</v>
      </c>
      <c r="B333" s="183" t="s">
        <v>1087</v>
      </c>
      <c r="C333" s="184">
        <v>0.33081569999999999</v>
      </c>
      <c r="D333" s="184" t="s">
        <v>1525</v>
      </c>
      <c r="E333" s="214">
        <f t="shared" si="15"/>
        <v>0.13232627999999999</v>
      </c>
      <c r="F333" s="214">
        <f t="shared" si="16"/>
        <v>6.6163139999999995E-2</v>
      </c>
      <c r="G333" s="214">
        <f t="shared" si="17"/>
        <v>9.924471E-2</v>
      </c>
      <c r="H333" s="309"/>
    </row>
    <row r="334" spans="1:8" ht="18.600000000000001" customHeight="1">
      <c r="A334" s="139">
        <v>331</v>
      </c>
      <c r="B334" s="183" t="s">
        <v>1086</v>
      </c>
      <c r="C334" s="184">
        <v>0.325131</v>
      </c>
      <c r="D334" s="184" t="s">
        <v>1525</v>
      </c>
      <c r="E334" s="214">
        <f t="shared" si="15"/>
        <v>0.13005240000000001</v>
      </c>
      <c r="F334" s="214">
        <f t="shared" si="16"/>
        <v>6.5026200000000006E-2</v>
      </c>
      <c r="G334" s="214">
        <f t="shared" si="17"/>
        <v>9.7539299999999995E-2</v>
      </c>
      <c r="H334" s="309"/>
    </row>
    <row r="335" spans="1:8" ht="18.600000000000001" customHeight="1">
      <c r="A335" s="139">
        <v>332</v>
      </c>
      <c r="B335" s="183" t="s">
        <v>1085</v>
      </c>
      <c r="C335" s="184">
        <v>0.31497990000000003</v>
      </c>
      <c r="D335" s="184" t="s">
        <v>1525</v>
      </c>
      <c r="E335" s="214">
        <f t="shared" si="15"/>
        <v>0.12599196000000001</v>
      </c>
      <c r="F335" s="214">
        <f t="shared" si="16"/>
        <v>6.2995980000000007E-2</v>
      </c>
      <c r="G335" s="214">
        <f t="shared" si="17"/>
        <v>9.449397000000001E-2</v>
      </c>
      <c r="H335" s="309"/>
    </row>
    <row r="336" spans="1:8" ht="18.600000000000001" customHeight="1">
      <c r="A336" s="139">
        <v>333</v>
      </c>
      <c r="B336" s="183" t="s">
        <v>1084</v>
      </c>
      <c r="C336" s="184">
        <v>0.30897999999999998</v>
      </c>
      <c r="D336" s="184" t="s">
        <v>1525</v>
      </c>
      <c r="E336" s="214">
        <f t="shared" si="15"/>
        <v>0.12359199999999999</v>
      </c>
      <c r="F336" s="214">
        <f t="shared" si="16"/>
        <v>6.1795999999999997E-2</v>
      </c>
      <c r="G336" s="214">
        <f t="shared" si="17"/>
        <v>9.2693999999999985E-2</v>
      </c>
      <c r="H336" s="309"/>
    </row>
    <row r="337" spans="1:8" ht="18.600000000000001" customHeight="1">
      <c r="A337" s="139">
        <v>334</v>
      </c>
      <c r="B337" s="183" t="s">
        <v>1083</v>
      </c>
      <c r="C337" s="184">
        <v>0.30620990000000003</v>
      </c>
      <c r="D337" s="184" t="s">
        <v>1525</v>
      </c>
      <c r="E337" s="214">
        <f t="shared" si="15"/>
        <v>0.12248396000000002</v>
      </c>
      <c r="F337" s="214">
        <f t="shared" si="16"/>
        <v>6.1241980000000008E-2</v>
      </c>
      <c r="G337" s="214">
        <f t="shared" si="17"/>
        <v>9.1862970000000002E-2</v>
      </c>
      <c r="H337" s="309"/>
    </row>
    <row r="338" spans="1:8" ht="18.600000000000001" customHeight="1">
      <c r="A338" s="139">
        <v>335</v>
      </c>
      <c r="B338" s="183" t="s">
        <v>1082</v>
      </c>
      <c r="C338" s="184">
        <v>0.28724</v>
      </c>
      <c r="D338" s="184" t="s">
        <v>1525</v>
      </c>
      <c r="E338" s="214">
        <f t="shared" si="15"/>
        <v>0.114896</v>
      </c>
      <c r="F338" s="214">
        <f t="shared" si="16"/>
        <v>5.7447999999999999E-2</v>
      </c>
      <c r="G338" s="214">
        <f t="shared" si="17"/>
        <v>8.6171999999999999E-2</v>
      </c>
      <c r="H338" s="309"/>
    </row>
    <row r="339" spans="1:8" ht="18.600000000000001" customHeight="1">
      <c r="A339" s="139">
        <v>336</v>
      </c>
      <c r="B339" s="183" t="s">
        <v>1081</v>
      </c>
      <c r="C339" s="184">
        <v>0.28677999999999998</v>
      </c>
      <c r="D339" s="184" t="s">
        <v>1525</v>
      </c>
      <c r="E339" s="214">
        <f t="shared" si="15"/>
        <v>0.11471199999999999</v>
      </c>
      <c r="F339" s="214">
        <f t="shared" si="16"/>
        <v>5.7355999999999997E-2</v>
      </c>
      <c r="G339" s="214">
        <f t="shared" si="17"/>
        <v>8.6033999999999985E-2</v>
      </c>
      <c r="H339" s="309"/>
    </row>
    <row r="340" spans="1:8" ht="18.600000000000001" customHeight="1">
      <c r="A340" s="139">
        <v>337</v>
      </c>
      <c r="B340" s="183" t="s">
        <v>1080</v>
      </c>
      <c r="C340" s="184">
        <v>0.25</v>
      </c>
      <c r="D340" s="184" t="s">
        <v>1525</v>
      </c>
      <c r="E340" s="214">
        <f t="shared" si="15"/>
        <v>0.1</v>
      </c>
      <c r="F340" s="214">
        <f t="shared" si="16"/>
        <v>0.05</v>
      </c>
      <c r="G340" s="214">
        <f t="shared" si="17"/>
        <v>7.4999999999999997E-2</v>
      </c>
      <c r="H340" s="309"/>
    </row>
    <row r="341" spans="1:8" ht="18.600000000000001" customHeight="1">
      <c r="A341" s="139">
        <v>338</v>
      </c>
      <c r="B341" s="183" t="s">
        <v>1079</v>
      </c>
      <c r="C341" s="184">
        <v>0.24096999999999999</v>
      </c>
      <c r="D341" s="184" t="s">
        <v>1525</v>
      </c>
      <c r="E341" s="214">
        <f t="shared" si="15"/>
        <v>9.6388000000000001E-2</v>
      </c>
      <c r="F341" s="214">
        <f t="shared" si="16"/>
        <v>4.8194000000000001E-2</v>
      </c>
      <c r="G341" s="214">
        <f t="shared" si="17"/>
        <v>7.2290999999999994E-2</v>
      </c>
      <c r="H341" s="309"/>
    </row>
    <row r="342" spans="1:8" ht="18.600000000000001" customHeight="1">
      <c r="A342" s="139">
        <v>339</v>
      </c>
      <c r="B342" s="183" t="s">
        <v>1078</v>
      </c>
      <c r="C342" s="184">
        <v>0.22670999999999999</v>
      </c>
      <c r="D342" s="184" t="s">
        <v>1525</v>
      </c>
      <c r="E342" s="214">
        <f t="shared" si="15"/>
        <v>9.0684000000000001E-2</v>
      </c>
      <c r="F342" s="214">
        <f t="shared" si="16"/>
        <v>4.5342E-2</v>
      </c>
      <c r="G342" s="214">
        <f t="shared" si="17"/>
        <v>6.801299999999999E-2</v>
      </c>
      <c r="H342" s="309"/>
    </row>
    <row r="343" spans="1:8" ht="18.600000000000001" customHeight="1">
      <c r="A343" s="139">
        <v>340</v>
      </c>
      <c r="B343" s="183" t="s">
        <v>1077</v>
      </c>
      <c r="C343" s="184">
        <v>0.22072</v>
      </c>
      <c r="D343" s="184" t="s">
        <v>1525</v>
      </c>
      <c r="E343" s="214">
        <f t="shared" si="15"/>
        <v>8.8288000000000005E-2</v>
      </c>
      <c r="F343" s="214">
        <f t="shared" si="16"/>
        <v>4.4144000000000003E-2</v>
      </c>
      <c r="G343" s="214">
        <f t="shared" si="17"/>
        <v>6.6215999999999997E-2</v>
      </c>
      <c r="H343" s="309"/>
    </row>
    <row r="344" spans="1:8" ht="18.600000000000001" customHeight="1">
      <c r="A344" s="139">
        <v>341</v>
      </c>
      <c r="B344" s="183" t="s">
        <v>1076</v>
      </c>
      <c r="C344" s="184">
        <v>0.20358999999999999</v>
      </c>
      <c r="D344" s="184" t="s">
        <v>1525</v>
      </c>
      <c r="E344" s="214">
        <f t="shared" si="15"/>
        <v>8.1436000000000008E-2</v>
      </c>
      <c r="F344" s="214">
        <f t="shared" si="16"/>
        <v>4.0718000000000004E-2</v>
      </c>
      <c r="G344" s="214">
        <f t="shared" si="17"/>
        <v>6.1076999999999992E-2</v>
      </c>
      <c r="H344" s="309"/>
    </row>
    <row r="345" spans="1:8" ht="18.600000000000001" customHeight="1">
      <c r="A345" s="139">
        <v>342</v>
      </c>
      <c r="B345" s="183" t="s">
        <v>1075</v>
      </c>
      <c r="C345" s="184">
        <v>0.1912884</v>
      </c>
      <c r="D345" s="184" t="s">
        <v>1525</v>
      </c>
      <c r="E345" s="214">
        <f t="shared" si="15"/>
        <v>7.6515360000000004E-2</v>
      </c>
      <c r="F345" s="214">
        <f t="shared" si="16"/>
        <v>3.8257680000000002E-2</v>
      </c>
      <c r="G345" s="214">
        <f t="shared" si="17"/>
        <v>5.7386519999999996E-2</v>
      </c>
      <c r="H345" s="309"/>
    </row>
    <row r="346" spans="1:8" ht="18.600000000000001" customHeight="1">
      <c r="A346" s="139">
        <v>343</v>
      </c>
      <c r="B346" s="183" t="s">
        <v>1074</v>
      </c>
      <c r="C346" s="184">
        <v>0.1905</v>
      </c>
      <c r="D346" s="184" t="s">
        <v>1525</v>
      </c>
      <c r="E346" s="214">
        <f t="shared" si="15"/>
        <v>7.6200000000000004E-2</v>
      </c>
      <c r="F346" s="214">
        <f t="shared" si="16"/>
        <v>3.8100000000000002E-2</v>
      </c>
      <c r="G346" s="214">
        <f t="shared" si="17"/>
        <v>5.7149999999999999E-2</v>
      </c>
      <c r="H346" s="309"/>
    </row>
    <row r="347" spans="1:8" ht="18.600000000000001" customHeight="1">
      <c r="A347" s="139">
        <v>344</v>
      </c>
      <c r="B347" s="183" t="s">
        <v>1073</v>
      </c>
      <c r="C347" s="184">
        <v>0.18764</v>
      </c>
      <c r="D347" s="184" t="s">
        <v>1525</v>
      </c>
      <c r="E347" s="214">
        <f t="shared" si="15"/>
        <v>7.5056000000000012E-2</v>
      </c>
      <c r="F347" s="214">
        <f t="shared" si="16"/>
        <v>3.7528000000000006E-2</v>
      </c>
      <c r="G347" s="214">
        <f t="shared" si="17"/>
        <v>5.6291999999999995E-2</v>
      </c>
      <c r="H347" s="309"/>
    </row>
    <row r="348" spans="1:8" ht="18.600000000000001" customHeight="1">
      <c r="A348" s="139">
        <v>345</v>
      </c>
      <c r="B348" s="183" t="s">
        <v>1072</v>
      </c>
      <c r="C348" s="184">
        <v>0.18316979999999999</v>
      </c>
      <c r="D348" s="184" t="s">
        <v>1525</v>
      </c>
      <c r="E348" s="214">
        <f t="shared" si="15"/>
        <v>7.326792E-2</v>
      </c>
      <c r="F348" s="214">
        <f t="shared" si="16"/>
        <v>3.663396E-2</v>
      </c>
      <c r="G348" s="214">
        <f t="shared" si="17"/>
        <v>5.4950939999999997E-2</v>
      </c>
      <c r="H348" s="309"/>
    </row>
    <row r="349" spans="1:8" ht="18.600000000000001" customHeight="1">
      <c r="A349" s="139">
        <v>346</v>
      </c>
      <c r="B349" s="183" t="s">
        <v>1071</v>
      </c>
      <c r="C349" s="184">
        <v>0.15962000000000001</v>
      </c>
      <c r="D349" s="184" t="s">
        <v>1525</v>
      </c>
      <c r="E349" s="214">
        <f t="shared" si="15"/>
        <v>6.3848000000000002E-2</v>
      </c>
      <c r="F349" s="214">
        <f t="shared" si="16"/>
        <v>3.1924000000000001E-2</v>
      </c>
      <c r="G349" s="214">
        <f t="shared" si="17"/>
        <v>4.7886000000000005E-2</v>
      </c>
      <c r="H349" s="309"/>
    </row>
    <row r="350" spans="1:8" ht="18.600000000000001" customHeight="1">
      <c r="A350" s="139">
        <v>347</v>
      </c>
      <c r="B350" s="183" t="s">
        <v>1070</v>
      </c>
      <c r="C350" s="184">
        <v>0.15271999999999999</v>
      </c>
      <c r="D350" s="184" t="s">
        <v>1525</v>
      </c>
      <c r="E350" s="214">
        <f t="shared" si="15"/>
        <v>6.1088000000000003E-2</v>
      </c>
      <c r="F350" s="214">
        <f t="shared" si="16"/>
        <v>3.0544000000000002E-2</v>
      </c>
      <c r="G350" s="214">
        <f t="shared" si="17"/>
        <v>4.5815999999999996E-2</v>
      </c>
      <c r="H350" s="309"/>
    </row>
    <row r="351" spans="1:8" ht="18.600000000000001" customHeight="1">
      <c r="A351" s="139">
        <v>348</v>
      </c>
      <c r="B351" s="183" t="s">
        <v>1069</v>
      </c>
      <c r="C351" s="184">
        <v>0.14413000000000001</v>
      </c>
      <c r="D351" s="184" t="s">
        <v>1525</v>
      </c>
      <c r="E351" s="214">
        <f t="shared" si="15"/>
        <v>5.7652000000000009E-2</v>
      </c>
      <c r="F351" s="214">
        <f t="shared" si="16"/>
        <v>2.8826000000000004E-2</v>
      </c>
      <c r="G351" s="214">
        <f t="shared" si="17"/>
        <v>4.3239E-2</v>
      </c>
      <c r="H351" s="309"/>
    </row>
    <row r="352" spans="1:8" ht="18.600000000000001" customHeight="1">
      <c r="A352" s="139">
        <v>349</v>
      </c>
      <c r="B352" s="183" t="s">
        <v>1068</v>
      </c>
      <c r="C352" s="184">
        <v>0.13658999999999999</v>
      </c>
      <c r="D352" s="184" t="s">
        <v>1525</v>
      </c>
      <c r="E352" s="214">
        <f t="shared" si="15"/>
        <v>5.4635999999999997E-2</v>
      </c>
      <c r="F352" s="214">
        <f t="shared" si="16"/>
        <v>2.7317999999999999E-2</v>
      </c>
      <c r="G352" s="214">
        <f t="shared" si="17"/>
        <v>4.0976999999999993E-2</v>
      </c>
      <c r="H352" s="309"/>
    </row>
    <row r="353" spans="1:8" ht="18.600000000000001" customHeight="1">
      <c r="A353" s="139">
        <v>350</v>
      </c>
      <c r="B353" s="183" t="s">
        <v>1067</v>
      </c>
      <c r="C353" s="184">
        <v>0.12173</v>
      </c>
      <c r="D353" s="184" t="s">
        <v>1525</v>
      </c>
      <c r="E353" s="214">
        <f t="shared" si="15"/>
        <v>4.8692000000000006E-2</v>
      </c>
      <c r="F353" s="214">
        <f t="shared" si="16"/>
        <v>2.4346000000000003E-2</v>
      </c>
      <c r="G353" s="214">
        <f t="shared" si="17"/>
        <v>3.6519000000000003E-2</v>
      </c>
      <c r="H353" s="309"/>
    </row>
    <row r="354" spans="1:8" ht="18.600000000000001" customHeight="1">
      <c r="A354" s="139">
        <v>351</v>
      </c>
      <c r="B354" s="183" t="s">
        <v>1066</v>
      </c>
      <c r="C354" s="184">
        <v>0.10027999999999999</v>
      </c>
      <c r="D354" s="184" t="s">
        <v>1525</v>
      </c>
      <c r="E354" s="214">
        <f t="shared" si="15"/>
        <v>4.0112000000000002E-2</v>
      </c>
      <c r="F354" s="214">
        <f t="shared" si="16"/>
        <v>2.0056000000000001E-2</v>
      </c>
      <c r="G354" s="214">
        <f t="shared" si="17"/>
        <v>3.0083999999999996E-2</v>
      </c>
      <c r="H354" s="309"/>
    </row>
    <row r="355" spans="1:8" ht="18.600000000000001" customHeight="1">
      <c r="A355" s="139">
        <v>352</v>
      </c>
      <c r="B355" s="183" t="s">
        <v>1065</v>
      </c>
      <c r="C355" s="184">
        <v>0.1</v>
      </c>
      <c r="D355" s="184" t="s">
        <v>1525</v>
      </c>
      <c r="E355" s="214">
        <f t="shared" si="15"/>
        <v>4.0000000000000008E-2</v>
      </c>
      <c r="F355" s="214">
        <f t="shared" si="16"/>
        <v>2.0000000000000004E-2</v>
      </c>
      <c r="G355" s="214">
        <f t="shared" si="17"/>
        <v>0.03</v>
      </c>
      <c r="H355" s="309"/>
    </row>
    <row r="356" spans="1:8" ht="18.600000000000001" customHeight="1">
      <c r="A356" s="139">
        <v>353</v>
      </c>
      <c r="B356" s="183" t="s">
        <v>1064</v>
      </c>
      <c r="C356" s="184">
        <v>9.8290000000000002E-2</v>
      </c>
      <c r="D356" s="184" t="s">
        <v>1525</v>
      </c>
      <c r="E356" s="214">
        <f t="shared" si="15"/>
        <v>3.9316000000000004E-2</v>
      </c>
      <c r="F356" s="214">
        <f t="shared" si="16"/>
        <v>1.9658000000000002E-2</v>
      </c>
      <c r="G356" s="214">
        <f t="shared" si="17"/>
        <v>2.9486999999999999E-2</v>
      </c>
      <c r="H356" s="309"/>
    </row>
    <row r="357" spans="1:8" ht="18.600000000000001" customHeight="1">
      <c r="A357" s="139">
        <v>354</v>
      </c>
      <c r="B357" s="183" t="s">
        <v>1063</v>
      </c>
      <c r="C357" s="184">
        <v>6.0010000000000001E-2</v>
      </c>
      <c r="D357" s="184" t="s">
        <v>1525</v>
      </c>
      <c r="E357" s="214">
        <f t="shared" si="15"/>
        <v>2.4004000000000001E-2</v>
      </c>
      <c r="F357" s="214">
        <f t="shared" si="16"/>
        <v>1.2002000000000001E-2</v>
      </c>
      <c r="G357" s="214">
        <f t="shared" si="17"/>
        <v>1.8002999999999998E-2</v>
      </c>
      <c r="H357" s="309"/>
    </row>
    <row r="358" spans="1:8" ht="18.600000000000001" customHeight="1">
      <c r="A358" s="139">
        <v>355</v>
      </c>
      <c r="B358" s="183" t="s">
        <v>1062</v>
      </c>
      <c r="C358" s="184">
        <v>5.5759999999999997E-2</v>
      </c>
      <c r="D358" s="184" t="s">
        <v>1525</v>
      </c>
      <c r="E358" s="214">
        <f t="shared" si="15"/>
        <v>2.2304000000000001E-2</v>
      </c>
      <c r="F358" s="214">
        <f t="shared" si="16"/>
        <v>1.1152E-2</v>
      </c>
      <c r="G358" s="214">
        <f t="shared" si="17"/>
        <v>1.6728E-2</v>
      </c>
      <c r="H358" s="309"/>
    </row>
    <row r="359" spans="1:8" ht="18.600000000000001" customHeight="1">
      <c r="A359" s="139">
        <v>356</v>
      </c>
      <c r="B359" s="183" t="s">
        <v>1061</v>
      </c>
      <c r="C359" s="184">
        <v>4.437E-2</v>
      </c>
      <c r="D359" s="184" t="s">
        <v>1525</v>
      </c>
      <c r="E359" s="214">
        <f t="shared" si="15"/>
        <v>1.7748E-2</v>
      </c>
      <c r="F359" s="214">
        <f t="shared" si="16"/>
        <v>8.8739999999999999E-3</v>
      </c>
      <c r="G359" s="214">
        <f t="shared" si="17"/>
        <v>1.3311E-2</v>
      </c>
      <c r="H359" s="309"/>
    </row>
    <row r="360" spans="1:8" ht="18.600000000000001" customHeight="1">
      <c r="A360" s="139">
        <v>357</v>
      </c>
      <c r="B360" s="183" t="s">
        <v>1060</v>
      </c>
      <c r="C360" s="184">
        <v>3.243E-2</v>
      </c>
      <c r="D360" s="184" t="s">
        <v>1525</v>
      </c>
      <c r="E360" s="214">
        <f t="shared" si="15"/>
        <v>1.2972000000000001E-2</v>
      </c>
      <c r="F360" s="214">
        <f t="shared" si="16"/>
        <v>6.4860000000000004E-3</v>
      </c>
      <c r="G360" s="214">
        <f t="shared" si="17"/>
        <v>9.7289999999999998E-3</v>
      </c>
      <c r="H360" s="309"/>
    </row>
    <row r="361" spans="1:8" ht="18.600000000000001" customHeight="1">
      <c r="A361" s="139">
        <v>358</v>
      </c>
      <c r="B361" s="183" t="s">
        <v>1059</v>
      </c>
      <c r="C361" s="184">
        <v>3.0880000000000001E-2</v>
      </c>
      <c r="D361" s="184" t="s">
        <v>1525</v>
      </c>
      <c r="E361" s="214">
        <f t="shared" si="15"/>
        <v>1.2352000000000002E-2</v>
      </c>
      <c r="F361" s="214">
        <f t="shared" si="16"/>
        <v>6.1760000000000009E-3</v>
      </c>
      <c r="G361" s="214">
        <f t="shared" si="17"/>
        <v>9.2639999999999997E-3</v>
      </c>
      <c r="H361" s="309"/>
    </row>
    <row r="362" spans="1:8" ht="18.600000000000001" customHeight="1">
      <c r="A362" s="139">
        <v>359</v>
      </c>
      <c r="B362" s="183" t="s">
        <v>1058</v>
      </c>
      <c r="C362" s="184">
        <v>2.8000000000000001E-2</v>
      </c>
      <c r="D362" s="184" t="s">
        <v>1525</v>
      </c>
      <c r="E362" s="214">
        <f t="shared" si="15"/>
        <v>1.1200000000000002E-2</v>
      </c>
      <c r="F362" s="214">
        <f t="shared" si="16"/>
        <v>5.6000000000000008E-3</v>
      </c>
      <c r="G362" s="214">
        <f t="shared" si="17"/>
        <v>8.3999999999999995E-3</v>
      </c>
      <c r="H362" s="309"/>
    </row>
    <row r="363" spans="1:8" ht="18.600000000000001" customHeight="1">
      <c r="A363" s="139">
        <v>360</v>
      </c>
      <c r="B363" s="183" t="s">
        <v>1057</v>
      </c>
      <c r="C363" s="184">
        <v>1.9259999999999999E-2</v>
      </c>
      <c r="D363" s="184" t="s">
        <v>1525</v>
      </c>
      <c r="E363" s="214">
        <f t="shared" si="15"/>
        <v>7.7039999999999999E-3</v>
      </c>
      <c r="F363" s="214">
        <f t="shared" si="16"/>
        <v>3.852E-3</v>
      </c>
      <c r="G363" s="214">
        <f t="shared" si="17"/>
        <v>5.7779999999999993E-3</v>
      </c>
      <c r="H363" s="309"/>
    </row>
    <row r="364" spans="1:8" ht="18.600000000000001" customHeight="1">
      <c r="A364" s="139">
        <v>361</v>
      </c>
      <c r="B364" s="183" t="s">
        <v>1056</v>
      </c>
      <c r="C364" s="184">
        <v>1.6559999999999998E-2</v>
      </c>
      <c r="D364" s="184" t="s">
        <v>1525</v>
      </c>
      <c r="E364" s="214">
        <f t="shared" si="15"/>
        <v>6.6239999999999997E-3</v>
      </c>
      <c r="F364" s="214">
        <f t="shared" si="16"/>
        <v>3.3119999999999998E-3</v>
      </c>
      <c r="G364" s="214">
        <f t="shared" si="17"/>
        <v>4.9679999999999993E-3</v>
      </c>
      <c r="H364" s="309"/>
    </row>
    <row r="365" spans="1:8" ht="18.600000000000001" customHeight="1">
      <c r="A365" s="139">
        <v>362</v>
      </c>
      <c r="B365" s="183" t="s">
        <v>1055</v>
      </c>
      <c r="C365" s="184">
        <v>8.1499999999999993E-3</v>
      </c>
      <c r="D365" s="184" t="s">
        <v>1525</v>
      </c>
      <c r="E365" s="214">
        <f t="shared" si="15"/>
        <v>3.2599999999999999E-3</v>
      </c>
      <c r="F365" s="214">
        <f t="shared" si="16"/>
        <v>1.6299999999999999E-3</v>
      </c>
      <c r="G365" s="214">
        <f t="shared" si="17"/>
        <v>2.4449999999999997E-3</v>
      </c>
      <c r="H365" s="309"/>
    </row>
    <row r="366" spans="1:8" ht="18.600000000000001" customHeight="1">
      <c r="A366" s="139">
        <v>363</v>
      </c>
      <c r="B366" s="183" t="s">
        <v>1054</v>
      </c>
      <c r="C366" s="184">
        <v>8.0499999999999999E-3</v>
      </c>
      <c r="D366" s="184" t="s">
        <v>1525</v>
      </c>
      <c r="E366" s="214">
        <f t="shared" si="15"/>
        <v>3.2200000000000002E-3</v>
      </c>
      <c r="F366" s="214">
        <f t="shared" si="16"/>
        <v>1.6100000000000001E-3</v>
      </c>
      <c r="G366" s="214">
        <f t="shared" si="17"/>
        <v>2.415E-3</v>
      </c>
      <c r="H366" s="309"/>
    </row>
    <row r="367" spans="1:8" ht="18.600000000000001" customHeight="1">
      <c r="A367" s="139">
        <v>364</v>
      </c>
      <c r="B367" s="183" t="s">
        <v>1053</v>
      </c>
      <c r="C367" s="184">
        <v>1.6239E-3</v>
      </c>
      <c r="D367" s="184" t="s">
        <v>1525</v>
      </c>
      <c r="E367" s="214">
        <f t="shared" si="15"/>
        <v>6.4955999999999998E-4</v>
      </c>
      <c r="F367" s="214">
        <f t="shared" si="16"/>
        <v>3.2477999999999999E-4</v>
      </c>
      <c r="G367" s="214">
        <f t="shared" si="17"/>
        <v>4.8716999999999999E-4</v>
      </c>
      <c r="H367" s="309"/>
    </row>
    <row r="368" spans="1:8" ht="18.600000000000001" customHeight="1">
      <c r="A368" s="139">
        <v>365</v>
      </c>
      <c r="B368" s="183" t="s">
        <v>1052</v>
      </c>
      <c r="C368" s="184">
        <v>2.9520000000000002E-4</v>
      </c>
      <c r="D368" s="184" t="s">
        <v>1525</v>
      </c>
      <c r="E368" s="214">
        <f t="shared" si="15"/>
        <v>1.1808000000000001E-4</v>
      </c>
      <c r="F368" s="214">
        <f t="shared" si="16"/>
        <v>5.9040000000000004E-5</v>
      </c>
      <c r="G368" s="214">
        <f t="shared" si="17"/>
        <v>8.8560000000000006E-5</v>
      </c>
      <c r="H368" s="309"/>
    </row>
    <row r="369" spans="1:8" ht="18.600000000000001" customHeight="1" thickBot="1">
      <c r="A369" s="139">
        <v>366</v>
      </c>
      <c r="B369" s="183" t="s">
        <v>1051</v>
      </c>
      <c r="C369" s="184">
        <v>1.0000000000000001E-5</v>
      </c>
      <c r="D369" s="184" t="s">
        <v>1525</v>
      </c>
      <c r="E369" s="214">
        <f t="shared" si="15"/>
        <v>4.0000000000000007E-6</v>
      </c>
      <c r="F369" s="214">
        <f t="shared" si="16"/>
        <v>2.0000000000000003E-6</v>
      </c>
      <c r="G369" s="214">
        <f t="shared" si="17"/>
        <v>3.0000000000000001E-6</v>
      </c>
      <c r="H369" s="310"/>
    </row>
    <row r="370" spans="1:8" ht="12.75" thickBot="1">
      <c r="A370" s="106"/>
      <c r="B370" s="185"/>
      <c r="C370" s="112">
        <f>SUM(C4:C369)</f>
        <v>1494.6197486999997</v>
      </c>
      <c r="D370" s="149"/>
      <c r="E370" s="112">
        <f t="shared" ref="E370:G370" si="18">SUM(E4:E369)</f>
        <v>597.8478994799998</v>
      </c>
      <c r="F370" s="112">
        <f t="shared" si="18"/>
        <v>298.9239497399999</v>
      </c>
      <c r="G370" s="112">
        <f t="shared" si="18"/>
        <v>448.38592461000002</v>
      </c>
      <c r="H370" s="108"/>
    </row>
    <row r="371" spans="1:8">
      <c r="A371" s="91"/>
      <c r="B371" s="141"/>
      <c r="C371" s="92"/>
      <c r="D371" s="92"/>
      <c r="E371" s="77"/>
      <c r="F371" s="77"/>
      <c r="G371" s="77"/>
    </row>
    <row r="372" spans="1:8">
      <c r="A372" s="297" t="s">
        <v>730</v>
      </c>
      <c r="B372" s="298"/>
      <c r="C372" s="298"/>
      <c r="D372" s="298"/>
      <c r="E372" s="298"/>
      <c r="F372" s="298"/>
      <c r="G372" s="298"/>
      <c r="H372" s="299"/>
    </row>
    <row r="373" spans="1:8" ht="18" customHeight="1">
      <c r="A373" s="300" t="s">
        <v>1554</v>
      </c>
      <c r="B373" s="301"/>
      <c r="C373" s="301"/>
      <c r="D373" s="301"/>
      <c r="E373" s="301"/>
      <c r="F373" s="301"/>
      <c r="G373" s="301"/>
      <c r="H373" s="302"/>
    </row>
    <row r="374" spans="1:8">
      <c r="A374" s="303"/>
      <c r="B374" s="304"/>
      <c r="C374" s="304"/>
      <c r="D374" s="304"/>
      <c r="E374" s="304"/>
      <c r="F374" s="304"/>
      <c r="G374" s="304"/>
      <c r="H374" s="305"/>
    </row>
    <row r="375" spans="1:8">
      <c r="A375" s="303"/>
      <c r="B375" s="304"/>
      <c r="C375" s="304"/>
      <c r="D375" s="304"/>
      <c r="E375" s="304"/>
      <c r="F375" s="304"/>
      <c r="G375" s="304"/>
      <c r="H375" s="305"/>
    </row>
    <row r="376" spans="1:8">
      <c r="A376" s="303"/>
      <c r="B376" s="304"/>
      <c r="C376" s="304"/>
      <c r="D376" s="304"/>
      <c r="E376" s="304"/>
      <c r="F376" s="304"/>
      <c r="G376" s="304"/>
      <c r="H376" s="305"/>
    </row>
    <row r="377" spans="1:8">
      <c r="A377" s="303"/>
      <c r="B377" s="304"/>
      <c r="C377" s="304"/>
      <c r="D377" s="304"/>
      <c r="E377" s="304"/>
      <c r="F377" s="304"/>
      <c r="G377" s="304"/>
      <c r="H377" s="305"/>
    </row>
    <row r="378" spans="1:8">
      <c r="A378" s="303"/>
      <c r="B378" s="304"/>
      <c r="C378" s="304"/>
      <c r="D378" s="304"/>
      <c r="E378" s="304"/>
      <c r="F378" s="304"/>
      <c r="G378" s="304"/>
      <c r="H378" s="305"/>
    </row>
    <row r="379" spans="1:8">
      <c r="A379" s="303"/>
      <c r="B379" s="304"/>
      <c r="C379" s="304"/>
      <c r="D379" s="304"/>
      <c r="E379" s="304"/>
      <c r="F379" s="304"/>
      <c r="G379" s="304"/>
      <c r="H379" s="305"/>
    </row>
    <row r="380" spans="1:8">
      <c r="A380" s="303"/>
      <c r="B380" s="304"/>
      <c r="C380" s="304"/>
      <c r="D380" s="304"/>
      <c r="E380" s="304"/>
      <c r="F380" s="304"/>
      <c r="G380" s="304"/>
      <c r="H380" s="305"/>
    </row>
    <row r="381" spans="1:8">
      <c r="A381" s="303"/>
      <c r="B381" s="304"/>
      <c r="C381" s="304"/>
      <c r="D381" s="304"/>
      <c r="E381" s="304"/>
      <c r="F381" s="304"/>
      <c r="G381" s="304"/>
      <c r="H381" s="305"/>
    </row>
    <row r="382" spans="1:8">
      <c r="A382" s="303"/>
      <c r="B382" s="304"/>
      <c r="C382" s="304"/>
      <c r="D382" s="304"/>
      <c r="E382" s="304"/>
      <c r="F382" s="304"/>
      <c r="G382" s="304"/>
      <c r="H382" s="305"/>
    </row>
    <row r="383" spans="1:8">
      <c r="A383" s="306"/>
      <c r="B383" s="307"/>
      <c r="C383" s="307"/>
      <c r="D383" s="307"/>
      <c r="E383" s="307"/>
      <c r="F383" s="307"/>
      <c r="G383" s="307"/>
      <c r="H383" s="308"/>
    </row>
    <row r="384" spans="1:8">
      <c r="A384" s="74"/>
      <c r="B384" s="142"/>
      <c r="C384" s="74"/>
      <c r="D384" s="74"/>
      <c r="E384" s="74"/>
      <c r="F384" s="74"/>
      <c r="G384" s="74"/>
    </row>
    <row r="385" spans="1:7">
      <c r="A385" s="74"/>
      <c r="B385" s="142"/>
      <c r="C385" s="74"/>
      <c r="D385" s="74"/>
      <c r="E385" s="74"/>
      <c r="F385" s="74"/>
      <c r="G385" s="74"/>
    </row>
    <row r="386" spans="1:7">
      <c r="A386" s="74"/>
      <c r="C386" s="74"/>
      <c r="D386" s="74"/>
      <c r="E386" s="74"/>
      <c r="F386" s="74"/>
      <c r="G386" s="74"/>
    </row>
  </sheetData>
  <mergeCells count="5">
    <mergeCell ref="A1:H1"/>
    <mergeCell ref="A2:H2"/>
    <mergeCell ref="A372:H372"/>
    <mergeCell ref="A373:H383"/>
    <mergeCell ref="H4:H369"/>
  </mergeCells>
  <dataValidations disablePrompts="1" count="1">
    <dataValidation type="list" allowBlank="1" showInputMessage="1" showErrorMessage="1" sqref="E371:G371">
      <formula1>"Very good, Very less, Full payment realization not possible but partial payment can be realised if follow up is done properly, Not possible, Defunct"</formula1>
    </dataValidation>
  </dataValidations>
  <pageMargins left="0.3"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Summary</vt:lpstr>
      <vt:lpstr>Non-Current Investments - I</vt:lpstr>
      <vt:lpstr>Sheet2</vt:lpstr>
      <vt:lpstr>Other non-curr Financial assets</vt:lpstr>
      <vt:lpstr>Deferred Tax Asset</vt:lpstr>
      <vt:lpstr>Other Non-Curr asset</vt:lpstr>
      <vt:lpstr>Inventories - II</vt:lpstr>
      <vt:lpstr>Sheet1</vt:lpstr>
      <vt:lpstr>Trade Receivables - III</vt:lpstr>
      <vt:lpstr>C&amp;CE and Other Bank Bal. - IV</vt:lpstr>
      <vt:lpstr>Sheet3</vt:lpstr>
      <vt:lpstr>Short Term Loans &amp; Advances</vt:lpstr>
      <vt:lpstr>Loans &amp; Advance- V</vt:lpstr>
      <vt:lpstr>Other Current Assest-VI</vt:lpstr>
      <vt:lpstr>Trade Payable</vt:lpstr>
      <vt:lpstr>Statutory Dues</vt:lpstr>
      <vt:lpstr>Non Current Investment</vt:lpstr>
      <vt:lpstr>TP 2020</vt:lpstr>
      <vt:lpstr>TP 032020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Windows User</cp:lastModifiedBy>
  <cp:lastPrinted>2021-02-27T09:27:10Z</cp:lastPrinted>
  <dcterms:created xsi:type="dcterms:W3CDTF">2017-12-18T06:17:30Z</dcterms:created>
  <dcterms:modified xsi:type="dcterms:W3CDTF">2021-12-29T10:31:11Z</dcterms:modified>
</cp:coreProperties>
</file>