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les For Review\Inderjeet Rathi\Govind sugar mills\1-dt. 06.01.22\1-dt. 06.01.22\"/>
    </mc:Choice>
  </mc:AlternateContent>
  <bookViews>
    <workbookView xWindow="0" yWindow="0" windowWidth="20490" windowHeight="7755" activeTab="4"/>
  </bookViews>
  <sheets>
    <sheet name="Power Building" sheetId="1" r:id="rId1"/>
    <sheet name="Distillery" sheetId="3" r:id="rId2"/>
    <sheet name="Sugar" sheetId="4" r:id="rId3"/>
    <sheet name="Sheet1" sheetId="5" r:id="rId4"/>
    <sheet name="Summary" sheetId="2" r:id="rId5"/>
  </sheets>
  <definedNames>
    <definedName name="_xlnm._FilterDatabase" localSheetId="1" hidden="1">Distillery!$C$4:$U$51</definedName>
    <definedName name="_xlnm._FilterDatabase" localSheetId="0" hidden="1">'Power Building'!$D$3:$V$50</definedName>
    <definedName name="_xlnm._FilterDatabase" localSheetId="2" hidden="1">Sugar!$D$4:$V$532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29" i="4" l="1"/>
  <c r="Q526" i="4"/>
  <c r="Q525" i="4"/>
  <c r="Q530" i="4"/>
  <c r="Q528" i="4"/>
  <c r="Q524" i="4"/>
  <c r="O521" i="4"/>
  <c r="Q521" i="4" s="1"/>
  <c r="O517" i="4"/>
  <c r="Q517" i="4" s="1"/>
  <c r="O505" i="4"/>
  <c r="Q505" i="4" s="1"/>
  <c r="O133" i="4"/>
  <c r="Q133" i="4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Q527" i="4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N36" i="3"/>
  <c r="N32" i="3"/>
  <c r="N28" i="3"/>
  <c r="N24" i="3"/>
  <c r="N12" i="3"/>
  <c r="N8" i="3"/>
  <c r="E28" i="5"/>
  <c r="E27" i="5"/>
  <c r="E26" i="5"/>
  <c r="E25" i="5"/>
  <c r="E24" i="5"/>
  <c r="E23" i="5"/>
  <c r="E22" i="5"/>
  <c r="E21" i="5"/>
  <c r="E20" i="5"/>
  <c r="E19" i="5"/>
  <c r="E18" i="5"/>
  <c r="E17" i="5"/>
  <c r="G531" i="4"/>
  <c r="O531" i="4" s="1"/>
  <c r="Q531" i="4" s="1"/>
  <c r="G530" i="4"/>
  <c r="G529" i="4"/>
  <c r="G528" i="4"/>
  <c r="G527" i="4"/>
  <c r="G526" i="4"/>
  <c r="G525" i="4"/>
  <c r="G524" i="4"/>
  <c r="G523" i="4"/>
  <c r="O523" i="4" s="1"/>
  <c r="Q523" i="4" s="1"/>
  <c r="G522" i="4"/>
  <c r="O522" i="4" s="1"/>
  <c r="Q522" i="4" s="1"/>
  <c r="G521" i="4"/>
  <c r="G520" i="4"/>
  <c r="O520" i="4" s="1"/>
  <c r="Q520" i="4" s="1"/>
  <c r="G519" i="4"/>
  <c r="O519" i="4" s="1"/>
  <c r="Q519" i="4" s="1"/>
  <c r="G518" i="4"/>
  <c r="O518" i="4" s="1"/>
  <c r="Q518" i="4" s="1"/>
  <c r="G517" i="4"/>
  <c r="G516" i="4"/>
  <c r="O516" i="4" s="1"/>
  <c r="Q516" i="4" s="1"/>
  <c r="G515" i="4"/>
  <c r="O515" i="4" s="1"/>
  <c r="Q515" i="4" s="1"/>
  <c r="G514" i="4"/>
  <c r="O514" i="4" s="1"/>
  <c r="Q514" i="4" s="1"/>
  <c r="G513" i="4"/>
  <c r="O513" i="4" s="1"/>
  <c r="Q513" i="4" s="1"/>
  <c r="G512" i="4"/>
  <c r="O512" i="4" s="1"/>
  <c r="Q512" i="4" s="1"/>
  <c r="G511" i="4"/>
  <c r="O511" i="4" s="1"/>
  <c r="Q511" i="4" s="1"/>
  <c r="G510" i="4"/>
  <c r="O510" i="4" s="1"/>
  <c r="Q510" i="4" s="1"/>
  <c r="G509" i="4"/>
  <c r="O509" i="4" s="1"/>
  <c r="Q509" i="4" s="1"/>
  <c r="G508" i="4"/>
  <c r="O508" i="4" s="1"/>
  <c r="Q508" i="4" s="1"/>
  <c r="G507" i="4"/>
  <c r="O507" i="4" s="1"/>
  <c r="Q507" i="4" s="1"/>
  <c r="G506" i="4"/>
  <c r="O506" i="4" s="1"/>
  <c r="Q506" i="4" s="1"/>
  <c r="G505" i="4"/>
  <c r="G504" i="4"/>
  <c r="O504" i="4" s="1"/>
  <c r="Q504" i="4" s="1"/>
  <c r="G503" i="4"/>
  <c r="O503" i="4" s="1"/>
  <c r="Q503" i="4" s="1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O183" i="4" s="1"/>
  <c r="Q183" i="4" s="1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O14" i="4" s="1"/>
  <c r="Q14" i="4" s="1"/>
  <c r="G13" i="4"/>
  <c r="G12" i="4"/>
  <c r="G11" i="4"/>
  <c r="O11" i="4" s="1"/>
  <c r="Q11" i="4" s="1"/>
  <c r="G10" i="4"/>
  <c r="G9" i="4"/>
  <c r="G8" i="4"/>
  <c r="O8" i="4" s="1"/>
  <c r="Q8" i="4" s="1"/>
  <c r="G7" i="4"/>
  <c r="O7" i="4" s="1"/>
  <c r="Q7" i="4" s="1"/>
  <c r="G6" i="4"/>
  <c r="O6" i="4" s="1"/>
  <c r="Q6" i="4" s="1"/>
  <c r="G5" i="4"/>
  <c r="O5" i="4" s="1"/>
  <c r="Q5" i="4" s="1"/>
  <c r="E16" i="5"/>
  <c r="E15" i="5"/>
  <c r="E14" i="5"/>
  <c r="E13" i="5"/>
  <c r="E12" i="5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N37" i="3" s="1"/>
  <c r="F36" i="3"/>
  <c r="F35" i="3"/>
  <c r="N35" i="3" s="1"/>
  <c r="F34" i="3"/>
  <c r="N34" i="3" s="1"/>
  <c r="F33" i="3"/>
  <c r="N33" i="3" s="1"/>
  <c r="F32" i="3"/>
  <c r="F31" i="3"/>
  <c r="N31" i="3" s="1"/>
  <c r="F30" i="3"/>
  <c r="N30" i="3" s="1"/>
  <c r="F29" i="3"/>
  <c r="N29" i="3" s="1"/>
  <c r="F28" i="3"/>
  <c r="F27" i="3"/>
  <c r="N27" i="3" s="1"/>
  <c r="F26" i="3"/>
  <c r="N26" i="3" s="1"/>
  <c r="F25" i="3"/>
  <c r="N25" i="3" s="1"/>
  <c r="F24" i="3"/>
  <c r="F23" i="3"/>
  <c r="N23" i="3" s="1"/>
  <c r="F22" i="3"/>
  <c r="N22" i="3" s="1"/>
  <c r="F21" i="3"/>
  <c r="N21" i="3" s="1"/>
  <c r="F20" i="3"/>
  <c r="F19" i="3"/>
  <c r="F18" i="3"/>
  <c r="F17" i="3"/>
  <c r="N17" i="3" s="1"/>
  <c r="F16" i="3"/>
  <c r="N16" i="3" s="1"/>
  <c r="F15" i="3"/>
  <c r="F14" i="3"/>
  <c r="N14" i="3" s="1"/>
  <c r="F13" i="3"/>
  <c r="N13" i="3" s="1"/>
  <c r="F12" i="3"/>
  <c r="F11" i="3"/>
  <c r="N11" i="3" s="1"/>
  <c r="F10" i="3"/>
  <c r="N10" i="3" s="1"/>
  <c r="F9" i="3"/>
  <c r="N9" i="3" s="1"/>
  <c r="F8" i="3"/>
  <c r="F7" i="3"/>
  <c r="N7" i="3" s="1"/>
  <c r="F6" i="3"/>
  <c r="F5" i="3"/>
  <c r="N5" i="3" s="1"/>
  <c r="E11" i="5"/>
  <c r="E10" i="5"/>
  <c r="E9" i="5"/>
  <c r="E8" i="5"/>
  <c r="E7" i="5"/>
  <c r="E6" i="5"/>
  <c r="Q15" i="1"/>
  <c r="Q14" i="1"/>
  <c r="Q13" i="1"/>
  <c r="Q6" i="1"/>
  <c r="Q5" i="1"/>
  <c r="Q4" i="1"/>
  <c r="G26" i="1"/>
  <c r="G25" i="1"/>
  <c r="G24" i="1"/>
  <c r="G23" i="1"/>
  <c r="G22" i="1"/>
  <c r="O22" i="1" s="1"/>
  <c r="Q22" i="1" s="1"/>
  <c r="G21" i="1"/>
  <c r="G20" i="1"/>
  <c r="G19" i="1"/>
  <c r="G18" i="1"/>
  <c r="G17" i="1"/>
  <c r="G16" i="1"/>
  <c r="G15" i="1"/>
  <c r="G14" i="1"/>
  <c r="G13" i="1"/>
  <c r="G12" i="1"/>
  <c r="G11" i="1"/>
  <c r="O11" i="1" s="1"/>
  <c r="Q11" i="1" s="1"/>
  <c r="G10" i="1"/>
  <c r="G9" i="1"/>
  <c r="G8" i="1"/>
  <c r="G7" i="1"/>
  <c r="G6" i="1"/>
  <c r="G5" i="1"/>
  <c r="G4" i="1"/>
  <c r="O19" i="1" l="1"/>
  <c r="Q19" i="1" s="1"/>
  <c r="O12" i="1"/>
  <c r="Q12" i="1" s="1"/>
  <c r="O23" i="1"/>
  <c r="Q23" i="1" s="1"/>
  <c r="O7" i="1"/>
  <c r="Q7" i="1" s="1"/>
  <c r="O18" i="1"/>
  <c r="Q18" i="1" s="1"/>
  <c r="O26" i="1"/>
  <c r="Q26" i="1" s="1"/>
  <c r="O8" i="1"/>
  <c r="Q8" i="1" s="1"/>
  <c r="O25" i="1"/>
  <c r="Q25" i="1" s="1"/>
  <c r="O9" i="1"/>
  <c r="Q9" i="1" s="1"/>
  <c r="O16" i="1"/>
  <c r="Q16" i="1" s="1"/>
  <c r="O20" i="1"/>
  <c r="Q20" i="1" s="1"/>
  <c r="O24" i="1"/>
  <c r="Q24" i="1" s="1"/>
  <c r="O10" i="1"/>
  <c r="Q10" i="1" s="1"/>
  <c r="O17" i="1"/>
  <c r="Q17" i="1" s="1"/>
  <c r="O21" i="1"/>
  <c r="Q21" i="1" s="1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L531" i="4"/>
  <c r="I531" i="4"/>
  <c r="L530" i="4"/>
  <c r="I530" i="4"/>
  <c r="L529" i="4"/>
  <c r="I529" i="4"/>
  <c r="L528" i="4"/>
  <c r="I528" i="4"/>
  <c r="L527" i="4"/>
  <c r="I527" i="4"/>
  <c r="L526" i="4"/>
  <c r="I526" i="4"/>
  <c r="L525" i="4"/>
  <c r="I525" i="4"/>
  <c r="L524" i="4"/>
  <c r="I524" i="4"/>
  <c r="L523" i="4"/>
  <c r="I523" i="4"/>
  <c r="L522" i="4"/>
  <c r="I522" i="4"/>
  <c r="L521" i="4"/>
  <c r="I521" i="4"/>
  <c r="L520" i="4"/>
  <c r="I520" i="4"/>
  <c r="L519" i="4"/>
  <c r="I519" i="4"/>
  <c r="L518" i="4"/>
  <c r="I518" i="4"/>
  <c r="L517" i="4"/>
  <c r="I517" i="4"/>
  <c r="L516" i="4"/>
  <c r="I516" i="4"/>
  <c r="L515" i="4"/>
  <c r="I515" i="4"/>
  <c r="L514" i="4"/>
  <c r="I514" i="4"/>
  <c r="L513" i="4"/>
  <c r="I513" i="4"/>
  <c r="L512" i="4"/>
  <c r="I512" i="4"/>
  <c r="L511" i="4"/>
  <c r="I511" i="4"/>
  <c r="L510" i="4"/>
  <c r="I510" i="4"/>
  <c r="L509" i="4"/>
  <c r="I509" i="4"/>
  <c r="L508" i="4"/>
  <c r="I508" i="4"/>
  <c r="L507" i="4"/>
  <c r="I507" i="4"/>
  <c r="L506" i="4"/>
  <c r="I506" i="4"/>
  <c r="L505" i="4"/>
  <c r="I505" i="4"/>
  <c r="L504" i="4"/>
  <c r="I504" i="4"/>
  <c r="L503" i="4"/>
  <c r="I503" i="4"/>
  <c r="L502" i="4"/>
  <c r="I502" i="4"/>
  <c r="L501" i="4"/>
  <c r="I501" i="4"/>
  <c r="L500" i="4"/>
  <c r="I500" i="4"/>
  <c r="L499" i="4"/>
  <c r="I499" i="4"/>
  <c r="L498" i="4"/>
  <c r="I498" i="4"/>
  <c r="L497" i="4"/>
  <c r="I497" i="4"/>
  <c r="L496" i="4"/>
  <c r="I496" i="4"/>
  <c r="L495" i="4"/>
  <c r="I495" i="4"/>
  <c r="L494" i="4"/>
  <c r="I494" i="4"/>
  <c r="L493" i="4"/>
  <c r="I493" i="4"/>
  <c r="L492" i="4"/>
  <c r="I492" i="4"/>
  <c r="L491" i="4"/>
  <c r="I491" i="4"/>
  <c r="L490" i="4"/>
  <c r="I490" i="4"/>
  <c r="L489" i="4"/>
  <c r="I489" i="4"/>
  <c r="L488" i="4"/>
  <c r="I488" i="4"/>
  <c r="L487" i="4"/>
  <c r="I487" i="4"/>
  <c r="L486" i="4"/>
  <c r="I486" i="4"/>
  <c r="L485" i="4"/>
  <c r="I485" i="4"/>
  <c r="L484" i="4"/>
  <c r="I484" i="4"/>
  <c r="L483" i="4"/>
  <c r="I483" i="4"/>
  <c r="L482" i="4"/>
  <c r="I482" i="4"/>
  <c r="L481" i="4"/>
  <c r="I481" i="4"/>
  <c r="L480" i="4"/>
  <c r="I480" i="4"/>
  <c r="L479" i="4"/>
  <c r="I479" i="4"/>
  <c r="L478" i="4"/>
  <c r="I478" i="4"/>
  <c r="L477" i="4"/>
  <c r="I477" i="4"/>
  <c r="L476" i="4"/>
  <c r="I476" i="4"/>
  <c r="L475" i="4"/>
  <c r="I475" i="4"/>
  <c r="L474" i="4"/>
  <c r="I474" i="4"/>
  <c r="L473" i="4"/>
  <c r="I473" i="4"/>
  <c r="L472" i="4"/>
  <c r="I472" i="4"/>
  <c r="L471" i="4"/>
  <c r="I471" i="4"/>
  <c r="L470" i="4"/>
  <c r="I470" i="4"/>
  <c r="L469" i="4"/>
  <c r="I469" i="4"/>
  <c r="L468" i="4"/>
  <c r="I468" i="4"/>
  <c r="L467" i="4"/>
  <c r="I467" i="4"/>
  <c r="L466" i="4"/>
  <c r="I466" i="4"/>
  <c r="L465" i="4"/>
  <c r="I465" i="4"/>
  <c r="L464" i="4"/>
  <c r="I464" i="4"/>
  <c r="L463" i="4"/>
  <c r="I463" i="4"/>
  <c r="L462" i="4"/>
  <c r="I462" i="4"/>
  <c r="L461" i="4"/>
  <c r="I461" i="4"/>
  <c r="L460" i="4"/>
  <c r="I460" i="4"/>
  <c r="L459" i="4"/>
  <c r="I459" i="4"/>
  <c r="L458" i="4"/>
  <c r="I458" i="4"/>
  <c r="L457" i="4"/>
  <c r="I457" i="4"/>
  <c r="L456" i="4"/>
  <c r="I456" i="4"/>
  <c r="L455" i="4"/>
  <c r="I455" i="4"/>
  <c r="L454" i="4"/>
  <c r="I454" i="4"/>
  <c r="L453" i="4"/>
  <c r="I453" i="4"/>
  <c r="L452" i="4"/>
  <c r="I452" i="4"/>
  <c r="L451" i="4"/>
  <c r="I451" i="4"/>
  <c r="L450" i="4"/>
  <c r="I450" i="4"/>
  <c r="L449" i="4"/>
  <c r="I449" i="4"/>
  <c r="L448" i="4"/>
  <c r="I448" i="4"/>
  <c r="L447" i="4"/>
  <c r="I447" i="4"/>
  <c r="L446" i="4"/>
  <c r="I446" i="4"/>
  <c r="L445" i="4"/>
  <c r="I445" i="4"/>
  <c r="L444" i="4"/>
  <c r="I444" i="4"/>
  <c r="L443" i="4"/>
  <c r="I443" i="4"/>
  <c r="L442" i="4"/>
  <c r="I442" i="4"/>
  <c r="L441" i="4"/>
  <c r="I441" i="4"/>
  <c r="L440" i="4"/>
  <c r="I440" i="4"/>
  <c r="L439" i="4"/>
  <c r="I439" i="4"/>
  <c r="L438" i="4"/>
  <c r="I438" i="4"/>
  <c r="L437" i="4"/>
  <c r="I437" i="4"/>
  <c r="L436" i="4"/>
  <c r="I436" i="4"/>
  <c r="L435" i="4"/>
  <c r="I435" i="4"/>
  <c r="L434" i="4"/>
  <c r="I434" i="4"/>
  <c r="L433" i="4"/>
  <c r="I433" i="4"/>
  <c r="L432" i="4"/>
  <c r="I432" i="4"/>
  <c r="L431" i="4"/>
  <c r="I431" i="4"/>
  <c r="L430" i="4"/>
  <c r="I430" i="4"/>
  <c r="L429" i="4"/>
  <c r="I429" i="4"/>
  <c r="L428" i="4"/>
  <c r="I428" i="4"/>
  <c r="L427" i="4"/>
  <c r="I427" i="4"/>
  <c r="L426" i="4"/>
  <c r="I426" i="4"/>
  <c r="L425" i="4"/>
  <c r="I425" i="4"/>
  <c r="L424" i="4"/>
  <c r="I424" i="4"/>
  <c r="L423" i="4"/>
  <c r="I423" i="4"/>
  <c r="L422" i="4"/>
  <c r="I422" i="4"/>
  <c r="L421" i="4"/>
  <c r="I421" i="4"/>
  <c r="L420" i="4"/>
  <c r="I420" i="4"/>
  <c r="L419" i="4"/>
  <c r="I419" i="4"/>
  <c r="L418" i="4"/>
  <c r="I418" i="4"/>
  <c r="L417" i="4"/>
  <c r="I417" i="4"/>
  <c r="L416" i="4"/>
  <c r="I416" i="4"/>
  <c r="L415" i="4"/>
  <c r="I415" i="4"/>
  <c r="L414" i="4"/>
  <c r="I414" i="4"/>
  <c r="L413" i="4"/>
  <c r="I413" i="4"/>
  <c r="L412" i="4"/>
  <c r="I412" i="4"/>
  <c r="L411" i="4"/>
  <c r="I411" i="4"/>
  <c r="L410" i="4"/>
  <c r="I410" i="4"/>
  <c r="L409" i="4"/>
  <c r="I409" i="4"/>
  <c r="L408" i="4"/>
  <c r="I408" i="4"/>
  <c r="L407" i="4"/>
  <c r="I407" i="4"/>
  <c r="L406" i="4"/>
  <c r="I406" i="4"/>
  <c r="L405" i="4"/>
  <c r="I405" i="4"/>
  <c r="L404" i="4"/>
  <c r="I404" i="4"/>
  <c r="L403" i="4"/>
  <c r="I403" i="4"/>
  <c r="L402" i="4"/>
  <c r="I402" i="4"/>
  <c r="L401" i="4"/>
  <c r="I401" i="4"/>
  <c r="L400" i="4"/>
  <c r="I400" i="4"/>
  <c r="L399" i="4"/>
  <c r="I399" i="4"/>
  <c r="L398" i="4"/>
  <c r="I398" i="4"/>
  <c r="L397" i="4"/>
  <c r="I397" i="4"/>
  <c r="L396" i="4"/>
  <c r="I396" i="4"/>
  <c r="L395" i="4"/>
  <c r="I395" i="4"/>
  <c r="L394" i="4"/>
  <c r="I394" i="4"/>
  <c r="L393" i="4"/>
  <c r="I393" i="4"/>
  <c r="L392" i="4"/>
  <c r="I392" i="4"/>
  <c r="L391" i="4"/>
  <c r="I391" i="4"/>
  <c r="L390" i="4"/>
  <c r="I390" i="4"/>
  <c r="L389" i="4"/>
  <c r="I389" i="4"/>
  <c r="L388" i="4"/>
  <c r="I388" i="4"/>
  <c r="L387" i="4"/>
  <c r="I387" i="4"/>
  <c r="L386" i="4"/>
  <c r="I386" i="4"/>
  <c r="L385" i="4"/>
  <c r="I385" i="4"/>
  <c r="L384" i="4"/>
  <c r="I384" i="4"/>
  <c r="L383" i="4"/>
  <c r="I383" i="4"/>
  <c r="L382" i="4"/>
  <c r="I382" i="4"/>
  <c r="L381" i="4"/>
  <c r="I381" i="4"/>
  <c r="L380" i="4"/>
  <c r="I380" i="4"/>
  <c r="L379" i="4"/>
  <c r="I379" i="4"/>
  <c r="L378" i="4"/>
  <c r="I378" i="4"/>
  <c r="L377" i="4"/>
  <c r="I377" i="4"/>
  <c r="L376" i="4"/>
  <c r="I376" i="4"/>
  <c r="L375" i="4"/>
  <c r="I375" i="4"/>
  <c r="L374" i="4"/>
  <c r="I374" i="4"/>
  <c r="L373" i="4"/>
  <c r="I373" i="4"/>
  <c r="L372" i="4"/>
  <c r="I372" i="4"/>
  <c r="L371" i="4"/>
  <c r="I371" i="4"/>
  <c r="L370" i="4"/>
  <c r="I370" i="4"/>
  <c r="L369" i="4"/>
  <c r="I369" i="4"/>
  <c r="L368" i="4"/>
  <c r="I368" i="4"/>
  <c r="L367" i="4"/>
  <c r="I367" i="4"/>
  <c r="L366" i="4"/>
  <c r="I366" i="4"/>
  <c r="L365" i="4"/>
  <c r="I365" i="4"/>
  <c r="L364" i="4"/>
  <c r="I364" i="4"/>
  <c r="L363" i="4"/>
  <c r="I363" i="4"/>
  <c r="L362" i="4"/>
  <c r="I362" i="4"/>
  <c r="L361" i="4"/>
  <c r="I361" i="4"/>
  <c r="L360" i="4"/>
  <c r="I360" i="4"/>
  <c r="L359" i="4"/>
  <c r="I359" i="4"/>
  <c r="L358" i="4"/>
  <c r="I358" i="4"/>
  <c r="L357" i="4"/>
  <c r="I357" i="4"/>
  <c r="L356" i="4"/>
  <c r="I356" i="4"/>
  <c r="L355" i="4"/>
  <c r="I355" i="4"/>
  <c r="L354" i="4"/>
  <c r="I354" i="4"/>
  <c r="L353" i="4"/>
  <c r="I353" i="4"/>
  <c r="L352" i="4"/>
  <c r="I352" i="4"/>
  <c r="L351" i="4"/>
  <c r="I351" i="4"/>
  <c r="L350" i="4"/>
  <c r="I350" i="4"/>
  <c r="L349" i="4"/>
  <c r="I349" i="4"/>
  <c r="L348" i="4"/>
  <c r="I348" i="4"/>
  <c r="L347" i="4"/>
  <c r="I347" i="4"/>
  <c r="L346" i="4"/>
  <c r="I346" i="4"/>
  <c r="L345" i="4"/>
  <c r="I345" i="4"/>
  <c r="L344" i="4"/>
  <c r="I344" i="4"/>
  <c r="L343" i="4"/>
  <c r="I343" i="4"/>
  <c r="L342" i="4"/>
  <c r="I342" i="4"/>
  <c r="L341" i="4"/>
  <c r="I341" i="4"/>
  <c r="L340" i="4"/>
  <c r="I340" i="4"/>
  <c r="L339" i="4"/>
  <c r="I339" i="4"/>
  <c r="L338" i="4"/>
  <c r="I338" i="4"/>
  <c r="L337" i="4"/>
  <c r="I337" i="4"/>
  <c r="L336" i="4"/>
  <c r="I336" i="4"/>
  <c r="L335" i="4"/>
  <c r="I335" i="4"/>
  <c r="L334" i="4"/>
  <c r="I334" i="4"/>
  <c r="L333" i="4"/>
  <c r="I333" i="4"/>
  <c r="L332" i="4"/>
  <c r="I332" i="4"/>
  <c r="L331" i="4"/>
  <c r="I331" i="4"/>
  <c r="L330" i="4"/>
  <c r="I330" i="4"/>
  <c r="L329" i="4"/>
  <c r="I329" i="4"/>
  <c r="L328" i="4"/>
  <c r="I328" i="4"/>
  <c r="L327" i="4"/>
  <c r="I327" i="4"/>
  <c r="L326" i="4"/>
  <c r="I326" i="4"/>
  <c r="L325" i="4"/>
  <c r="I325" i="4"/>
  <c r="L324" i="4"/>
  <c r="I324" i="4"/>
  <c r="L323" i="4"/>
  <c r="I323" i="4"/>
  <c r="L322" i="4"/>
  <c r="I322" i="4"/>
  <c r="L321" i="4"/>
  <c r="I321" i="4"/>
  <c r="L320" i="4"/>
  <c r="I320" i="4"/>
  <c r="L319" i="4"/>
  <c r="I319" i="4"/>
  <c r="L318" i="4"/>
  <c r="I318" i="4"/>
  <c r="L317" i="4"/>
  <c r="I317" i="4"/>
  <c r="L316" i="4"/>
  <c r="I316" i="4"/>
  <c r="L315" i="4"/>
  <c r="I315" i="4"/>
  <c r="L314" i="4"/>
  <c r="I314" i="4"/>
  <c r="L313" i="4"/>
  <c r="I313" i="4"/>
  <c r="L312" i="4"/>
  <c r="I312" i="4"/>
  <c r="L311" i="4"/>
  <c r="I311" i="4"/>
  <c r="L310" i="4"/>
  <c r="I310" i="4"/>
  <c r="L309" i="4"/>
  <c r="I309" i="4"/>
  <c r="L308" i="4"/>
  <c r="I308" i="4"/>
  <c r="L307" i="4"/>
  <c r="I307" i="4"/>
  <c r="L306" i="4"/>
  <c r="I306" i="4"/>
  <c r="L305" i="4"/>
  <c r="I305" i="4"/>
  <c r="L304" i="4"/>
  <c r="I304" i="4"/>
  <c r="L303" i="4"/>
  <c r="I303" i="4"/>
  <c r="L302" i="4"/>
  <c r="I302" i="4"/>
  <c r="L301" i="4"/>
  <c r="I301" i="4"/>
  <c r="L300" i="4"/>
  <c r="I300" i="4"/>
  <c r="L299" i="4"/>
  <c r="I299" i="4"/>
  <c r="L298" i="4"/>
  <c r="I298" i="4"/>
  <c r="L297" i="4"/>
  <c r="I297" i="4"/>
  <c r="L296" i="4"/>
  <c r="I296" i="4"/>
  <c r="L295" i="4"/>
  <c r="I295" i="4"/>
  <c r="L294" i="4"/>
  <c r="I294" i="4"/>
  <c r="L293" i="4"/>
  <c r="I293" i="4"/>
  <c r="L292" i="4"/>
  <c r="I292" i="4"/>
  <c r="L291" i="4"/>
  <c r="I291" i="4"/>
  <c r="L290" i="4"/>
  <c r="I290" i="4"/>
  <c r="L289" i="4"/>
  <c r="I289" i="4"/>
  <c r="L288" i="4"/>
  <c r="I288" i="4"/>
  <c r="L287" i="4"/>
  <c r="I287" i="4"/>
  <c r="L286" i="4"/>
  <c r="I286" i="4"/>
  <c r="L285" i="4"/>
  <c r="I285" i="4"/>
  <c r="L284" i="4"/>
  <c r="I284" i="4"/>
  <c r="L283" i="4"/>
  <c r="I283" i="4"/>
  <c r="L282" i="4"/>
  <c r="I282" i="4"/>
  <c r="L281" i="4"/>
  <c r="I281" i="4"/>
  <c r="L280" i="4"/>
  <c r="I280" i="4"/>
  <c r="L279" i="4"/>
  <c r="I279" i="4"/>
  <c r="L278" i="4"/>
  <c r="I278" i="4"/>
  <c r="L277" i="4"/>
  <c r="I277" i="4"/>
  <c r="L276" i="4"/>
  <c r="I276" i="4"/>
  <c r="L275" i="4"/>
  <c r="I275" i="4"/>
  <c r="L274" i="4"/>
  <c r="I274" i="4"/>
  <c r="L273" i="4"/>
  <c r="I273" i="4"/>
  <c r="L272" i="4"/>
  <c r="I272" i="4"/>
  <c r="L271" i="4"/>
  <c r="I271" i="4"/>
  <c r="L270" i="4"/>
  <c r="I270" i="4"/>
  <c r="L269" i="4"/>
  <c r="I269" i="4"/>
  <c r="L268" i="4"/>
  <c r="I268" i="4"/>
  <c r="L267" i="4"/>
  <c r="I267" i="4"/>
  <c r="L266" i="4"/>
  <c r="I266" i="4"/>
  <c r="L265" i="4"/>
  <c r="I265" i="4"/>
  <c r="L264" i="4"/>
  <c r="I264" i="4"/>
  <c r="L263" i="4"/>
  <c r="I263" i="4"/>
  <c r="L262" i="4"/>
  <c r="I262" i="4"/>
  <c r="L261" i="4"/>
  <c r="I261" i="4"/>
  <c r="L260" i="4"/>
  <c r="I260" i="4"/>
  <c r="L259" i="4"/>
  <c r="I259" i="4"/>
  <c r="L258" i="4"/>
  <c r="I258" i="4"/>
  <c r="L257" i="4"/>
  <c r="I257" i="4"/>
  <c r="L256" i="4"/>
  <c r="I256" i="4"/>
  <c r="L255" i="4"/>
  <c r="I255" i="4"/>
  <c r="L254" i="4"/>
  <c r="I254" i="4"/>
  <c r="L253" i="4"/>
  <c r="I253" i="4"/>
  <c r="L252" i="4"/>
  <c r="I252" i="4"/>
  <c r="L251" i="4"/>
  <c r="I251" i="4"/>
  <c r="L250" i="4"/>
  <c r="I250" i="4"/>
  <c r="L249" i="4"/>
  <c r="I249" i="4"/>
  <c r="L248" i="4"/>
  <c r="I248" i="4"/>
  <c r="L247" i="4"/>
  <c r="I247" i="4"/>
  <c r="L246" i="4"/>
  <c r="I246" i="4"/>
  <c r="L245" i="4"/>
  <c r="I245" i="4"/>
  <c r="L244" i="4"/>
  <c r="I244" i="4"/>
  <c r="L243" i="4"/>
  <c r="I243" i="4"/>
  <c r="L242" i="4"/>
  <c r="I242" i="4"/>
  <c r="L241" i="4"/>
  <c r="I241" i="4"/>
  <c r="L240" i="4"/>
  <c r="I240" i="4"/>
  <c r="L239" i="4"/>
  <c r="I239" i="4"/>
  <c r="L238" i="4"/>
  <c r="I238" i="4"/>
  <c r="L237" i="4"/>
  <c r="I237" i="4"/>
  <c r="L236" i="4"/>
  <c r="I236" i="4"/>
  <c r="L235" i="4"/>
  <c r="I235" i="4"/>
  <c r="L234" i="4"/>
  <c r="I234" i="4"/>
  <c r="L233" i="4"/>
  <c r="I233" i="4"/>
  <c r="L232" i="4"/>
  <c r="I232" i="4"/>
  <c r="L231" i="4"/>
  <c r="I231" i="4"/>
  <c r="L230" i="4"/>
  <c r="I230" i="4"/>
  <c r="L229" i="4"/>
  <c r="I229" i="4"/>
  <c r="L228" i="4"/>
  <c r="I228" i="4"/>
  <c r="L227" i="4"/>
  <c r="I227" i="4"/>
  <c r="L226" i="4"/>
  <c r="I226" i="4"/>
  <c r="L225" i="4"/>
  <c r="I225" i="4"/>
  <c r="L224" i="4"/>
  <c r="I224" i="4"/>
  <c r="L223" i="4"/>
  <c r="I223" i="4"/>
  <c r="L222" i="4"/>
  <c r="I222" i="4"/>
  <c r="L221" i="4"/>
  <c r="I221" i="4"/>
  <c r="L220" i="4"/>
  <c r="I220" i="4"/>
  <c r="L219" i="4"/>
  <c r="I219" i="4"/>
  <c r="L218" i="4"/>
  <c r="I218" i="4"/>
  <c r="L217" i="4"/>
  <c r="I217" i="4"/>
  <c r="L216" i="4"/>
  <c r="I216" i="4"/>
  <c r="L215" i="4"/>
  <c r="I215" i="4"/>
  <c r="L214" i="4"/>
  <c r="I214" i="4"/>
  <c r="L213" i="4"/>
  <c r="I213" i="4"/>
  <c r="L212" i="4"/>
  <c r="I212" i="4"/>
  <c r="L211" i="4"/>
  <c r="I211" i="4"/>
  <c r="L210" i="4"/>
  <c r="I210" i="4"/>
  <c r="L209" i="4"/>
  <c r="I209" i="4"/>
  <c r="L208" i="4"/>
  <c r="I208" i="4"/>
  <c r="L207" i="4"/>
  <c r="I207" i="4"/>
  <c r="L206" i="4"/>
  <c r="I206" i="4"/>
  <c r="L205" i="4"/>
  <c r="I205" i="4"/>
  <c r="L204" i="4"/>
  <c r="I204" i="4"/>
  <c r="L203" i="4"/>
  <c r="I203" i="4"/>
  <c r="L202" i="4"/>
  <c r="I202" i="4"/>
  <c r="L201" i="4"/>
  <c r="I201" i="4"/>
  <c r="L200" i="4"/>
  <c r="I200" i="4"/>
  <c r="L199" i="4"/>
  <c r="I199" i="4"/>
  <c r="L198" i="4"/>
  <c r="I198" i="4"/>
  <c r="L197" i="4"/>
  <c r="I197" i="4"/>
  <c r="L196" i="4"/>
  <c r="I196" i="4"/>
  <c r="L195" i="4"/>
  <c r="I195" i="4"/>
  <c r="L194" i="4"/>
  <c r="I194" i="4"/>
  <c r="L193" i="4"/>
  <c r="I193" i="4"/>
  <c r="L192" i="4"/>
  <c r="I192" i="4"/>
  <c r="L191" i="4"/>
  <c r="I191" i="4"/>
  <c r="L190" i="4"/>
  <c r="I190" i="4"/>
  <c r="L189" i="4"/>
  <c r="I189" i="4"/>
  <c r="L188" i="4"/>
  <c r="I188" i="4"/>
  <c r="L187" i="4"/>
  <c r="I187" i="4"/>
  <c r="L186" i="4"/>
  <c r="I186" i="4"/>
  <c r="L185" i="4"/>
  <c r="I185" i="4"/>
  <c r="L184" i="4"/>
  <c r="I184" i="4"/>
  <c r="L183" i="4"/>
  <c r="I183" i="4"/>
  <c r="L182" i="4"/>
  <c r="I182" i="4"/>
  <c r="L181" i="4"/>
  <c r="I181" i="4"/>
  <c r="L180" i="4"/>
  <c r="I180" i="4"/>
  <c r="L179" i="4"/>
  <c r="I179" i="4"/>
  <c r="L178" i="4"/>
  <c r="I178" i="4"/>
  <c r="L177" i="4"/>
  <c r="I177" i="4"/>
  <c r="L176" i="4"/>
  <c r="I176" i="4"/>
  <c r="L175" i="4"/>
  <c r="I175" i="4"/>
  <c r="L174" i="4"/>
  <c r="I174" i="4"/>
  <c r="L173" i="4"/>
  <c r="I173" i="4"/>
  <c r="L172" i="4"/>
  <c r="I172" i="4"/>
  <c r="L171" i="4"/>
  <c r="I171" i="4"/>
  <c r="L170" i="4"/>
  <c r="I170" i="4"/>
  <c r="L169" i="4"/>
  <c r="I169" i="4"/>
  <c r="L168" i="4"/>
  <c r="I168" i="4"/>
  <c r="L167" i="4"/>
  <c r="I167" i="4"/>
  <c r="L166" i="4"/>
  <c r="I166" i="4"/>
  <c r="L165" i="4"/>
  <c r="I165" i="4"/>
  <c r="L164" i="4"/>
  <c r="I164" i="4"/>
  <c r="L163" i="4"/>
  <c r="I163" i="4"/>
  <c r="L162" i="4"/>
  <c r="I162" i="4"/>
  <c r="L161" i="4"/>
  <c r="I161" i="4"/>
  <c r="L160" i="4"/>
  <c r="I160" i="4"/>
  <c r="L159" i="4"/>
  <c r="I159" i="4"/>
  <c r="L158" i="4"/>
  <c r="I158" i="4"/>
  <c r="L157" i="4"/>
  <c r="I157" i="4"/>
  <c r="L156" i="4"/>
  <c r="I156" i="4"/>
  <c r="L155" i="4"/>
  <c r="I155" i="4"/>
  <c r="L154" i="4"/>
  <c r="I154" i="4"/>
  <c r="L153" i="4"/>
  <c r="I153" i="4"/>
  <c r="L152" i="4"/>
  <c r="I152" i="4"/>
  <c r="L151" i="4"/>
  <c r="I151" i="4"/>
  <c r="L150" i="4"/>
  <c r="I150" i="4"/>
  <c r="L149" i="4"/>
  <c r="I149" i="4"/>
  <c r="L148" i="4"/>
  <c r="I148" i="4"/>
  <c r="L147" i="4"/>
  <c r="I147" i="4"/>
  <c r="L146" i="4"/>
  <c r="I146" i="4"/>
  <c r="L145" i="4"/>
  <c r="I145" i="4"/>
  <c r="L144" i="4"/>
  <c r="I144" i="4"/>
  <c r="L143" i="4"/>
  <c r="I143" i="4"/>
  <c r="L142" i="4"/>
  <c r="I142" i="4"/>
  <c r="L141" i="4"/>
  <c r="I141" i="4"/>
  <c r="L140" i="4"/>
  <c r="I140" i="4"/>
  <c r="L139" i="4"/>
  <c r="I139" i="4"/>
  <c r="L138" i="4"/>
  <c r="I138" i="4"/>
  <c r="L137" i="4"/>
  <c r="I137" i="4"/>
  <c r="L136" i="4"/>
  <c r="I136" i="4"/>
  <c r="L135" i="4"/>
  <c r="I135" i="4"/>
  <c r="L134" i="4"/>
  <c r="I134" i="4"/>
  <c r="L133" i="4"/>
  <c r="I133" i="4"/>
  <c r="L132" i="4"/>
  <c r="I132" i="4"/>
  <c r="L131" i="4"/>
  <c r="I131" i="4"/>
  <c r="L130" i="4"/>
  <c r="I130" i="4"/>
  <c r="L129" i="4"/>
  <c r="I129" i="4"/>
  <c r="L128" i="4"/>
  <c r="I128" i="4"/>
  <c r="L127" i="4"/>
  <c r="I127" i="4"/>
  <c r="L126" i="4"/>
  <c r="I126" i="4"/>
  <c r="L125" i="4"/>
  <c r="I125" i="4"/>
  <c r="L124" i="4"/>
  <c r="I124" i="4"/>
  <c r="L123" i="4"/>
  <c r="I123" i="4"/>
  <c r="L122" i="4"/>
  <c r="I122" i="4"/>
  <c r="L121" i="4"/>
  <c r="I121" i="4"/>
  <c r="L120" i="4"/>
  <c r="I120" i="4"/>
  <c r="L119" i="4"/>
  <c r="I119" i="4"/>
  <c r="L118" i="4"/>
  <c r="I118" i="4"/>
  <c r="L117" i="4"/>
  <c r="I117" i="4"/>
  <c r="L116" i="4"/>
  <c r="I116" i="4"/>
  <c r="L115" i="4"/>
  <c r="I115" i="4"/>
  <c r="L114" i="4"/>
  <c r="I114" i="4"/>
  <c r="L113" i="4"/>
  <c r="I113" i="4"/>
  <c r="L112" i="4"/>
  <c r="I112" i="4"/>
  <c r="L111" i="4"/>
  <c r="I111" i="4"/>
  <c r="L110" i="4"/>
  <c r="I110" i="4"/>
  <c r="L109" i="4"/>
  <c r="I109" i="4"/>
  <c r="L108" i="4"/>
  <c r="I108" i="4"/>
  <c r="L107" i="4"/>
  <c r="I107" i="4"/>
  <c r="L106" i="4"/>
  <c r="I106" i="4"/>
  <c r="L105" i="4"/>
  <c r="I105" i="4"/>
  <c r="L104" i="4"/>
  <c r="I104" i="4"/>
  <c r="L103" i="4"/>
  <c r="I103" i="4"/>
  <c r="L102" i="4"/>
  <c r="I102" i="4"/>
  <c r="L101" i="4"/>
  <c r="I101" i="4"/>
  <c r="L100" i="4"/>
  <c r="I100" i="4"/>
  <c r="L99" i="4"/>
  <c r="I99" i="4"/>
  <c r="L98" i="4"/>
  <c r="I98" i="4"/>
  <c r="L97" i="4"/>
  <c r="I97" i="4"/>
  <c r="L96" i="4"/>
  <c r="I96" i="4"/>
  <c r="L95" i="4"/>
  <c r="I95" i="4"/>
  <c r="L94" i="4"/>
  <c r="I94" i="4"/>
  <c r="L93" i="4"/>
  <c r="I93" i="4"/>
  <c r="L92" i="4"/>
  <c r="I92" i="4"/>
  <c r="L91" i="4"/>
  <c r="I91" i="4"/>
  <c r="L90" i="4"/>
  <c r="I90" i="4"/>
  <c r="L89" i="4"/>
  <c r="I89" i="4"/>
  <c r="L88" i="4"/>
  <c r="I88" i="4"/>
  <c r="L87" i="4"/>
  <c r="I87" i="4"/>
  <c r="L86" i="4"/>
  <c r="I86" i="4"/>
  <c r="L85" i="4"/>
  <c r="I85" i="4"/>
  <c r="L84" i="4"/>
  <c r="I84" i="4"/>
  <c r="L83" i="4"/>
  <c r="I83" i="4"/>
  <c r="L82" i="4"/>
  <c r="I82" i="4"/>
  <c r="L81" i="4"/>
  <c r="I81" i="4"/>
  <c r="L80" i="4"/>
  <c r="I80" i="4"/>
  <c r="L79" i="4"/>
  <c r="I79" i="4"/>
  <c r="L78" i="4"/>
  <c r="I78" i="4"/>
  <c r="L77" i="4"/>
  <c r="I77" i="4"/>
  <c r="L76" i="4"/>
  <c r="I76" i="4"/>
  <c r="L75" i="4"/>
  <c r="I75" i="4"/>
  <c r="L74" i="4"/>
  <c r="I74" i="4"/>
  <c r="L73" i="4"/>
  <c r="I73" i="4"/>
  <c r="L72" i="4"/>
  <c r="I72" i="4"/>
  <c r="L71" i="4"/>
  <c r="I71" i="4"/>
  <c r="L70" i="4"/>
  <c r="I70" i="4"/>
  <c r="L69" i="4"/>
  <c r="I69" i="4"/>
  <c r="L68" i="4"/>
  <c r="I68" i="4"/>
  <c r="L67" i="4"/>
  <c r="I67" i="4"/>
  <c r="L66" i="4"/>
  <c r="I66" i="4"/>
  <c r="L65" i="4"/>
  <c r="I65" i="4"/>
  <c r="L64" i="4"/>
  <c r="I64" i="4"/>
  <c r="L63" i="4"/>
  <c r="I63" i="4"/>
  <c r="L62" i="4"/>
  <c r="I62" i="4"/>
  <c r="L61" i="4"/>
  <c r="I61" i="4"/>
  <c r="L60" i="4"/>
  <c r="I60" i="4"/>
  <c r="L59" i="4"/>
  <c r="I59" i="4"/>
  <c r="L58" i="4"/>
  <c r="I58" i="4"/>
  <c r="L57" i="4"/>
  <c r="I57" i="4"/>
  <c r="L56" i="4"/>
  <c r="I56" i="4"/>
  <c r="L55" i="4"/>
  <c r="I55" i="4"/>
  <c r="L54" i="4"/>
  <c r="I54" i="4"/>
  <c r="L53" i="4"/>
  <c r="I53" i="4"/>
  <c r="L52" i="4"/>
  <c r="I52" i="4"/>
  <c r="L51" i="4"/>
  <c r="I51" i="4"/>
  <c r="L50" i="4"/>
  <c r="I50" i="4"/>
  <c r="L49" i="4"/>
  <c r="I49" i="4"/>
  <c r="L48" i="4"/>
  <c r="I48" i="4"/>
  <c r="L47" i="4"/>
  <c r="I47" i="4"/>
  <c r="L46" i="4"/>
  <c r="I46" i="4"/>
  <c r="L45" i="4"/>
  <c r="I45" i="4"/>
  <c r="L44" i="4"/>
  <c r="I44" i="4"/>
  <c r="L43" i="4"/>
  <c r="I43" i="4"/>
  <c r="L42" i="4"/>
  <c r="I42" i="4"/>
  <c r="L41" i="4"/>
  <c r="I41" i="4"/>
  <c r="L40" i="4"/>
  <c r="I40" i="4"/>
  <c r="L39" i="4"/>
  <c r="I39" i="4"/>
  <c r="L38" i="4"/>
  <c r="I38" i="4"/>
  <c r="L37" i="4"/>
  <c r="I37" i="4"/>
  <c r="L36" i="4"/>
  <c r="I36" i="4"/>
  <c r="L35" i="4"/>
  <c r="I35" i="4"/>
  <c r="L34" i="4"/>
  <c r="I34" i="4"/>
  <c r="L33" i="4"/>
  <c r="I33" i="4"/>
  <c r="L32" i="4"/>
  <c r="I32" i="4"/>
  <c r="L31" i="4"/>
  <c r="I31" i="4"/>
  <c r="L30" i="4"/>
  <c r="I30" i="4"/>
  <c r="L29" i="4"/>
  <c r="I29" i="4"/>
  <c r="L28" i="4"/>
  <c r="I28" i="4"/>
  <c r="L27" i="4"/>
  <c r="I27" i="4"/>
  <c r="L26" i="4"/>
  <c r="I26" i="4"/>
  <c r="L25" i="4"/>
  <c r="I25" i="4"/>
  <c r="L24" i="4"/>
  <c r="I24" i="4"/>
  <c r="L23" i="4"/>
  <c r="I23" i="4"/>
  <c r="L22" i="4"/>
  <c r="I22" i="4"/>
  <c r="L21" i="4"/>
  <c r="I21" i="4"/>
  <c r="L20" i="4"/>
  <c r="I20" i="4"/>
  <c r="L19" i="4"/>
  <c r="I19" i="4"/>
  <c r="L18" i="4"/>
  <c r="I18" i="4"/>
  <c r="L17" i="4"/>
  <c r="I17" i="4"/>
  <c r="L16" i="4"/>
  <c r="I16" i="4"/>
  <c r="L15" i="4"/>
  <c r="I15" i="4"/>
  <c r="L14" i="4"/>
  <c r="I14" i="4"/>
  <c r="L13" i="4"/>
  <c r="I13" i="4"/>
  <c r="L12" i="4"/>
  <c r="I12" i="4"/>
  <c r="L11" i="4"/>
  <c r="I11" i="4"/>
  <c r="L10" i="4"/>
  <c r="I10" i="4"/>
  <c r="L9" i="4"/>
  <c r="I9" i="4"/>
  <c r="L8" i="4"/>
  <c r="I8" i="4"/>
  <c r="L7" i="4"/>
  <c r="I7" i="4"/>
  <c r="L6" i="4"/>
  <c r="I6" i="4"/>
  <c r="L5" i="4"/>
  <c r="I5" i="4"/>
  <c r="M51" i="3"/>
  <c r="G7" i="2" s="1"/>
  <c r="L51" i="3"/>
  <c r="F7" i="2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U28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K50" i="3"/>
  <c r="H50" i="3"/>
  <c r="K49" i="3"/>
  <c r="H49" i="3"/>
  <c r="K48" i="3"/>
  <c r="H48" i="3"/>
  <c r="K47" i="3"/>
  <c r="H47" i="3"/>
  <c r="K46" i="3"/>
  <c r="H46" i="3"/>
  <c r="K45" i="3"/>
  <c r="H45" i="3"/>
  <c r="K44" i="3"/>
  <c r="H44" i="3"/>
  <c r="K43" i="3"/>
  <c r="H43" i="3"/>
  <c r="K42" i="3"/>
  <c r="H42" i="3"/>
  <c r="K41" i="3"/>
  <c r="H41" i="3"/>
  <c r="K40" i="3"/>
  <c r="H40" i="3"/>
  <c r="K39" i="3"/>
  <c r="H39" i="3"/>
  <c r="K38" i="3"/>
  <c r="H38" i="3"/>
  <c r="K37" i="3"/>
  <c r="H37" i="3"/>
  <c r="K36" i="3"/>
  <c r="H36" i="3"/>
  <c r="K35" i="3"/>
  <c r="H35" i="3"/>
  <c r="K34" i="3"/>
  <c r="H34" i="3"/>
  <c r="K33" i="3"/>
  <c r="H33" i="3"/>
  <c r="K32" i="3"/>
  <c r="H32" i="3"/>
  <c r="K31" i="3"/>
  <c r="H31" i="3"/>
  <c r="K30" i="3"/>
  <c r="H30" i="3"/>
  <c r="K29" i="3"/>
  <c r="H29" i="3"/>
  <c r="K28" i="3"/>
  <c r="H28" i="3"/>
  <c r="K27" i="3"/>
  <c r="H27" i="3"/>
  <c r="K26" i="3"/>
  <c r="H26" i="3"/>
  <c r="K25" i="3"/>
  <c r="H25" i="3"/>
  <c r="K24" i="3"/>
  <c r="H24" i="3"/>
  <c r="K23" i="3"/>
  <c r="H23" i="3"/>
  <c r="K22" i="3"/>
  <c r="H22" i="3"/>
  <c r="K21" i="3"/>
  <c r="H21" i="3"/>
  <c r="K20" i="3"/>
  <c r="H20" i="3"/>
  <c r="K19" i="3"/>
  <c r="H19" i="3"/>
  <c r="K18" i="3"/>
  <c r="H18" i="3"/>
  <c r="K17" i="3"/>
  <c r="H17" i="3"/>
  <c r="K16" i="3"/>
  <c r="H16" i="3"/>
  <c r="K15" i="3"/>
  <c r="H15" i="3"/>
  <c r="K14" i="3"/>
  <c r="H14" i="3"/>
  <c r="K13" i="3"/>
  <c r="H13" i="3"/>
  <c r="K12" i="3"/>
  <c r="H12" i="3"/>
  <c r="K11" i="3"/>
  <c r="H11" i="3"/>
  <c r="K10" i="3"/>
  <c r="H10" i="3"/>
  <c r="K9" i="3"/>
  <c r="H9" i="3"/>
  <c r="K8" i="3"/>
  <c r="H8" i="3"/>
  <c r="K7" i="3"/>
  <c r="H7" i="3"/>
  <c r="K6" i="3"/>
  <c r="H6" i="3"/>
  <c r="K5" i="3"/>
  <c r="H5" i="3"/>
  <c r="N532" i="4"/>
  <c r="G8" i="2" s="1"/>
  <c r="M532" i="4"/>
  <c r="F8" i="2" s="1"/>
  <c r="S6" i="4" l="1"/>
  <c r="S14" i="4"/>
  <c r="T14" i="4" s="1"/>
  <c r="V14" i="4" s="1"/>
  <c r="S18" i="4"/>
  <c r="T18" i="4" s="1"/>
  <c r="S30" i="4"/>
  <c r="T30" i="4" s="1"/>
  <c r="V30" i="4" s="1"/>
  <c r="S34" i="4"/>
  <c r="T34" i="4" s="1"/>
  <c r="S38" i="4"/>
  <c r="T38" i="4" s="1"/>
  <c r="S42" i="4"/>
  <c r="T42" i="4" s="1"/>
  <c r="V42" i="4" s="1"/>
  <c r="S5" i="4"/>
  <c r="T5" i="4" s="1"/>
  <c r="V5" i="4" s="1"/>
  <c r="S245" i="4"/>
  <c r="T245" i="4" s="1"/>
  <c r="V245" i="4" s="1"/>
  <c r="S253" i="4"/>
  <c r="T253" i="4" s="1"/>
  <c r="V253" i="4" s="1"/>
  <c r="S261" i="4"/>
  <c r="T261" i="4" s="1"/>
  <c r="V261" i="4" s="1"/>
  <c r="S277" i="4"/>
  <c r="T277" i="4" s="1"/>
  <c r="V277" i="4" s="1"/>
  <c r="S293" i="4"/>
  <c r="T293" i="4" s="1"/>
  <c r="V293" i="4" s="1"/>
  <c r="S301" i="4"/>
  <c r="T301" i="4" s="1"/>
  <c r="V301" i="4" s="1"/>
  <c r="S309" i="4"/>
  <c r="T309" i="4" s="1"/>
  <c r="V309" i="4" s="1"/>
  <c r="S325" i="4"/>
  <c r="T325" i="4" s="1"/>
  <c r="V325" i="4" s="1"/>
  <c r="S333" i="4"/>
  <c r="T333" i="4" s="1"/>
  <c r="V333" i="4" s="1"/>
  <c r="S341" i="4"/>
  <c r="T341" i="4" s="1"/>
  <c r="V341" i="4" s="1"/>
  <c r="S357" i="4"/>
  <c r="T357" i="4" s="1"/>
  <c r="V357" i="4" s="1"/>
  <c r="S363" i="4"/>
  <c r="T363" i="4" s="1"/>
  <c r="V363" i="4" s="1"/>
  <c r="S371" i="4"/>
  <c r="T371" i="4" s="1"/>
  <c r="V371" i="4" s="1"/>
  <c r="S379" i="4"/>
  <c r="T379" i="4" s="1"/>
  <c r="V379" i="4" s="1"/>
  <c r="S387" i="4"/>
  <c r="T387" i="4" s="1"/>
  <c r="V387" i="4" s="1"/>
  <c r="S395" i="4"/>
  <c r="T395" i="4" s="1"/>
  <c r="V395" i="4" s="1"/>
  <c r="S403" i="4"/>
  <c r="T403" i="4" s="1"/>
  <c r="V403" i="4" s="1"/>
  <c r="S413" i="4"/>
  <c r="T413" i="4" s="1"/>
  <c r="V413" i="4" s="1"/>
  <c r="S415" i="4"/>
  <c r="T415" i="4" s="1"/>
  <c r="V415" i="4" s="1"/>
  <c r="S431" i="4"/>
  <c r="T431" i="4" s="1"/>
  <c r="V431" i="4" s="1"/>
  <c r="S447" i="4"/>
  <c r="T447" i="4" s="1"/>
  <c r="V447" i="4" s="1"/>
  <c r="S455" i="4"/>
  <c r="T455" i="4" s="1"/>
  <c r="V455" i="4" s="1"/>
  <c r="S457" i="4"/>
  <c r="T457" i="4" s="1"/>
  <c r="V457" i="4" s="1"/>
  <c r="S487" i="4"/>
  <c r="T487" i="4" s="1"/>
  <c r="V487" i="4" s="1"/>
  <c r="S511" i="4"/>
  <c r="T511" i="4" s="1"/>
  <c r="V511" i="4" s="1"/>
  <c r="S519" i="4"/>
  <c r="T519" i="4" s="1"/>
  <c r="V519" i="4" s="1"/>
  <c r="S8" i="4"/>
  <c r="T8" i="4" s="1"/>
  <c r="V8" i="4" s="1"/>
  <c r="S12" i="4"/>
  <c r="T12" i="4" s="1"/>
  <c r="S24" i="4"/>
  <c r="T24" i="4" s="1"/>
  <c r="V24" i="4" s="1"/>
  <c r="S40" i="4"/>
  <c r="T40" i="4" s="1"/>
  <c r="V40" i="4" s="1"/>
  <c r="S246" i="4"/>
  <c r="T246" i="4" s="1"/>
  <c r="V246" i="4" s="1"/>
  <c r="S254" i="4"/>
  <c r="T254" i="4" s="1"/>
  <c r="V254" i="4" s="1"/>
  <c r="S262" i="4"/>
  <c r="T262" i="4" s="1"/>
  <c r="V262" i="4" s="1"/>
  <c r="S286" i="4"/>
  <c r="T286" i="4" s="1"/>
  <c r="V286" i="4" s="1"/>
  <c r="S294" i="4"/>
  <c r="T294" i="4" s="1"/>
  <c r="V294" i="4" s="1"/>
  <c r="S310" i="4"/>
  <c r="T310" i="4" s="1"/>
  <c r="V310" i="4" s="1"/>
  <c r="S326" i="4"/>
  <c r="T326" i="4" s="1"/>
  <c r="V326" i="4" s="1"/>
  <c r="S334" i="4"/>
  <c r="T334" i="4" s="1"/>
  <c r="V334" i="4" s="1"/>
  <c r="S342" i="4"/>
  <c r="T342" i="4" s="1"/>
  <c r="V342" i="4" s="1"/>
  <c r="S350" i="4"/>
  <c r="T350" i="4" s="1"/>
  <c r="V350" i="4" s="1"/>
  <c r="S358" i="4"/>
  <c r="T358" i="4" s="1"/>
  <c r="V358" i="4" s="1"/>
  <c r="S436" i="4"/>
  <c r="T436" i="4" s="1"/>
  <c r="V436" i="4" s="1"/>
  <c r="S472" i="4"/>
  <c r="T472" i="4" s="1"/>
  <c r="V472" i="4" s="1"/>
  <c r="S496" i="4"/>
  <c r="T496" i="4" s="1"/>
  <c r="V496" i="4" s="1"/>
  <c r="S16" i="4"/>
  <c r="T16" i="4" s="1"/>
  <c r="S20" i="4"/>
  <c r="T20" i="4" s="1"/>
  <c r="V20" i="4" s="1"/>
  <c r="S28" i="4"/>
  <c r="T28" i="4" s="1"/>
  <c r="S32" i="4"/>
  <c r="T32" i="4" s="1"/>
  <c r="V32" i="4" s="1"/>
  <c r="T6" i="4"/>
  <c r="V6" i="4" s="1"/>
  <c r="R532" i="4"/>
  <c r="H8" i="2" s="1"/>
  <c r="S7" i="4"/>
  <c r="T7" i="4" s="1"/>
  <c r="V7" i="4" s="1"/>
  <c r="S9" i="4"/>
  <c r="T9" i="4" s="1"/>
  <c r="V9" i="4" s="1"/>
  <c r="S11" i="4"/>
  <c r="T11" i="4" s="1"/>
  <c r="V11" i="4" s="1"/>
  <c r="S13" i="4"/>
  <c r="T13" i="4" s="1"/>
  <c r="S15" i="4"/>
  <c r="T15" i="4" s="1"/>
  <c r="S46" i="4"/>
  <c r="T46" i="4" s="1"/>
  <c r="V46" i="4" s="1"/>
  <c r="S48" i="4"/>
  <c r="T48" i="4" s="1"/>
  <c r="S50" i="4"/>
  <c r="T50" i="4" s="1"/>
  <c r="V50" i="4" s="1"/>
  <c r="S54" i="4"/>
  <c r="T54" i="4" s="1"/>
  <c r="V54" i="4" s="1"/>
  <c r="S58" i="4"/>
  <c r="T58" i="4" s="1"/>
  <c r="V58" i="4" s="1"/>
  <c r="S60" i="4"/>
  <c r="T60" i="4" s="1"/>
  <c r="S62" i="4"/>
  <c r="T62" i="4" s="1"/>
  <c r="V62" i="4" s="1"/>
  <c r="S64" i="4"/>
  <c r="T64" i="4" s="1"/>
  <c r="V64" i="4" s="1"/>
  <c r="S66" i="4"/>
  <c r="T66" i="4" s="1"/>
  <c r="V66" i="4" s="1"/>
  <c r="S70" i="4"/>
  <c r="T70" i="4" s="1"/>
  <c r="V70" i="4" s="1"/>
  <c r="S72" i="4"/>
  <c r="T72" i="4" s="1"/>
  <c r="V72" i="4" s="1"/>
  <c r="S74" i="4"/>
  <c r="T74" i="4" s="1"/>
  <c r="V74" i="4" s="1"/>
  <c r="S76" i="4"/>
  <c r="T76" i="4" s="1"/>
  <c r="V76" i="4" s="1"/>
  <c r="S78" i="4"/>
  <c r="T78" i="4" s="1"/>
  <c r="V78" i="4" s="1"/>
  <c r="S82" i="4"/>
  <c r="T82" i="4" s="1"/>
  <c r="V82" i="4" s="1"/>
  <c r="S86" i="4"/>
  <c r="T86" i="4" s="1"/>
  <c r="V86" i="4" s="1"/>
  <c r="S90" i="4"/>
  <c r="T90" i="4" s="1"/>
  <c r="V90" i="4" s="1"/>
  <c r="S92" i="4"/>
  <c r="T92" i="4" s="1"/>
  <c r="V92" i="4" s="1"/>
  <c r="S94" i="4"/>
  <c r="T94" i="4" s="1"/>
  <c r="V94" i="4" s="1"/>
  <c r="S96" i="4"/>
  <c r="T96" i="4" s="1"/>
  <c r="V96" i="4" s="1"/>
  <c r="S98" i="4"/>
  <c r="T98" i="4" s="1"/>
  <c r="V98" i="4" s="1"/>
  <c r="S102" i="4"/>
  <c r="T102" i="4" s="1"/>
  <c r="V102" i="4" s="1"/>
  <c r="S104" i="4"/>
  <c r="T104" i="4" s="1"/>
  <c r="V104" i="4" s="1"/>
  <c r="S110" i="4"/>
  <c r="T110" i="4" s="1"/>
  <c r="V110" i="4" s="1"/>
  <c r="S114" i="4"/>
  <c r="T114" i="4" s="1"/>
  <c r="V114" i="4" s="1"/>
  <c r="S116" i="4"/>
  <c r="T116" i="4" s="1"/>
  <c r="V116" i="4" s="1"/>
  <c r="S118" i="4"/>
  <c r="T118" i="4" s="1"/>
  <c r="V118" i="4" s="1"/>
  <c r="S120" i="4"/>
  <c r="T120" i="4" s="1"/>
  <c r="V120" i="4" s="1"/>
  <c r="S122" i="4"/>
  <c r="T122" i="4" s="1"/>
  <c r="V122" i="4" s="1"/>
  <c r="S126" i="4"/>
  <c r="T126" i="4" s="1"/>
  <c r="V126" i="4" s="1"/>
  <c r="S130" i="4"/>
  <c r="T130" i="4" s="1"/>
  <c r="V130" i="4" s="1"/>
  <c r="S132" i="4"/>
  <c r="T132" i="4" s="1"/>
  <c r="V132" i="4" s="1"/>
  <c r="S134" i="4"/>
  <c r="T134" i="4" s="1"/>
  <c r="V134" i="4" s="1"/>
  <c r="S138" i="4"/>
  <c r="T138" i="4" s="1"/>
  <c r="V138" i="4" s="1"/>
  <c r="S142" i="4"/>
  <c r="T142" i="4" s="1"/>
  <c r="V142" i="4" s="1"/>
  <c r="S144" i="4"/>
  <c r="T144" i="4" s="1"/>
  <c r="V144" i="4" s="1"/>
  <c r="S146" i="4"/>
  <c r="T146" i="4" s="1"/>
  <c r="V146" i="4" s="1"/>
  <c r="S152" i="4"/>
  <c r="T152" i="4" s="1"/>
  <c r="V152" i="4" s="1"/>
  <c r="S158" i="4"/>
  <c r="T158" i="4" s="1"/>
  <c r="V158" i="4" s="1"/>
  <c r="S160" i="4"/>
  <c r="T160" i="4" s="1"/>
  <c r="V160" i="4" s="1"/>
  <c r="S162" i="4"/>
  <c r="T162" i="4" s="1"/>
  <c r="V162" i="4" s="1"/>
  <c r="S166" i="4"/>
  <c r="T166" i="4" s="1"/>
  <c r="V166" i="4" s="1"/>
  <c r="S168" i="4"/>
  <c r="T168" i="4" s="1"/>
  <c r="V168" i="4" s="1"/>
  <c r="S170" i="4"/>
  <c r="T170" i="4" s="1"/>
  <c r="V170" i="4" s="1"/>
  <c r="S172" i="4"/>
  <c r="T172" i="4" s="1"/>
  <c r="V172" i="4" s="1"/>
  <c r="S176" i="4"/>
  <c r="T176" i="4" s="1"/>
  <c r="V176" i="4" s="1"/>
  <c r="S178" i="4"/>
  <c r="T178" i="4" s="1"/>
  <c r="V178" i="4" s="1"/>
  <c r="S182" i="4"/>
  <c r="T182" i="4" s="1"/>
  <c r="V182" i="4" s="1"/>
  <c r="S184" i="4"/>
  <c r="T184" i="4" s="1"/>
  <c r="V184" i="4" s="1"/>
  <c r="S186" i="4"/>
  <c r="T186" i="4" s="1"/>
  <c r="V186" i="4" s="1"/>
  <c r="S190" i="4"/>
  <c r="T190" i="4" s="1"/>
  <c r="V190" i="4" s="1"/>
  <c r="S192" i="4"/>
  <c r="T192" i="4" s="1"/>
  <c r="V192" i="4" s="1"/>
  <c r="S202" i="4"/>
  <c r="T202" i="4" s="1"/>
  <c r="V202" i="4" s="1"/>
  <c r="S206" i="4"/>
  <c r="T206" i="4" s="1"/>
  <c r="V206" i="4" s="1"/>
  <c r="S210" i="4"/>
  <c r="T210" i="4" s="1"/>
  <c r="V210" i="4" s="1"/>
  <c r="S214" i="4"/>
  <c r="T214" i="4" s="1"/>
  <c r="V214" i="4" s="1"/>
  <c r="S218" i="4"/>
  <c r="T218" i="4" s="1"/>
  <c r="V218" i="4" s="1"/>
  <c r="S222" i="4"/>
  <c r="T222" i="4" s="1"/>
  <c r="V222" i="4" s="1"/>
  <c r="S224" i="4"/>
  <c r="T224" i="4" s="1"/>
  <c r="V224" i="4" s="1"/>
  <c r="S226" i="4"/>
  <c r="T226" i="4" s="1"/>
  <c r="V226" i="4" s="1"/>
  <c r="S228" i="4"/>
  <c r="T228" i="4" s="1"/>
  <c r="V228" i="4" s="1"/>
  <c r="S230" i="4"/>
  <c r="T230" i="4" s="1"/>
  <c r="V230" i="4" s="1"/>
  <c r="S234" i="4"/>
  <c r="T234" i="4" s="1"/>
  <c r="V234" i="4" s="1"/>
  <c r="S236" i="4"/>
  <c r="T236" i="4" s="1"/>
  <c r="V236" i="4" s="1"/>
  <c r="S238" i="4"/>
  <c r="T238" i="4" s="1"/>
  <c r="V238" i="4" s="1"/>
  <c r="S248" i="4"/>
  <c r="T248" i="4" s="1"/>
  <c r="V248" i="4" s="1"/>
  <c r="S250" i="4"/>
  <c r="T250" i="4" s="1"/>
  <c r="V250" i="4" s="1"/>
  <c r="S256" i="4"/>
  <c r="T256" i="4" s="1"/>
  <c r="V256" i="4" s="1"/>
  <c r="S258" i="4"/>
  <c r="T258" i="4" s="1"/>
  <c r="V258" i="4" s="1"/>
  <c r="S266" i="4"/>
  <c r="T266" i="4" s="1"/>
  <c r="V266" i="4" s="1"/>
  <c r="S268" i="4"/>
  <c r="T268" i="4" s="1"/>
  <c r="V268" i="4" s="1"/>
  <c r="S272" i="4"/>
  <c r="T272" i="4" s="1"/>
  <c r="V272" i="4" s="1"/>
  <c r="S274" i="4"/>
  <c r="T274" i="4" s="1"/>
  <c r="V274" i="4" s="1"/>
  <c r="S276" i="4"/>
  <c r="T276" i="4" s="1"/>
  <c r="V276" i="4" s="1"/>
  <c r="S280" i="4"/>
  <c r="T280" i="4" s="1"/>
  <c r="V280" i="4" s="1"/>
  <c r="S284" i="4"/>
  <c r="T284" i="4" s="1"/>
  <c r="V284" i="4" s="1"/>
  <c r="S290" i="4"/>
  <c r="T290" i="4" s="1"/>
  <c r="V290" i="4" s="1"/>
  <c r="S292" i="4"/>
  <c r="T292" i="4" s="1"/>
  <c r="V292" i="4" s="1"/>
  <c r="S296" i="4"/>
  <c r="T296" i="4" s="1"/>
  <c r="V296" i="4" s="1"/>
  <c r="S304" i="4"/>
  <c r="T304" i="4" s="1"/>
  <c r="V304" i="4" s="1"/>
  <c r="S306" i="4"/>
  <c r="T306" i="4" s="1"/>
  <c r="V306" i="4" s="1"/>
  <c r="S312" i="4"/>
  <c r="T312" i="4" s="1"/>
  <c r="V312" i="4" s="1"/>
  <c r="S314" i="4"/>
  <c r="T314" i="4" s="1"/>
  <c r="V314" i="4" s="1"/>
  <c r="S17" i="4"/>
  <c r="T17" i="4" s="1"/>
  <c r="V17" i="4" s="1"/>
  <c r="S19" i="4"/>
  <c r="T19" i="4" s="1"/>
  <c r="V19" i="4" s="1"/>
  <c r="S21" i="4"/>
  <c r="T21" i="4" s="1"/>
  <c r="V21" i="4" s="1"/>
  <c r="S23" i="4"/>
  <c r="T23" i="4" s="1"/>
  <c r="S25" i="4"/>
  <c r="T25" i="4" s="1"/>
  <c r="V25" i="4" s="1"/>
  <c r="S27" i="4"/>
  <c r="T27" i="4" s="1"/>
  <c r="S29" i="4"/>
  <c r="T29" i="4" s="1"/>
  <c r="V29" i="4" s="1"/>
  <c r="S31" i="4"/>
  <c r="T31" i="4" s="1"/>
  <c r="V31" i="4" s="1"/>
  <c r="S33" i="4"/>
  <c r="T33" i="4" s="1"/>
  <c r="V33" i="4" s="1"/>
  <c r="S35" i="4"/>
  <c r="T35" i="4" s="1"/>
  <c r="V35" i="4" s="1"/>
  <c r="S39" i="4"/>
  <c r="T39" i="4" s="1"/>
  <c r="V39" i="4" s="1"/>
  <c r="S41" i="4"/>
  <c r="T41" i="4" s="1"/>
  <c r="S43" i="4"/>
  <c r="T43" i="4" s="1"/>
  <c r="S45" i="4"/>
  <c r="T45" i="4" s="1"/>
  <c r="V45" i="4" s="1"/>
  <c r="S47" i="4"/>
  <c r="T47" i="4" s="1"/>
  <c r="V47" i="4" s="1"/>
  <c r="S55" i="4"/>
  <c r="T55" i="4" s="1"/>
  <c r="V55" i="4" s="1"/>
  <c r="S57" i="4"/>
  <c r="T57" i="4" s="1"/>
  <c r="V57" i="4" s="1"/>
  <c r="S65" i="4"/>
  <c r="T65" i="4" s="1"/>
  <c r="V65" i="4" s="1"/>
  <c r="S69" i="4"/>
  <c r="T69" i="4" s="1"/>
  <c r="V69" i="4" s="1"/>
  <c r="S73" i="4"/>
  <c r="T73" i="4" s="1"/>
  <c r="V73" i="4" s="1"/>
  <c r="S77" i="4"/>
  <c r="T77" i="4" s="1"/>
  <c r="V77" i="4" s="1"/>
  <c r="S79" i="4"/>
  <c r="T79" i="4" s="1"/>
  <c r="V79" i="4" s="1"/>
  <c r="S85" i="4"/>
  <c r="T85" i="4" s="1"/>
  <c r="V85" i="4" s="1"/>
  <c r="S89" i="4"/>
  <c r="T89" i="4" s="1"/>
  <c r="V89" i="4" s="1"/>
  <c r="S91" i="4"/>
  <c r="T91" i="4" s="1"/>
  <c r="V91" i="4" s="1"/>
  <c r="S101" i="4"/>
  <c r="T101" i="4" s="1"/>
  <c r="V101" i="4" s="1"/>
  <c r="S107" i="4"/>
  <c r="T107" i="4" s="1"/>
  <c r="V107" i="4" s="1"/>
  <c r="S111" i="4"/>
  <c r="T111" i="4" s="1"/>
  <c r="V111" i="4" s="1"/>
  <c r="S113" i="4"/>
  <c r="T113" i="4" s="1"/>
  <c r="V113" i="4" s="1"/>
  <c r="S115" i="4"/>
  <c r="T115" i="4" s="1"/>
  <c r="V115" i="4" s="1"/>
  <c r="S117" i="4"/>
  <c r="T117" i="4" s="1"/>
  <c r="V117" i="4" s="1"/>
  <c r="S119" i="4"/>
  <c r="T119" i="4" s="1"/>
  <c r="V119" i="4" s="1"/>
  <c r="S131" i="4"/>
  <c r="T131" i="4" s="1"/>
  <c r="V131" i="4" s="1"/>
  <c r="S133" i="4"/>
  <c r="T133" i="4" s="1"/>
  <c r="V133" i="4" s="1"/>
  <c r="S139" i="4"/>
  <c r="T139" i="4" s="1"/>
  <c r="V139" i="4" s="1"/>
  <c r="S141" i="4"/>
  <c r="T141" i="4" s="1"/>
  <c r="V141" i="4" s="1"/>
  <c r="S143" i="4"/>
  <c r="T143" i="4" s="1"/>
  <c r="V143" i="4" s="1"/>
  <c r="S147" i="4"/>
  <c r="T147" i="4" s="1"/>
  <c r="V147" i="4" s="1"/>
  <c r="S151" i="4"/>
  <c r="T151" i="4" s="1"/>
  <c r="V151" i="4" s="1"/>
  <c r="S155" i="4"/>
  <c r="T155" i="4" s="1"/>
  <c r="V155" i="4" s="1"/>
  <c r="S157" i="4"/>
  <c r="T157" i="4" s="1"/>
  <c r="V157" i="4" s="1"/>
  <c r="S159" i="4"/>
  <c r="T159" i="4" s="1"/>
  <c r="V159" i="4" s="1"/>
  <c r="S161" i="4"/>
  <c r="T161" i="4" s="1"/>
  <c r="V161" i="4" s="1"/>
  <c r="S169" i="4"/>
  <c r="T169" i="4" s="1"/>
  <c r="V169" i="4" s="1"/>
  <c r="S175" i="4"/>
  <c r="T175" i="4" s="1"/>
  <c r="V175" i="4" s="1"/>
  <c r="S177" i="4"/>
  <c r="T177" i="4" s="1"/>
  <c r="V177" i="4" s="1"/>
  <c r="S183" i="4"/>
  <c r="T183" i="4" s="1"/>
  <c r="V183" i="4" s="1"/>
  <c r="S187" i="4"/>
  <c r="T187" i="4" s="1"/>
  <c r="V187" i="4" s="1"/>
  <c r="S189" i="4"/>
  <c r="T189" i="4" s="1"/>
  <c r="V189" i="4" s="1"/>
  <c r="S191" i="4"/>
  <c r="T191" i="4" s="1"/>
  <c r="V191" i="4" s="1"/>
  <c r="S209" i="4"/>
  <c r="T209" i="4" s="1"/>
  <c r="V209" i="4" s="1"/>
  <c r="S229" i="4"/>
  <c r="T229" i="4" s="1"/>
  <c r="V229" i="4" s="1"/>
  <c r="S231" i="4"/>
  <c r="T231" i="4" s="1"/>
  <c r="V231" i="4" s="1"/>
  <c r="S233" i="4"/>
  <c r="T233" i="4" s="1"/>
  <c r="V233" i="4" s="1"/>
  <c r="S235" i="4"/>
  <c r="T235" i="4" s="1"/>
  <c r="V235" i="4" s="1"/>
  <c r="S237" i="4"/>
  <c r="T237" i="4" s="1"/>
  <c r="V237" i="4" s="1"/>
  <c r="S239" i="4"/>
  <c r="T239" i="4" s="1"/>
  <c r="V239" i="4" s="1"/>
  <c r="S241" i="4"/>
  <c r="T241" i="4" s="1"/>
  <c r="V241" i="4" s="1"/>
  <c r="S243" i="4"/>
  <c r="T243" i="4" s="1"/>
  <c r="V243" i="4" s="1"/>
  <c r="S247" i="4"/>
  <c r="T247" i="4" s="1"/>
  <c r="V247" i="4" s="1"/>
  <c r="S249" i="4"/>
  <c r="T249" i="4" s="1"/>
  <c r="V249" i="4" s="1"/>
  <c r="S251" i="4"/>
  <c r="T251" i="4" s="1"/>
  <c r="V251" i="4" s="1"/>
  <c r="S255" i="4"/>
  <c r="T255" i="4" s="1"/>
  <c r="V255" i="4" s="1"/>
  <c r="S259" i="4"/>
  <c r="T259" i="4" s="1"/>
  <c r="V259" i="4" s="1"/>
  <c r="S263" i="4"/>
  <c r="T263" i="4" s="1"/>
  <c r="V263" i="4" s="1"/>
  <c r="S265" i="4"/>
  <c r="T265" i="4" s="1"/>
  <c r="V265" i="4" s="1"/>
  <c r="S271" i="4"/>
  <c r="T271" i="4" s="1"/>
  <c r="V271" i="4" s="1"/>
  <c r="S273" i="4"/>
  <c r="T273" i="4" s="1"/>
  <c r="V273" i="4" s="1"/>
  <c r="S275" i="4"/>
  <c r="T275" i="4" s="1"/>
  <c r="V275" i="4" s="1"/>
  <c r="S283" i="4"/>
  <c r="T283" i="4" s="1"/>
  <c r="V283" i="4" s="1"/>
  <c r="S287" i="4"/>
  <c r="T287" i="4" s="1"/>
  <c r="V287" i="4" s="1"/>
  <c r="S295" i="4"/>
  <c r="T295" i="4" s="1"/>
  <c r="V295" i="4" s="1"/>
  <c r="S297" i="4"/>
  <c r="T297" i="4" s="1"/>
  <c r="V297" i="4" s="1"/>
  <c r="S299" i="4"/>
  <c r="T299" i="4" s="1"/>
  <c r="V299" i="4" s="1"/>
  <c r="S303" i="4"/>
  <c r="T303" i="4" s="1"/>
  <c r="V303" i="4" s="1"/>
  <c r="S305" i="4"/>
  <c r="T305" i="4" s="1"/>
  <c r="V305" i="4" s="1"/>
  <c r="S307" i="4"/>
  <c r="T307" i="4" s="1"/>
  <c r="V307" i="4" s="1"/>
  <c r="S311" i="4"/>
  <c r="T311" i="4" s="1"/>
  <c r="V311" i="4" s="1"/>
  <c r="S269" i="4"/>
  <c r="T269" i="4" s="1"/>
  <c r="V269" i="4" s="1"/>
  <c r="S285" i="4"/>
  <c r="T285" i="4" s="1"/>
  <c r="V285" i="4" s="1"/>
  <c r="S317" i="4"/>
  <c r="T317" i="4" s="1"/>
  <c r="V317" i="4" s="1"/>
  <c r="S349" i="4"/>
  <c r="T349" i="4" s="1"/>
  <c r="V349" i="4" s="1"/>
  <c r="S429" i="4"/>
  <c r="T429" i="4" s="1"/>
  <c r="V429" i="4" s="1"/>
  <c r="S469" i="4"/>
  <c r="T469" i="4" s="1"/>
  <c r="V469" i="4" s="1"/>
  <c r="S270" i="4"/>
  <c r="T270" i="4" s="1"/>
  <c r="V270" i="4" s="1"/>
  <c r="S278" i="4"/>
  <c r="T278" i="4" s="1"/>
  <c r="V278" i="4" s="1"/>
  <c r="S302" i="4"/>
  <c r="T302" i="4" s="1"/>
  <c r="V302" i="4" s="1"/>
  <c r="S318" i="4"/>
  <c r="T318" i="4" s="1"/>
  <c r="V318" i="4" s="1"/>
  <c r="S418" i="4"/>
  <c r="T418" i="4" s="1"/>
  <c r="V418" i="4" s="1"/>
  <c r="S460" i="4"/>
  <c r="T460" i="4" s="1"/>
  <c r="V460" i="4" s="1"/>
  <c r="S316" i="4"/>
  <c r="T316" i="4" s="1"/>
  <c r="V316" i="4" s="1"/>
  <c r="S320" i="4"/>
  <c r="T320" i="4" s="1"/>
  <c r="V320" i="4" s="1"/>
  <c r="S322" i="4"/>
  <c r="T322" i="4" s="1"/>
  <c r="V322" i="4" s="1"/>
  <c r="S324" i="4"/>
  <c r="T324" i="4" s="1"/>
  <c r="V324" i="4" s="1"/>
  <c r="S328" i="4"/>
  <c r="T328" i="4" s="1"/>
  <c r="V328" i="4" s="1"/>
  <c r="S330" i="4"/>
  <c r="T330" i="4" s="1"/>
  <c r="V330" i="4" s="1"/>
  <c r="S332" i="4"/>
  <c r="T332" i="4" s="1"/>
  <c r="V332" i="4" s="1"/>
  <c r="S336" i="4"/>
  <c r="T336" i="4" s="1"/>
  <c r="V336" i="4" s="1"/>
  <c r="S338" i="4"/>
  <c r="T338" i="4" s="1"/>
  <c r="V338" i="4" s="1"/>
  <c r="S346" i="4"/>
  <c r="T346" i="4" s="1"/>
  <c r="V346" i="4" s="1"/>
  <c r="S348" i="4"/>
  <c r="T348" i="4" s="1"/>
  <c r="V348" i="4" s="1"/>
  <c r="S352" i="4"/>
  <c r="T352" i="4" s="1"/>
  <c r="V352" i="4" s="1"/>
  <c r="S356" i="4"/>
  <c r="T356" i="4" s="1"/>
  <c r="V356" i="4" s="1"/>
  <c r="S360" i="4"/>
  <c r="T360" i="4" s="1"/>
  <c r="V360" i="4" s="1"/>
  <c r="S362" i="4"/>
  <c r="T362" i="4" s="1"/>
  <c r="V362" i="4" s="1"/>
  <c r="S366" i="4"/>
  <c r="T366" i="4" s="1"/>
  <c r="V366" i="4" s="1"/>
  <c r="S368" i="4"/>
  <c r="T368" i="4" s="1"/>
  <c r="V368" i="4" s="1"/>
  <c r="S372" i="4"/>
  <c r="T372" i="4" s="1"/>
  <c r="V372" i="4" s="1"/>
  <c r="S374" i="4"/>
  <c r="T374" i="4" s="1"/>
  <c r="V374" i="4" s="1"/>
  <c r="S376" i="4"/>
  <c r="T376" i="4" s="1"/>
  <c r="V376" i="4" s="1"/>
  <c r="S378" i="4"/>
  <c r="T378" i="4" s="1"/>
  <c r="V378" i="4" s="1"/>
  <c r="S384" i="4"/>
  <c r="T384" i="4" s="1"/>
  <c r="V384" i="4" s="1"/>
  <c r="S386" i="4"/>
  <c r="T386" i="4" s="1"/>
  <c r="V386" i="4" s="1"/>
  <c r="S388" i="4"/>
  <c r="T388" i="4" s="1"/>
  <c r="V388" i="4" s="1"/>
  <c r="S390" i="4"/>
  <c r="T390" i="4" s="1"/>
  <c r="V390" i="4" s="1"/>
  <c r="S392" i="4"/>
  <c r="T392" i="4" s="1"/>
  <c r="V392" i="4" s="1"/>
  <c r="S394" i="4"/>
  <c r="T394" i="4" s="1"/>
  <c r="V394" i="4" s="1"/>
  <c r="S398" i="4"/>
  <c r="T398" i="4" s="1"/>
  <c r="V398" i="4" s="1"/>
  <c r="S400" i="4"/>
  <c r="T400" i="4" s="1"/>
  <c r="V400" i="4" s="1"/>
  <c r="S402" i="4"/>
  <c r="T402" i="4" s="1"/>
  <c r="V402" i="4" s="1"/>
  <c r="S404" i="4"/>
  <c r="T404" i="4" s="1"/>
  <c r="V404" i="4" s="1"/>
  <c r="S406" i="4"/>
  <c r="T406" i="4" s="1"/>
  <c r="V406" i="4" s="1"/>
  <c r="S408" i="4"/>
  <c r="T408" i="4" s="1"/>
  <c r="V408" i="4" s="1"/>
  <c r="S410" i="4"/>
  <c r="T410" i="4" s="1"/>
  <c r="V410" i="4" s="1"/>
  <c r="S412" i="4"/>
  <c r="T412" i="4" s="1"/>
  <c r="V412" i="4" s="1"/>
  <c r="S414" i="4"/>
  <c r="T414" i="4" s="1"/>
  <c r="V414" i="4" s="1"/>
  <c r="S416" i="4"/>
  <c r="T416" i="4" s="1"/>
  <c r="V416" i="4" s="1"/>
  <c r="S420" i="4"/>
  <c r="T420" i="4" s="1"/>
  <c r="V420" i="4" s="1"/>
  <c r="S424" i="4"/>
  <c r="T424" i="4" s="1"/>
  <c r="V424" i="4" s="1"/>
  <c r="S426" i="4"/>
  <c r="T426" i="4" s="1"/>
  <c r="V426" i="4" s="1"/>
  <c r="S428" i="4"/>
  <c r="T428" i="4" s="1"/>
  <c r="V428" i="4" s="1"/>
  <c r="S430" i="4"/>
  <c r="T430" i="4" s="1"/>
  <c r="V430" i="4" s="1"/>
  <c r="S432" i="4"/>
  <c r="T432" i="4" s="1"/>
  <c r="V432" i="4" s="1"/>
  <c r="S440" i="4"/>
  <c r="T440" i="4" s="1"/>
  <c r="V440" i="4" s="1"/>
  <c r="S448" i="4"/>
  <c r="T448" i="4" s="1"/>
  <c r="V448" i="4" s="1"/>
  <c r="S452" i="4"/>
  <c r="T452" i="4" s="1"/>
  <c r="V452" i="4" s="1"/>
  <c r="S454" i="4"/>
  <c r="T454" i="4" s="1"/>
  <c r="V454" i="4" s="1"/>
  <c r="S456" i="4"/>
  <c r="T456" i="4" s="1"/>
  <c r="V456" i="4" s="1"/>
  <c r="S458" i="4"/>
  <c r="T458" i="4" s="1"/>
  <c r="V458" i="4" s="1"/>
  <c r="S462" i="4"/>
  <c r="T462" i="4" s="1"/>
  <c r="V462" i="4" s="1"/>
  <c r="S464" i="4"/>
  <c r="T464" i="4" s="1"/>
  <c r="V464" i="4" s="1"/>
  <c r="S466" i="4"/>
  <c r="T466" i="4" s="1"/>
  <c r="V466" i="4" s="1"/>
  <c r="S470" i="4"/>
  <c r="T470" i="4" s="1"/>
  <c r="V470" i="4" s="1"/>
  <c r="S474" i="4"/>
  <c r="T474" i="4" s="1"/>
  <c r="V474" i="4" s="1"/>
  <c r="S476" i="4"/>
  <c r="T476" i="4" s="1"/>
  <c r="V476" i="4" s="1"/>
  <c r="S478" i="4"/>
  <c r="T478" i="4" s="1"/>
  <c r="V478" i="4" s="1"/>
  <c r="S480" i="4"/>
  <c r="T480" i="4" s="1"/>
  <c r="V480" i="4" s="1"/>
  <c r="S482" i="4"/>
  <c r="T482" i="4" s="1"/>
  <c r="V482" i="4" s="1"/>
  <c r="S484" i="4"/>
  <c r="T484" i="4" s="1"/>
  <c r="V484" i="4" s="1"/>
  <c r="S486" i="4"/>
  <c r="T486" i="4" s="1"/>
  <c r="V486" i="4" s="1"/>
  <c r="S488" i="4"/>
  <c r="T488" i="4" s="1"/>
  <c r="V488" i="4" s="1"/>
  <c r="S490" i="4"/>
  <c r="T490" i="4" s="1"/>
  <c r="V490" i="4" s="1"/>
  <c r="S492" i="4"/>
  <c r="T492" i="4" s="1"/>
  <c r="V492" i="4" s="1"/>
  <c r="S494" i="4"/>
  <c r="T494" i="4" s="1"/>
  <c r="V494" i="4" s="1"/>
  <c r="S498" i="4"/>
  <c r="T498" i="4" s="1"/>
  <c r="V498" i="4" s="1"/>
  <c r="S500" i="4"/>
  <c r="T500" i="4" s="1"/>
  <c r="V500" i="4" s="1"/>
  <c r="S502" i="4"/>
  <c r="T502" i="4" s="1"/>
  <c r="V502" i="4" s="1"/>
  <c r="S504" i="4"/>
  <c r="T504" i="4" s="1"/>
  <c r="V504" i="4" s="1"/>
  <c r="S506" i="4"/>
  <c r="T506" i="4" s="1"/>
  <c r="V506" i="4" s="1"/>
  <c r="S508" i="4"/>
  <c r="T508" i="4" s="1"/>
  <c r="V508" i="4" s="1"/>
  <c r="S510" i="4"/>
  <c r="T510" i="4" s="1"/>
  <c r="V510" i="4" s="1"/>
  <c r="S512" i="4"/>
  <c r="T512" i="4" s="1"/>
  <c r="V512" i="4" s="1"/>
  <c r="S514" i="4"/>
  <c r="T514" i="4" s="1"/>
  <c r="V514" i="4" s="1"/>
  <c r="S516" i="4"/>
  <c r="T516" i="4" s="1"/>
  <c r="V516" i="4" s="1"/>
  <c r="S518" i="4"/>
  <c r="T518" i="4" s="1"/>
  <c r="V518" i="4" s="1"/>
  <c r="S530" i="4"/>
  <c r="T530" i="4" s="1"/>
  <c r="V530" i="4" s="1"/>
  <c r="S319" i="4"/>
  <c r="T319" i="4" s="1"/>
  <c r="V319" i="4" s="1"/>
  <c r="S321" i="4"/>
  <c r="T321" i="4" s="1"/>
  <c r="V321" i="4" s="1"/>
  <c r="S327" i="4"/>
  <c r="T327" i="4" s="1"/>
  <c r="V327" i="4" s="1"/>
  <c r="S329" i="4"/>
  <c r="T329" i="4" s="1"/>
  <c r="V329" i="4" s="1"/>
  <c r="S331" i="4"/>
  <c r="T331" i="4" s="1"/>
  <c r="V331" i="4" s="1"/>
  <c r="S335" i="4"/>
  <c r="T335" i="4" s="1"/>
  <c r="V335" i="4" s="1"/>
  <c r="S337" i="4"/>
  <c r="T337" i="4" s="1"/>
  <c r="V337" i="4" s="1"/>
  <c r="S339" i="4"/>
  <c r="T339" i="4" s="1"/>
  <c r="V339" i="4" s="1"/>
  <c r="S351" i="4"/>
  <c r="T351" i="4" s="1"/>
  <c r="V351" i="4" s="1"/>
  <c r="S355" i="4"/>
  <c r="T355" i="4" s="1"/>
  <c r="V355" i="4" s="1"/>
  <c r="S359" i="4"/>
  <c r="T359" i="4" s="1"/>
  <c r="V359" i="4" s="1"/>
  <c r="S361" i="4"/>
  <c r="T361" i="4" s="1"/>
  <c r="V361" i="4" s="1"/>
  <c r="S365" i="4"/>
  <c r="T365" i="4" s="1"/>
  <c r="V365" i="4" s="1"/>
  <c r="S369" i="4"/>
  <c r="T369" i="4" s="1"/>
  <c r="V369" i="4" s="1"/>
  <c r="S373" i="4"/>
  <c r="T373" i="4" s="1"/>
  <c r="V373" i="4" s="1"/>
  <c r="S375" i="4"/>
  <c r="T375" i="4" s="1"/>
  <c r="V375" i="4" s="1"/>
  <c r="S377" i="4"/>
  <c r="T377" i="4" s="1"/>
  <c r="V377" i="4" s="1"/>
  <c r="S385" i="4"/>
  <c r="T385" i="4" s="1"/>
  <c r="V385" i="4" s="1"/>
  <c r="S389" i="4"/>
  <c r="T389" i="4" s="1"/>
  <c r="V389" i="4" s="1"/>
  <c r="S391" i="4"/>
  <c r="T391" i="4" s="1"/>
  <c r="V391" i="4" s="1"/>
  <c r="S393" i="4"/>
  <c r="T393" i="4" s="1"/>
  <c r="V393" i="4" s="1"/>
  <c r="S405" i="4"/>
  <c r="T405" i="4" s="1"/>
  <c r="V405" i="4" s="1"/>
  <c r="S407" i="4"/>
  <c r="T407" i="4" s="1"/>
  <c r="V407" i="4" s="1"/>
  <c r="S409" i="4"/>
  <c r="T409" i="4" s="1"/>
  <c r="V409" i="4" s="1"/>
  <c r="S411" i="4"/>
  <c r="T411" i="4" s="1"/>
  <c r="V411" i="4" s="1"/>
  <c r="S417" i="4"/>
  <c r="T417" i="4" s="1"/>
  <c r="V417" i="4" s="1"/>
  <c r="S419" i="4"/>
  <c r="T419" i="4" s="1"/>
  <c r="V419" i="4" s="1"/>
  <c r="S421" i="4"/>
  <c r="T421" i="4" s="1"/>
  <c r="V421" i="4" s="1"/>
  <c r="S423" i="4"/>
  <c r="T423" i="4" s="1"/>
  <c r="V423" i="4" s="1"/>
  <c r="S425" i="4"/>
  <c r="T425" i="4" s="1"/>
  <c r="V425" i="4" s="1"/>
  <c r="S427" i="4"/>
  <c r="T427" i="4" s="1"/>
  <c r="V427" i="4" s="1"/>
  <c r="S433" i="4"/>
  <c r="T433" i="4" s="1"/>
  <c r="V433" i="4" s="1"/>
  <c r="S435" i="4"/>
  <c r="T435" i="4" s="1"/>
  <c r="V435" i="4" s="1"/>
  <c r="S437" i="4"/>
  <c r="T437" i="4" s="1"/>
  <c r="V437" i="4" s="1"/>
  <c r="S439" i="4"/>
  <c r="T439" i="4" s="1"/>
  <c r="V439" i="4" s="1"/>
  <c r="S441" i="4"/>
  <c r="T441" i="4" s="1"/>
  <c r="V441" i="4" s="1"/>
  <c r="S443" i="4"/>
  <c r="T443" i="4" s="1"/>
  <c r="V443" i="4" s="1"/>
  <c r="S445" i="4"/>
  <c r="T445" i="4" s="1"/>
  <c r="V445" i="4" s="1"/>
  <c r="S449" i="4"/>
  <c r="T449" i="4" s="1"/>
  <c r="V449" i="4" s="1"/>
  <c r="S451" i="4"/>
  <c r="T451" i="4" s="1"/>
  <c r="V451" i="4" s="1"/>
  <c r="S453" i="4"/>
  <c r="T453" i="4" s="1"/>
  <c r="V453" i="4" s="1"/>
  <c r="S465" i="4"/>
  <c r="T465" i="4" s="1"/>
  <c r="V465" i="4" s="1"/>
  <c r="S471" i="4"/>
  <c r="T471" i="4" s="1"/>
  <c r="V471" i="4" s="1"/>
  <c r="S475" i="4"/>
  <c r="T475" i="4" s="1"/>
  <c r="V475" i="4" s="1"/>
  <c r="S477" i="4"/>
  <c r="T477" i="4" s="1"/>
  <c r="V477" i="4" s="1"/>
  <c r="S479" i="4"/>
  <c r="T479" i="4" s="1"/>
  <c r="V479" i="4" s="1"/>
  <c r="S481" i="4"/>
  <c r="T481" i="4" s="1"/>
  <c r="V481" i="4" s="1"/>
  <c r="S485" i="4"/>
  <c r="T485" i="4" s="1"/>
  <c r="V485" i="4" s="1"/>
  <c r="S489" i="4"/>
  <c r="T489" i="4" s="1"/>
  <c r="V489" i="4" s="1"/>
  <c r="S491" i="4"/>
  <c r="T491" i="4" s="1"/>
  <c r="V491" i="4" s="1"/>
  <c r="S493" i="4"/>
  <c r="T493" i="4" s="1"/>
  <c r="V493" i="4" s="1"/>
  <c r="S495" i="4"/>
  <c r="T495" i="4" s="1"/>
  <c r="V495" i="4" s="1"/>
  <c r="S497" i="4"/>
  <c r="T497" i="4" s="1"/>
  <c r="V497" i="4" s="1"/>
  <c r="S501" i="4"/>
  <c r="T501" i="4" s="1"/>
  <c r="V501" i="4" s="1"/>
  <c r="S507" i="4"/>
  <c r="T507" i="4" s="1"/>
  <c r="V507" i="4" s="1"/>
  <c r="S509" i="4"/>
  <c r="T509" i="4" s="1"/>
  <c r="V509" i="4" s="1"/>
  <c r="S513" i="4"/>
  <c r="T513" i="4" s="1"/>
  <c r="V513" i="4" s="1"/>
  <c r="S515" i="4"/>
  <c r="T515" i="4" s="1"/>
  <c r="V515" i="4" s="1"/>
  <c r="S517" i="4"/>
  <c r="T517" i="4" s="1"/>
  <c r="V517" i="4" s="1"/>
  <c r="S521" i="4"/>
  <c r="T521" i="4" s="1"/>
  <c r="V521" i="4" s="1"/>
  <c r="S523" i="4"/>
  <c r="T523" i="4" s="1"/>
  <c r="V523" i="4" s="1"/>
  <c r="S525" i="4"/>
  <c r="T525" i="4" s="1"/>
  <c r="V525" i="4" s="1"/>
  <c r="S527" i="4"/>
  <c r="T527" i="4" s="1"/>
  <c r="V527" i="4" s="1"/>
  <c r="S529" i="4"/>
  <c r="T529" i="4" s="1"/>
  <c r="V529" i="4" s="1"/>
  <c r="S531" i="4"/>
  <c r="T531" i="4" s="1"/>
  <c r="V531" i="4" s="1"/>
  <c r="R13" i="3"/>
  <c r="R25" i="3"/>
  <c r="S25" i="3" s="1"/>
  <c r="U25" i="3" s="1"/>
  <c r="R19" i="3"/>
  <c r="R8" i="3"/>
  <c r="S8" i="3" s="1"/>
  <c r="U8" i="3" s="1"/>
  <c r="R17" i="3"/>
  <c r="S17" i="3" s="1"/>
  <c r="U17" i="3" s="1"/>
  <c r="R27" i="3"/>
  <c r="S27" i="3" s="1"/>
  <c r="U27" i="3" s="1"/>
  <c r="R11" i="3"/>
  <c r="R21" i="3"/>
  <c r="Q51" i="3"/>
  <c r="H7" i="2" s="1"/>
  <c r="R15" i="3"/>
  <c r="R23" i="3"/>
  <c r="S23" i="3" s="1"/>
  <c r="U23" i="3" s="1"/>
  <c r="S528" i="4"/>
  <c r="T528" i="4" s="1"/>
  <c r="V528" i="4" s="1"/>
  <c r="S526" i="4"/>
  <c r="T526" i="4" s="1"/>
  <c r="V526" i="4" s="1"/>
  <c r="S524" i="4"/>
  <c r="T524" i="4" s="1"/>
  <c r="V524" i="4" s="1"/>
  <c r="S522" i="4"/>
  <c r="T522" i="4" s="1"/>
  <c r="V522" i="4" s="1"/>
  <c r="S520" i="4"/>
  <c r="T520" i="4" s="1"/>
  <c r="V520" i="4" s="1"/>
  <c r="S505" i="4"/>
  <c r="T505" i="4" s="1"/>
  <c r="V505" i="4" s="1"/>
  <c r="S503" i="4"/>
  <c r="T503" i="4" s="1"/>
  <c r="V503" i="4" s="1"/>
  <c r="S499" i="4"/>
  <c r="T499" i="4" s="1"/>
  <c r="V499" i="4" s="1"/>
  <c r="S483" i="4"/>
  <c r="T483" i="4" s="1"/>
  <c r="V483" i="4" s="1"/>
  <c r="S473" i="4"/>
  <c r="T473" i="4" s="1"/>
  <c r="V473" i="4" s="1"/>
  <c r="S468" i="4"/>
  <c r="T468" i="4" s="1"/>
  <c r="V468" i="4" s="1"/>
  <c r="S467" i="4"/>
  <c r="T467" i="4" s="1"/>
  <c r="V467" i="4" s="1"/>
  <c r="S463" i="4"/>
  <c r="T463" i="4" s="1"/>
  <c r="V463" i="4" s="1"/>
  <c r="S461" i="4"/>
  <c r="T461" i="4" s="1"/>
  <c r="V461" i="4" s="1"/>
  <c r="S459" i="4"/>
  <c r="T459" i="4" s="1"/>
  <c r="V459" i="4" s="1"/>
  <c r="S450" i="4"/>
  <c r="T450" i="4" s="1"/>
  <c r="V450" i="4" s="1"/>
  <c r="S446" i="4"/>
  <c r="T446" i="4" s="1"/>
  <c r="V446" i="4" s="1"/>
  <c r="S444" i="4"/>
  <c r="T444" i="4" s="1"/>
  <c r="V444" i="4" s="1"/>
  <c r="S442" i="4"/>
  <c r="T442" i="4" s="1"/>
  <c r="V442" i="4" s="1"/>
  <c r="S438" i="4"/>
  <c r="T438" i="4" s="1"/>
  <c r="V438" i="4" s="1"/>
  <c r="S434" i="4"/>
  <c r="T434" i="4" s="1"/>
  <c r="V434" i="4" s="1"/>
  <c r="S422" i="4"/>
  <c r="T422" i="4" s="1"/>
  <c r="V422" i="4" s="1"/>
  <c r="S401" i="4"/>
  <c r="T401" i="4" s="1"/>
  <c r="V401" i="4" s="1"/>
  <c r="S399" i="4"/>
  <c r="T399" i="4" s="1"/>
  <c r="V399" i="4" s="1"/>
  <c r="S397" i="4"/>
  <c r="T397" i="4" s="1"/>
  <c r="V397" i="4" s="1"/>
  <c r="S396" i="4"/>
  <c r="T396" i="4" s="1"/>
  <c r="V396" i="4" s="1"/>
  <c r="S383" i="4"/>
  <c r="T383" i="4" s="1"/>
  <c r="V383" i="4" s="1"/>
  <c r="S382" i="4"/>
  <c r="T382" i="4" s="1"/>
  <c r="V382" i="4" s="1"/>
  <c r="S381" i="4"/>
  <c r="T381" i="4" s="1"/>
  <c r="V381" i="4" s="1"/>
  <c r="S380" i="4"/>
  <c r="T380" i="4" s="1"/>
  <c r="V380" i="4" s="1"/>
  <c r="S370" i="4"/>
  <c r="T370" i="4" s="1"/>
  <c r="V370" i="4" s="1"/>
  <c r="S367" i="4"/>
  <c r="T367" i="4" s="1"/>
  <c r="V367" i="4" s="1"/>
  <c r="S364" i="4"/>
  <c r="T364" i="4" s="1"/>
  <c r="V364" i="4" s="1"/>
  <c r="S354" i="4"/>
  <c r="T354" i="4" s="1"/>
  <c r="V354" i="4" s="1"/>
  <c r="S353" i="4"/>
  <c r="T353" i="4" s="1"/>
  <c r="V353" i="4" s="1"/>
  <c r="S347" i="4"/>
  <c r="T347" i="4" s="1"/>
  <c r="V347" i="4" s="1"/>
  <c r="S345" i="4"/>
  <c r="T345" i="4" s="1"/>
  <c r="V345" i="4" s="1"/>
  <c r="S344" i="4"/>
  <c r="T344" i="4" s="1"/>
  <c r="V344" i="4" s="1"/>
  <c r="S343" i="4"/>
  <c r="T343" i="4" s="1"/>
  <c r="V343" i="4" s="1"/>
  <c r="S340" i="4"/>
  <c r="T340" i="4" s="1"/>
  <c r="V340" i="4" s="1"/>
  <c r="S323" i="4"/>
  <c r="T323" i="4" s="1"/>
  <c r="V323" i="4" s="1"/>
  <c r="S315" i="4"/>
  <c r="T315" i="4" s="1"/>
  <c r="V315" i="4" s="1"/>
  <c r="S313" i="4"/>
  <c r="T313" i="4" s="1"/>
  <c r="V313" i="4" s="1"/>
  <c r="S308" i="4"/>
  <c r="T308" i="4" s="1"/>
  <c r="V308" i="4" s="1"/>
  <c r="S300" i="4"/>
  <c r="T300" i="4" s="1"/>
  <c r="V300" i="4" s="1"/>
  <c r="S298" i="4"/>
  <c r="T298" i="4" s="1"/>
  <c r="V298" i="4" s="1"/>
  <c r="S291" i="4"/>
  <c r="T291" i="4" s="1"/>
  <c r="V291" i="4" s="1"/>
  <c r="S289" i="4"/>
  <c r="T289" i="4" s="1"/>
  <c r="V289" i="4" s="1"/>
  <c r="S288" i="4"/>
  <c r="T288" i="4" s="1"/>
  <c r="V288" i="4" s="1"/>
  <c r="S282" i="4"/>
  <c r="T282" i="4" s="1"/>
  <c r="V282" i="4" s="1"/>
  <c r="S281" i="4"/>
  <c r="T281" i="4" s="1"/>
  <c r="V281" i="4" s="1"/>
  <c r="S279" i="4"/>
  <c r="T279" i="4" s="1"/>
  <c r="V279" i="4" s="1"/>
  <c r="S267" i="4"/>
  <c r="T267" i="4" s="1"/>
  <c r="V267" i="4" s="1"/>
  <c r="S264" i="4"/>
  <c r="T264" i="4" s="1"/>
  <c r="V264" i="4" s="1"/>
  <c r="S260" i="4"/>
  <c r="T260" i="4" s="1"/>
  <c r="V260" i="4" s="1"/>
  <c r="S257" i="4"/>
  <c r="T257" i="4" s="1"/>
  <c r="V257" i="4" s="1"/>
  <c r="S252" i="4"/>
  <c r="T252" i="4" s="1"/>
  <c r="V252" i="4" s="1"/>
  <c r="S244" i="4"/>
  <c r="T244" i="4" s="1"/>
  <c r="V244" i="4" s="1"/>
  <c r="S242" i="4"/>
  <c r="T242" i="4" s="1"/>
  <c r="V242" i="4" s="1"/>
  <c r="S240" i="4"/>
  <c r="T240" i="4" s="1"/>
  <c r="V240" i="4" s="1"/>
  <c r="S232" i="4"/>
  <c r="T232" i="4" s="1"/>
  <c r="V232" i="4" s="1"/>
  <c r="S227" i="4"/>
  <c r="T227" i="4" s="1"/>
  <c r="V227" i="4" s="1"/>
  <c r="S225" i="4"/>
  <c r="T225" i="4" s="1"/>
  <c r="V225" i="4" s="1"/>
  <c r="S223" i="4"/>
  <c r="T223" i="4" s="1"/>
  <c r="V223" i="4" s="1"/>
  <c r="S221" i="4"/>
  <c r="T221" i="4" s="1"/>
  <c r="V221" i="4" s="1"/>
  <c r="S220" i="4"/>
  <c r="T220" i="4" s="1"/>
  <c r="V220" i="4" s="1"/>
  <c r="S219" i="4"/>
  <c r="T219" i="4" s="1"/>
  <c r="V219" i="4" s="1"/>
  <c r="S217" i="4"/>
  <c r="T217" i="4" s="1"/>
  <c r="V217" i="4" s="1"/>
  <c r="S216" i="4"/>
  <c r="T216" i="4" s="1"/>
  <c r="V216" i="4" s="1"/>
  <c r="S215" i="4"/>
  <c r="T215" i="4" s="1"/>
  <c r="V215" i="4" s="1"/>
  <c r="S213" i="4"/>
  <c r="T213" i="4" s="1"/>
  <c r="V213" i="4" s="1"/>
  <c r="S212" i="4"/>
  <c r="T212" i="4" s="1"/>
  <c r="V212" i="4" s="1"/>
  <c r="S211" i="4"/>
  <c r="T211" i="4" s="1"/>
  <c r="V211" i="4" s="1"/>
  <c r="S208" i="4"/>
  <c r="T208" i="4" s="1"/>
  <c r="V208" i="4" s="1"/>
  <c r="S207" i="4"/>
  <c r="T207" i="4" s="1"/>
  <c r="V207" i="4" s="1"/>
  <c r="S205" i="4"/>
  <c r="T205" i="4" s="1"/>
  <c r="V205" i="4" s="1"/>
  <c r="S204" i="4"/>
  <c r="T204" i="4" s="1"/>
  <c r="V204" i="4" s="1"/>
  <c r="S203" i="4"/>
  <c r="T203" i="4" s="1"/>
  <c r="V203" i="4" s="1"/>
  <c r="S201" i="4"/>
  <c r="T201" i="4" s="1"/>
  <c r="V201" i="4" s="1"/>
  <c r="S200" i="4"/>
  <c r="T200" i="4" s="1"/>
  <c r="V200" i="4" s="1"/>
  <c r="S199" i="4"/>
  <c r="T199" i="4" s="1"/>
  <c r="V199" i="4" s="1"/>
  <c r="S198" i="4"/>
  <c r="T198" i="4" s="1"/>
  <c r="V198" i="4" s="1"/>
  <c r="S197" i="4"/>
  <c r="T197" i="4" s="1"/>
  <c r="V197" i="4" s="1"/>
  <c r="S196" i="4"/>
  <c r="T196" i="4" s="1"/>
  <c r="V196" i="4" s="1"/>
  <c r="S195" i="4"/>
  <c r="T195" i="4" s="1"/>
  <c r="V195" i="4" s="1"/>
  <c r="S194" i="4"/>
  <c r="T194" i="4" s="1"/>
  <c r="V194" i="4" s="1"/>
  <c r="S193" i="4"/>
  <c r="T193" i="4" s="1"/>
  <c r="V193" i="4" s="1"/>
  <c r="S188" i="4"/>
  <c r="T188" i="4" s="1"/>
  <c r="V188" i="4" s="1"/>
  <c r="S185" i="4"/>
  <c r="T185" i="4" s="1"/>
  <c r="V185" i="4" s="1"/>
  <c r="S181" i="4"/>
  <c r="T181" i="4" s="1"/>
  <c r="V181" i="4" s="1"/>
  <c r="S180" i="4"/>
  <c r="T180" i="4" s="1"/>
  <c r="V180" i="4" s="1"/>
  <c r="S179" i="4"/>
  <c r="T179" i="4" s="1"/>
  <c r="V179" i="4" s="1"/>
  <c r="S174" i="4"/>
  <c r="T174" i="4" s="1"/>
  <c r="V174" i="4" s="1"/>
  <c r="S173" i="4"/>
  <c r="T173" i="4" s="1"/>
  <c r="V173" i="4" s="1"/>
  <c r="S171" i="4"/>
  <c r="T171" i="4" s="1"/>
  <c r="V171" i="4" s="1"/>
  <c r="S167" i="4"/>
  <c r="T167" i="4" s="1"/>
  <c r="V167" i="4" s="1"/>
  <c r="S165" i="4"/>
  <c r="T165" i="4" s="1"/>
  <c r="V165" i="4" s="1"/>
  <c r="S164" i="4"/>
  <c r="T164" i="4" s="1"/>
  <c r="V164" i="4" s="1"/>
  <c r="S163" i="4"/>
  <c r="T163" i="4" s="1"/>
  <c r="V163" i="4" s="1"/>
  <c r="S156" i="4"/>
  <c r="T156" i="4" s="1"/>
  <c r="V156" i="4" s="1"/>
  <c r="S154" i="4"/>
  <c r="T154" i="4" s="1"/>
  <c r="V154" i="4" s="1"/>
  <c r="S153" i="4"/>
  <c r="T153" i="4" s="1"/>
  <c r="V153" i="4" s="1"/>
  <c r="S150" i="4"/>
  <c r="T150" i="4" s="1"/>
  <c r="V150" i="4" s="1"/>
  <c r="S149" i="4"/>
  <c r="T149" i="4" s="1"/>
  <c r="V149" i="4" s="1"/>
  <c r="S148" i="4"/>
  <c r="T148" i="4" s="1"/>
  <c r="V148" i="4" s="1"/>
  <c r="S145" i="4"/>
  <c r="T145" i="4" s="1"/>
  <c r="V145" i="4" s="1"/>
  <c r="S140" i="4"/>
  <c r="T140" i="4" s="1"/>
  <c r="V140" i="4" s="1"/>
  <c r="S137" i="4"/>
  <c r="T137" i="4" s="1"/>
  <c r="V137" i="4" s="1"/>
  <c r="S136" i="4"/>
  <c r="T136" i="4" s="1"/>
  <c r="V136" i="4" s="1"/>
  <c r="S135" i="4"/>
  <c r="T135" i="4" s="1"/>
  <c r="V135" i="4" s="1"/>
  <c r="S129" i="4"/>
  <c r="T129" i="4" s="1"/>
  <c r="V129" i="4" s="1"/>
  <c r="S128" i="4"/>
  <c r="T128" i="4" s="1"/>
  <c r="V128" i="4" s="1"/>
  <c r="S127" i="4"/>
  <c r="T127" i="4" s="1"/>
  <c r="V127" i="4" s="1"/>
  <c r="S125" i="4"/>
  <c r="T125" i="4" s="1"/>
  <c r="V125" i="4" s="1"/>
  <c r="S124" i="4"/>
  <c r="T124" i="4" s="1"/>
  <c r="V124" i="4" s="1"/>
  <c r="S123" i="4"/>
  <c r="T123" i="4" s="1"/>
  <c r="V123" i="4" s="1"/>
  <c r="S121" i="4"/>
  <c r="T121" i="4" s="1"/>
  <c r="V121" i="4" s="1"/>
  <c r="S112" i="4"/>
  <c r="T112" i="4" s="1"/>
  <c r="V112" i="4" s="1"/>
  <c r="S109" i="4"/>
  <c r="T109" i="4" s="1"/>
  <c r="V109" i="4" s="1"/>
  <c r="S108" i="4"/>
  <c r="T108" i="4" s="1"/>
  <c r="V108" i="4" s="1"/>
  <c r="S106" i="4"/>
  <c r="T106" i="4" s="1"/>
  <c r="V106" i="4" s="1"/>
  <c r="S105" i="4"/>
  <c r="T105" i="4" s="1"/>
  <c r="V105" i="4" s="1"/>
  <c r="S103" i="4"/>
  <c r="T103" i="4" s="1"/>
  <c r="V103" i="4" s="1"/>
  <c r="S100" i="4"/>
  <c r="T100" i="4" s="1"/>
  <c r="V100" i="4" s="1"/>
  <c r="S99" i="4"/>
  <c r="T99" i="4" s="1"/>
  <c r="V99" i="4" s="1"/>
  <c r="S97" i="4"/>
  <c r="T97" i="4" s="1"/>
  <c r="V97" i="4" s="1"/>
  <c r="S95" i="4"/>
  <c r="T95" i="4" s="1"/>
  <c r="V95" i="4" s="1"/>
  <c r="S93" i="4"/>
  <c r="T93" i="4" s="1"/>
  <c r="V93" i="4" s="1"/>
  <c r="S88" i="4"/>
  <c r="T88" i="4" s="1"/>
  <c r="V88" i="4" s="1"/>
  <c r="S87" i="4"/>
  <c r="T87" i="4" s="1"/>
  <c r="V87" i="4" s="1"/>
  <c r="S84" i="4"/>
  <c r="T84" i="4" s="1"/>
  <c r="V84" i="4" s="1"/>
  <c r="S83" i="4"/>
  <c r="T83" i="4" s="1"/>
  <c r="V83" i="4" s="1"/>
  <c r="S81" i="4"/>
  <c r="T81" i="4" s="1"/>
  <c r="V81" i="4" s="1"/>
  <c r="S80" i="4"/>
  <c r="T80" i="4" s="1"/>
  <c r="V80" i="4" s="1"/>
  <c r="S75" i="4"/>
  <c r="T75" i="4" s="1"/>
  <c r="V75" i="4" s="1"/>
  <c r="S71" i="4"/>
  <c r="T71" i="4" s="1"/>
  <c r="V71" i="4" s="1"/>
  <c r="S68" i="4"/>
  <c r="T68" i="4" s="1"/>
  <c r="V68" i="4" s="1"/>
  <c r="S67" i="4"/>
  <c r="T67" i="4" s="1"/>
  <c r="V67" i="4" s="1"/>
  <c r="S63" i="4"/>
  <c r="T63" i="4" s="1"/>
  <c r="V63" i="4" s="1"/>
  <c r="S61" i="4"/>
  <c r="T61" i="4" s="1"/>
  <c r="V61" i="4" s="1"/>
  <c r="S59" i="4"/>
  <c r="T59" i="4" s="1"/>
  <c r="V59" i="4" s="1"/>
  <c r="S56" i="4"/>
  <c r="T56" i="4" s="1"/>
  <c r="V56" i="4" s="1"/>
  <c r="S53" i="4"/>
  <c r="T53" i="4" s="1"/>
  <c r="V53" i="4" s="1"/>
  <c r="S52" i="4"/>
  <c r="T52" i="4" s="1"/>
  <c r="V52" i="4" s="1"/>
  <c r="S51" i="4"/>
  <c r="T51" i="4" s="1"/>
  <c r="V51" i="4" s="1"/>
  <c r="S49" i="4"/>
  <c r="T49" i="4" s="1"/>
  <c r="V49" i="4" s="1"/>
  <c r="S44" i="4"/>
  <c r="T44" i="4" s="1"/>
  <c r="V44" i="4" s="1"/>
  <c r="S37" i="4"/>
  <c r="T37" i="4" s="1"/>
  <c r="V37" i="4" s="1"/>
  <c r="S36" i="4"/>
  <c r="T36" i="4" s="1"/>
  <c r="V36" i="4" s="1"/>
  <c r="S26" i="4"/>
  <c r="T26" i="4" s="1"/>
  <c r="V26" i="4" s="1"/>
  <c r="S22" i="4"/>
  <c r="T22" i="4" s="1"/>
  <c r="V22" i="4" s="1"/>
  <c r="S10" i="4"/>
  <c r="T10" i="4" s="1"/>
  <c r="V10" i="4" s="1"/>
  <c r="R9" i="3"/>
  <c r="S9" i="3" s="1"/>
  <c r="U9" i="3" s="1"/>
  <c r="R7" i="3"/>
  <c r="S7" i="3" s="1"/>
  <c r="U7" i="3" s="1"/>
  <c r="R29" i="3"/>
  <c r="S29" i="3" s="1"/>
  <c r="U29" i="3" s="1"/>
  <c r="R31" i="3"/>
  <c r="S31" i="3" s="1"/>
  <c r="U31" i="3" s="1"/>
  <c r="R33" i="3"/>
  <c r="S33" i="3" s="1"/>
  <c r="U33" i="3" s="1"/>
  <c r="R35" i="3"/>
  <c r="S35" i="3" s="1"/>
  <c r="U35" i="3" s="1"/>
  <c r="R37" i="3"/>
  <c r="S37" i="3" s="1"/>
  <c r="U37" i="3" s="1"/>
  <c r="R39" i="3"/>
  <c r="S39" i="3" s="1"/>
  <c r="U39" i="3" s="1"/>
  <c r="R41" i="3"/>
  <c r="S41" i="3" s="1"/>
  <c r="U41" i="3" s="1"/>
  <c r="R43" i="3"/>
  <c r="S43" i="3" s="1"/>
  <c r="U43" i="3" s="1"/>
  <c r="R45" i="3"/>
  <c r="S45" i="3" s="1"/>
  <c r="U45" i="3" s="1"/>
  <c r="R47" i="3"/>
  <c r="S47" i="3" s="1"/>
  <c r="U47" i="3" s="1"/>
  <c r="R49" i="3"/>
  <c r="S49" i="3" s="1"/>
  <c r="U49" i="3" s="1"/>
  <c r="R6" i="3"/>
  <c r="S6" i="3" s="1"/>
  <c r="U6" i="3" s="1"/>
  <c r="R10" i="3"/>
  <c r="S10" i="3" s="1"/>
  <c r="U10" i="3" s="1"/>
  <c r="R12" i="3"/>
  <c r="S12" i="3" s="1"/>
  <c r="U12" i="3" s="1"/>
  <c r="R14" i="3"/>
  <c r="S14" i="3" s="1"/>
  <c r="U14" i="3" s="1"/>
  <c r="R16" i="3"/>
  <c r="S16" i="3" s="1"/>
  <c r="U16" i="3" s="1"/>
  <c r="R18" i="3"/>
  <c r="S18" i="3" s="1"/>
  <c r="U18" i="3" s="1"/>
  <c r="R20" i="3"/>
  <c r="S20" i="3" s="1"/>
  <c r="U20" i="3" s="1"/>
  <c r="R22" i="3"/>
  <c r="S22" i="3" s="1"/>
  <c r="U22" i="3" s="1"/>
  <c r="R24" i="3"/>
  <c r="S24" i="3" s="1"/>
  <c r="U24" i="3" s="1"/>
  <c r="R26" i="3"/>
  <c r="S26" i="3" s="1"/>
  <c r="U26" i="3" s="1"/>
  <c r="R28" i="3"/>
  <c r="S28" i="3" s="1"/>
  <c r="S11" i="3"/>
  <c r="U11" i="3" s="1"/>
  <c r="S13" i="3"/>
  <c r="U13" i="3" s="1"/>
  <c r="S15" i="3"/>
  <c r="U15" i="3" s="1"/>
  <c r="S19" i="3"/>
  <c r="U19" i="3" s="1"/>
  <c r="S21" i="3"/>
  <c r="U21" i="3" s="1"/>
  <c r="R30" i="3"/>
  <c r="S30" i="3" s="1"/>
  <c r="U30" i="3" s="1"/>
  <c r="R32" i="3"/>
  <c r="S32" i="3" s="1"/>
  <c r="U32" i="3" s="1"/>
  <c r="R34" i="3"/>
  <c r="S34" i="3" s="1"/>
  <c r="U34" i="3" s="1"/>
  <c r="R36" i="3"/>
  <c r="S36" i="3" s="1"/>
  <c r="U36" i="3" s="1"/>
  <c r="R38" i="3"/>
  <c r="S38" i="3" s="1"/>
  <c r="U38" i="3" s="1"/>
  <c r="R40" i="3"/>
  <c r="S40" i="3" s="1"/>
  <c r="U40" i="3" s="1"/>
  <c r="R42" i="3"/>
  <c r="S42" i="3" s="1"/>
  <c r="U42" i="3" s="1"/>
  <c r="R44" i="3"/>
  <c r="S44" i="3" s="1"/>
  <c r="U44" i="3" s="1"/>
  <c r="R46" i="3"/>
  <c r="S46" i="3" s="1"/>
  <c r="U46" i="3" s="1"/>
  <c r="R48" i="3"/>
  <c r="S48" i="3" s="1"/>
  <c r="U48" i="3" s="1"/>
  <c r="R50" i="3"/>
  <c r="S50" i="3" s="1"/>
  <c r="U50" i="3" s="1"/>
  <c r="R5" i="3"/>
  <c r="S5" i="3" s="1"/>
  <c r="U5" i="3" s="1"/>
  <c r="V532" i="4" l="1"/>
  <c r="I8" i="2" s="1"/>
  <c r="U51" i="3"/>
  <c r="I7" i="2" s="1"/>
  <c r="N27" i="1" l="1"/>
  <c r="G6" i="2" s="1"/>
  <c r="G9" i="2" s="1"/>
  <c r="M27" i="1"/>
  <c r="F6" i="2" s="1"/>
  <c r="F9" i="2" s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  <c r="I4" i="1"/>
  <c r="R27" i="1" l="1"/>
  <c r="H6" i="2" s="1"/>
  <c r="H9" i="2" s="1"/>
  <c r="S13" i="1"/>
  <c r="T13" i="1" s="1"/>
  <c r="V13" i="1" s="1"/>
  <c r="S23" i="1"/>
  <c r="T23" i="1" s="1"/>
  <c r="V23" i="1" s="1"/>
  <c r="S15" i="1"/>
  <c r="T15" i="1" s="1"/>
  <c r="V15" i="1" s="1"/>
  <c r="S19" i="1"/>
  <c r="T19" i="1" s="1"/>
  <c r="V19" i="1" s="1"/>
  <c r="S7" i="1"/>
  <c r="T7" i="1" s="1"/>
  <c r="V7" i="1" s="1"/>
  <c r="S9" i="1"/>
  <c r="T9" i="1" s="1"/>
  <c r="V9" i="1" s="1"/>
  <c r="S11" i="1"/>
  <c r="T11" i="1" s="1"/>
  <c r="V11" i="1" s="1"/>
  <c r="S17" i="1"/>
  <c r="T17" i="1" s="1"/>
  <c r="V17" i="1" s="1"/>
  <c r="S25" i="1"/>
  <c r="T25" i="1" s="1"/>
  <c r="V25" i="1" s="1"/>
  <c r="S21" i="1"/>
  <c r="T21" i="1" s="1"/>
  <c r="V21" i="1" s="1"/>
  <c r="S5" i="1"/>
  <c r="T5" i="1" s="1"/>
  <c r="V5" i="1" s="1"/>
  <c r="S4" i="1"/>
  <c r="T4" i="1" s="1"/>
  <c r="V4" i="1" s="1"/>
  <c r="S6" i="1"/>
  <c r="T6" i="1" s="1"/>
  <c r="V6" i="1" s="1"/>
  <c r="S8" i="1"/>
  <c r="T8" i="1" s="1"/>
  <c r="V8" i="1" s="1"/>
  <c r="S10" i="1"/>
  <c r="T10" i="1" s="1"/>
  <c r="V10" i="1" s="1"/>
  <c r="S12" i="1"/>
  <c r="T12" i="1" s="1"/>
  <c r="V12" i="1" s="1"/>
  <c r="S14" i="1"/>
  <c r="T14" i="1" s="1"/>
  <c r="V14" i="1" s="1"/>
  <c r="S16" i="1"/>
  <c r="T16" i="1" s="1"/>
  <c r="V16" i="1" s="1"/>
  <c r="S18" i="1"/>
  <c r="T18" i="1" s="1"/>
  <c r="V18" i="1" s="1"/>
  <c r="S20" i="1"/>
  <c r="T20" i="1" s="1"/>
  <c r="V20" i="1" s="1"/>
  <c r="S22" i="1"/>
  <c r="T22" i="1" s="1"/>
  <c r="V22" i="1" s="1"/>
  <c r="S24" i="1"/>
  <c r="T24" i="1" s="1"/>
  <c r="V24" i="1" s="1"/>
  <c r="S26" i="1"/>
  <c r="T26" i="1" s="1"/>
  <c r="V26" i="1" s="1"/>
  <c r="V27" i="1" l="1"/>
  <c r="I6" i="2" s="1"/>
  <c r="I9" i="2" s="1"/>
</calcChain>
</file>

<file path=xl/sharedStrings.xml><?xml version="1.0" encoding="utf-8"?>
<sst xmlns="http://schemas.openxmlformats.org/spreadsheetml/2006/main" count="691" uniqueCount="546">
  <si>
    <t>Sr. No.</t>
  </si>
  <si>
    <t>Description of Assets</t>
  </si>
  <si>
    <t>Date of Capitalization</t>
  </si>
  <si>
    <t>FY Year of Cap</t>
  </si>
  <si>
    <t>Date of Valuation</t>
  </si>
  <si>
    <t>Operational Life Consumed                    (Years)</t>
  </si>
  <si>
    <t>Estimated Economic life of the Assets                                     (Years)</t>
  </si>
  <si>
    <t>Salvage Value</t>
  </si>
  <si>
    <t>Depreciation Factor</t>
  </si>
  <si>
    <t>Cost of Capitalization</t>
  </si>
  <si>
    <r>
      <t xml:space="preserve">Net Block
</t>
    </r>
    <r>
      <rPr>
        <i/>
        <sz val="11"/>
        <color theme="1"/>
        <rFont val="Calibri"/>
        <family val="2"/>
        <scheme val="minor"/>
      </rPr>
      <t>(as on 31.12.2020)</t>
    </r>
  </si>
  <si>
    <t>% Inflation</t>
  </si>
  <si>
    <r>
      <t xml:space="preserve">Estimated Reproduction Cost of the Asset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(as per CCI)</t>
    </r>
  </si>
  <si>
    <t>Total Depreciation</t>
  </si>
  <si>
    <t>Net Depreciated Value</t>
  </si>
  <si>
    <t>Obsolescence Factor</t>
  </si>
  <si>
    <t>Current Depreciated Replacement Value</t>
  </si>
  <si>
    <t>Boundary wall for Power project (including bagasse yard)</t>
  </si>
  <si>
    <t>Concrete Chimeney</t>
  </si>
  <si>
    <t>Foundation for Boiller ESP,Terbo gent bagasse etc</t>
  </si>
  <si>
    <t>Road and drain work (Land &amp; Site)</t>
  </si>
  <si>
    <t>Cooling tower civil constuction work</t>
  </si>
  <si>
    <t>T.G.Building</t>
  </si>
  <si>
    <t>Water Treatment plant building</t>
  </si>
  <si>
    <t>Raw Water tank</t>
  </si>
  <si>
    <t>Total</t>
  </si>
  <si>
    <t>Power Building</t>
  </si>
  <si>
    <t>A</t>
  </si>
  <si>
    <t>B</t>
  </si>
  <si>
    <t>C</t>
  </si>
  <si>
    <t>Annexure</t>
  </si>
  <si>
    <t>Section</t>
  </si>
  <si>
    <t>S. No</t>
  </si>
  <si>
    <t>Note:</t>
  </si>
  <si>
    <t>1.All the details related to the Buildings and civil work has been provided by Company and all the details are relied upon for the assessent.</t>
  </si>
  <si>
    <t xml:space="preserve">2.Gross Reproduction cost of the assets has been calculated on the basis of Construction Cost Index (Link: www.cidc.in) </t>
  </si>
  <si>
    <t>3. Building Area Statement has been provided to us by the company management. On the provided details we have inspected through sample measurement which was found to be approximately same.</t>
  </si>
  <si>
    <t>Molasses Tank (Distillery)</t>
  </si>
  <si>
    <t>Boundary Wall</t>
  </si>
  <si>
    <t>Molasses Tank (Distillery) No.2</t>
  </si>
  <si>
    <t>Alcohol&amp;Moltank Erec-Paint</t>
  </si>
  <si>
    <t>Ware House-Chemical</t>
  </si>
  <si>
    <t>Storage Tanks</t>
  </si>
  <si>
    <t>Boiler</t>
  </si>
  <si>
    <t>TG Building</t>
  </si>
  <si>
    <t>Distellery Building</t>
  </si>
  <si>
    <t>Power Plant(Distellery Building)</t>
  </si>
  <si>
    <t>Electro.Weighbridge-60/100 Ton</t>
  </si>
  <si>
    <t xml:space="preserve">BAGASSE SHED FOR 100 KLPD </t>
  </si>
  <si>
    <t xml:space="preserve">BAGASSE SHED 100 KLPD </t>
  </si>
  <si>
    <t>FUEL HANDLING SYSTEM</t>
  </si>
  <si>
    <t>Admin Building</t>
  </si>
  <si>
    <t>COVID 19 (BUILDING)</t>
  </si>
  <si>
    <t>36 Block</t>
  </si>
  <si>
    <t>Cane Yard</t>
  </si>
  <si>
    <t>Rcc Flooring At Old Aux Cane Carrier</t>
  </si>
  <si>
    <t>Guest House (36 Rooms)</t>
  </si>
  <si>
    <t>Sugar Godown</t>
  </si>
  <si>
    <t>Pump Room (H.O.)</t>
  </si>
  <si>
    <t>Labour Quarter</t>
  </si>
  <si>
    <t xml:space="preserve">Industry House At Calcutta </t>
  </si>
  <si>
    <t>Birla Building Calcutta</t>
  </si>
  <si>
    <t>Room  For Automation Control</t>
  </si>
  <si>
    <t>At Calcutta [Share]</t>
  </si>
  <si>
    <t>Staff Qtr. 2 Room Set-6 Nos</t>
  </si>
  <si>
    <t>Bachelor Qtr.</t>
  </si>
  <si>
    <t>Staff Quarter</t>
  </si>
  <si>
    <t>Filter Quarter</t>
  </si>
  <si>
    <t>Boundary Wall &amp; Room For W.B.</t>
  </si>
  <si>
    <t>Yard &amp; Token Room</t>
  </si>
  <si>
    <t>Drain For Sugar Godown</t>
  </si>
  <si>
    <t>Boundry Wall Of Sugar Godown</t>
  </si>
  <si>
    <t xml:space="preserve">New Cotrol Room </t>
  </si>
  <si>
    <t>Quarter Two Room Set 2 Nos.</t>
  </si>
  <si>
    <t xml:space="preserve">Quarter One Room Set  4 Nos. </t>
  </si>
  <si>
    <t>Store Racks                                               "</t>
  </si>
  <si>
    <t>Remaining Work Of Sugar Godown At Aira     "</t>
  </si>
  <si>
    <t xml:space="preserve">Hsd Storage Tank </t>
  </si>
  <si>
    <t xml:space="preserve">Cane Yard </t>
  </si>
  <si>
    <t>New Sugar Godown                                   "         "</t>
  </si>
  <si>
    <t>Industry House At Calcutta                         "</t>
  </si>
  <si>
    <t>Stores Racks                            "</t>
  </si>
  <si>
    <t xml:space="preserve">New Sugar Godown             </t>
  </si>
  <si>
    <t xml:space="preserve">Revenscar Property At Shillong Th. Calcutta Office </t>
  </si>
  <si>
    <t>Head Office Building [Industry House]</t>
  </si>
  <si>
    <t>Industries House,Calcutta [Th. Kamal Trading Co.)</t>
  </si>
  <si>
    <t>New Sugar Godown At Aira</t>
  </si>
  <si>
    <t xml:space="preserve">Drain For Etp </t>
  </si>
  <si>
    <t>House For D G Set</t>
  </si>
  <si>
    <t>Mill Gate</t>
  </si>
  <si>
    <t>Fitter Quarter 2 Room 6 Nos.</t>
  </si>
  <si>
    <t>Two Room Quarter 6 Nos.</t>
  </si>
  <si>
    <t xml:space="preserve">Sugar Godown (Lighting System) </t>
  </si>
  <si>
    <t>Labour Quarter Single Room 5 Nos.</t>
  </si>
  <si>
    <t>New Mill House  (Cement Flooring)</t>
  </si>
  <si>
    <t>Cane Yard (With Doors)</t>
  </si>
  <si>
    <t>Two Room Quarter 4 Nos.</t>
  </si>
  <si>
    <t xml:space="preserve">Colony &amp; Factory Drain </t>
  </si>
  <si>
    <t xml:space="preserve">House For Cane Seed Treatment Plant </t>
  </si>
  <si>
    <t xml:space="preserve">House For Tubewell </t>
  </si>
  <si>
    <t>New Mill Gate</t>
  </si>
  <si>
    <t xml:space="preserve">New Boiler House </t>
  </si>
  <si>
    <t xml:space="preserve">House For Weighbridge </t>
  </si>
  <si>
    <t xml:space="preserve">New Pan &amp; Centrifugal House </t>
  </si>
  <si>
    <t xml:space="preserve">New Boiling House </t>
  </si>
  <si>
    <t xml:space="preserve">New Turbine House </t>
  </si>
  <si>
    <t xml:space="preserve">New Mill House </t>
  </si>
  <si>
    <t xml:space="preserve">Staff Quarters 3 Room </t>
  </si>
  <si>
    <t xml:space="preserve">General Toilet </t>
  </si>
  <si>
    <t>Staff Quarters 2 Room 4 Nos.</t>
  </si>
  <si>
    <t>House For Motor Rewinding</t>
  </si>
  <si>
    <t>Labour Quarter For Expansion Project</t>
  </si>
  <si>
    <t>New Sugar Godown For One Lac Bags Capacity - Pfs</t>
  </si>
  <si>
    <t xml:space="preserve">New Power Supply Of Elactrical For Expansion Colony </t>
  </si>
  <si>
    <t>New Light System In Ne Cane Yard ,Factory And Bagasse Yard</t>
  </si>
  <si>
    <t xml:space="preserve">Labour Quarters For Expansion Project   </t>
  </si>
  <si>
    <t xml:space="preserve">Lime &amp; Sulphur Godown </t>
  </si>
  <si>
    <t>Godown For Gunny Bags</t>
  </si>
  <si>
    <t xml:space="preserve">E.F.S.- Drier House </t>
  </si>
  <si>
    <t xml:space="preserve">Extension Of Sugar Office </t>
  </si>
  <si>
    <t>Auto Garage</t>
  </si>
  <si>
    <t>Garage For Jeeps &amp; Cars - Pfs</t>
  </si>
  <si>
    <t>New Office Building (Cane) - Pfs</t>
  </si>
  <si>
    <t>New Workshop - Pfs</t>
  </si>
  <si>
    <t xml:space="preserve">Extension Of Two Rooms In General Guest House </t>
  </si>
  <si>
    <t>House For Boiler No. 12</t>
  </si>
  <si>
    <t>Drier House - Efs</t>
  </si>
  <si>
    <t>House Of D.G. Set - Efs</t>
  </si>
  <si>
    <t>One Room Addition In C.E. Project Residence</t>
  </si>
  <si>
    <t>Making Of Kitchen &amp; Bathroom At Trainee Executive Quarter</t>
  </si>
  <si>
    <t>House For Tube Well Near Boiler                     "</t>
  </si>
  <si>
    <t xml:space="preserve">Staff Quarter No. 4 </t>
  </si>
  <si>
    <t xml:space="preserve">Trainee Manager'S Quarters </t>
  </si>
  <si>
    <t>Latrine Cum Bath Room At Evp Bunglow</t>
  </si>
  <si>
    <t xml:space="preserve">Staff Quarters   </t>
  </si>
  <si>
    <t>House For New Boiler No. 12</t>
  </si>
  <si>
    <t xml:space="preserve">House For J.T. Boiler </t>
  </si>
  <si>
    <t xml:space="preserve">Lime Godown Near Spray Pond </t>
  </si>
  <si>
    <t xml:space="preserve">House For Truck Weighbridge </t>
  </si>
  <si>
    <t xml:space="preserve">Boundry Wall At Evp Bunglow </t>
  </si>
  <si>
    <t xml:space="preserve">Cane Quarter Modification </t>
  </si>
  <si>
    <t>House For Spray Pump</t>
  </si>
  <si>
    <t xml:space="preserve">House For Cane Unloader </t>
  </si>
  <si>
    <t xml:space="preserve">New Garage For C.C. Kothi </t>
  </si>
  <si>
    <t xml:space="preserve">Boundry Wall At Farm </t>
  </si>
  <si>
    <t xml:space="preserve">Latrine For Worker'S Quarter </t>
  </si>
  <si>
    <t>House For 60 Ton Pan (Uttam)</t>
  </si>
  <si>
    <t>House For Evaporator</t>
  </si>
  <si>
    <t xml:space="preserve">House For 380 Kw Generator </t>
  </si>
  <si>
    <t xml:space="preserve">House For Diesel Generating Set </t>
  </si>
  <si>
    <t xml:space="preserve">House For 60 Ton Pan </t>
  </si>
  <si>
    <t>Labour Quarters</t>
  </si>
  <si>
    <t xml:space="preserve">Two Labour Quarter Of 2 Roomed </t>
  </si>
  <si>
    <t xml:space="preserve">Lime Godown </t>
  </si>
  <si>
    <t xml:space="preserve">Boundry Wall </t>
  </si>
  <si>
    <t>Suger Godown At Lakhimpur</t>
  </si>
  <si>
    <t xml:space="preserve">Room For 5 Ton  Weighbridge </t>
  </si>
  <si>
    <t xml:space="preserve">Room For Lorry Weighbridge </t>
  </si>
  <si>
    <t xml:space="preserve">Latrine In Factory Yard </t>
  </si>
  <si>
    <t>Addition In Quarter No.8 P</t>
  </si>
  <si>
    <t xml:space="preserve">Oil Storage Godown </t>
  </si>
  <si>
    <t xml:space="preserve">Room For Primary School </t>
  </si>
  <si>
    <t>Cement Godown In Stores</t>
  </si>
  <si>
    <t>Cattle Shed In Cane Yard</t>
  </si>
  <si>
    <t>Yagya Shala</t>
  </si>
  <si>
    <t>Two Suger Godown At Lakhimpur</t>
  </si>
  <si>
    <t xml:space="preserve">Room For Watch &amp; Ward Office </t>
  </si>
  <si>
    <t>Tubewell Near Bechlor Hostel</t>
  </si>
  <si>
    <t xml:space="preserve">Room For Cane Parking Yard </t>
  </si>
  <si>
    <t xml:space="preserve">Motor Garage </t>
  </si>
  <si>
    <t xml:space="preserve">Drama Stage </t>
  </si>
  <si>
    <t>Room Addition At Quarter No. G 17</t>
  </si>
  <si>
    <t>Bathroom Addition &amp; Remodification Of Quarter No.B 6</t>
  </si>
  <si>
    <t xml:space="preserve">House For Hot Water Cane Seed Treatment Plant </t>
  </si>
  <si>
    <t>Molasses Side</t>
  </si>
  <si>
    <t>House For Boilers</t>
  </si>
  <si>
    <t>House For Turbine</t>
  </si>
  <si>
    <t>Factory Boundry Wall And Maingate</t>
  </si>
  <si>
    <t>Addition To Latrine &amp;Bathroom For Darban Block No.3</t>
  </si>
  <si>
    <t>Dormitari</t>
  </si>
  <si>
    <t xml:space="preserve">Molasses Quarter </t>
  </si>
  <si>
    <t xml:space="preserve">Boundry Wall P.O. Side </t>
  </si>
  <si>
    <t xml:space="preserve">Raising Hight Of Old Mill House </t>
  </si>
  <si>
    <t>House For Quad</t>
  </si>
  <si>
    <t>Dormitory No. 2</t>
  </si>
  <si>
    <t>Dormitary 110'X25' With Kitchen,Bathroom &amp; Latrines</t>
  </si>
  <si>
    <t>Suger  Godown At Lakhimpur</t>
  </si>
  <si>
    <t xml:space="preserve">2 Room Quarters At Block No. </t>
  </si>
  <si>
    <t>New Boundry Wall For Covering Land</t>
  </si>
  <si>
    <t xml:space="preserve">House For New Tubewell </t>
  </si>
  <si>
    <t>Addition Of Kitchen &amp; Bathroom In Quarter No. 4-D</t>
  </si>
  <si>
    <t>Factory &amp; Colony Drains</t>
  </si>
  <si>
    <t>House For New Diesel Engine</t>
  </si>
  <si>
    <t>New House For Waste Water Pump  Including Tank</t>
  </si>
  <si>
    <t>Addition One Room In Shashivind Verma'S Quarter</t>
  </si>
  <si>
    <t>Addition One Room In S.N. Sen'S Quarter</t>
  </si>
  <si>
    <t>Room For Guest House No. 1</t>
  </si>
  <si>
    <t>House For Ruston  Engine</t>
  </si>
  <si>
    <t>Raising Hight Of Cane Carrier Shed</t>
  </si>
  <si>
    <t>2 Rooms 3 Quarters In Boundry</t>
  </si>
  <si>
    <t>3 Quarters For Labour</t>
  </si>
  <si>
    <t>Addition Of One Room In Guest House</t>
  </si>
  <si>
    <t>Latrine And Bathroom At Cane Quarter</t>
  </si>
  <si>
    <t>Addition Of One Room Ved Prakash'S Quarter</t>
  </si>
  <si>
    <t>Water Through  Tank In Cane Yard</t>
  </si>
  <si>
    <t>Colony And Factory Drains</t>
  </si>
  <si>
    <t>Room For Molasses Pump</t>
  </si>
  <si>
    <t>Addition In Shri K.P. Raizada'S Quarter Of Kitchen</t>
  </si>
  <si>
    <t>Addition In Shri Ganga Ram'S Quarters Of One Room</t>
  </si>
  <si>
    <t>Sugar Godown At Lakhimpur</t>
  </si>
  <si>
    <t>Tube Well</t>
  </si>
  <si>
    <t>2 Roomed Quarter In Boundary</t>
  </si>
  <si>
    <t>Cane Yard Soling</t>
  </si>
  <si>
    <t>M.L. Sharma'S Quarter</t>
  </si>
  <si>
    <t>Extension Of Shri P.N. Pandey'S Quarter   F.Building</t>
  </si>
  <si>
    <t>Extension Of Harnam Singh,S Quarter</t>
  </si>
  <si>
    <t>Extension Of Katwaroo'S Quarter</t>
  </si>
  <si>
    <t xml:space="preserve">New Latrine In 28 Block </t>
  </si>
  <si>
    <t>Dormatory</t>
  </si>
  <si>
    <t>Extension Of One Room In Block B-6  Quarter</t>
  </si>
  <si>
    <t xml:space="preserve">New Sugar Office </t>
  </si>
  <si>
    <t>Test Weighbridge Room</t>
  </si>
  <si>
    <t>Tubewell House</t>
  </si>
  <si>
    <t xml:space="preserve">Two Latrine  In Boundry Wall </t>
  </si>
  <si>
    <t>Raising Height Of New Power House</t>
  </si>
  <si>
    <t>Road Of Sugar Godown</t>
  </si>
  <si>
    <t xml:space="preserve">Tubewell </t>
  </si>
  <si>
    <t xml:space="preserve">Turbine House Height Raising </t>
  </si>
  <si>
    <t>New Gross Weighbridge  Room</t>
  </si>
  <si>
    <t xml:space="preserve">Latrine In 23 Block Quarters </t>
  </si>
  <si>
    <t xml:space="preserve">Factory Boundry Wall </t>
  </si>
  <si>
    <t xml:space="preserve">Drain Near Flour Mill </t>
  </si>
  <si>
    <t>Old Mill House Partlyconverted Into Sugar Godown</t>
  </si>
  <si>
    <t>New Chacking Weightbridge</t>
  </si>
  <si>
    <t xml:space="preserve">Godown At Lakhimpur </t>
  </si>
  <si>
    <t xml:space="preserve">Cane Carrier Shed </t>
  </si>
  <si>
    <t>Height Raising  Of Boiling House</t>
  </si>
  <si>
    <t>Turbine House</t>
  </si>
  <si>
    <t>2 Block Quarters [Block No. 10&amp;11]</t>
  </si>
  <si>
    <t>Boiler House</t>
  </si>
  <si>
    <t>Mill House</t>
  </si>
  <si>
    <t>Latrine &amp; Bathroom In Guest House</t>
  </si>
  <si>
    <t xml:space="preserve">Cane Carrier Road </t>
  </si>
  <si>
    <t>New Shop [Near Telephone Exchange]</t>
  </si>
  <si>
    <t xml:space="preserve">New Electric Room </t>
  </si>
  <si>
    <t>New Moulding House</t>
  </si>
  <si>
    <t>Cow Shed Of Shri I.C. Agarwal [B/6]</t>
  </si>
  <si>
    <t>Workers Latrine</t>
  </si>
  <si>
    <t>Separate Smithy Shop In Workshop</t>
  </si>
  <si>
    <t>Bathroom &amp;Latrine In Mess</t>
  </si>
  <si>
    <t>One Room Added In Shri Jangliram'S Quarter</t>
  </si>
  <si>
    <t>Shri Nand Ji'S &amp; Hazara Singh'S Quarter Converted In To Family Quarters</t>
  </si>
  <si>
    <t>New Workshop</t>
  </si>
  <si>
    <t>2 Room Quarters In Staff  Colony</t>
  </si>
  <si>
    <t>Tractor Garage</t>
  </si>
  <si>
    <t xml:space="preserve">3 Block Quarter In Boundry Wall </t>
  </si>
  <si>
    <t xml:space="preserve">Store Racks &amp; Cement Godown </t>
  </si>
  <si>
    <t>Cow Shed In Sewa Singh Quarter</t>
  </si>
  <si>
    <t>Cow Shed In Shantiranjan Quarter</t>
  </si>
  <si>
    <t>Single Room Quarter Converted In Family Quarter</t>
  </si>
  <si>
    <t>Generating Set House</t>
  </si>
  <si>
    <t xml:space="preserve">Cane Yard Water Drain </t>
  </si>
  <si>
    <t>One Room In Cane Office</t>
  </si>
  <si>
    <t>Tubewell At Birla Building Ltd.</t>
  </si>
  <si>
    <t>Addition Of One Room In 19 Block Quarters</t>
  </si>
  <si>
    <t>3 Block Quarters [2 Room]</t>
  </si>
  <si>
    <t xml:space="preserve">Renovation Of Filter Press House             </t>
  </si>
  <si>
    <t>Water Line At Lakhimpur Office</t>
  </si>
  <si>
    <t xml:space="preserve">New Latrines Inside Factory </t>
  </si>
  <si>
    <t>Brick Flooring Infront Of Staff Quarters</t>
  </si>
  <si>
    <t>Two Cow Sheds [For Fitter Line ]</t>
  </si>
  <si>
    <t>Addition Of One Room In R.L. Maheshwari'S Quarter</t>
  </si>
  <si>
    <t>Converted In Family Quarter[2]</t>
  </si>
  <si>
    <t>3 New Quarters                                          "</t>
  </si>
  <si>
    <t>Farm Boundry Wall                                    "</t>
  </si>
  <si>
    <t>Renovation Of Cane Office                           "</t>
  </si>
  <si>
    <t>Flour Mill Shifting                                       "</t>
  </si>
  <si>
    <t>Boundry Wall [Molasses Quarter]                "</t>
  </si>
  <si>
    <t>Cane Manager'S Quarter Extn.                    "</t>
  </si>
  <si>
    <t>Brick Flooring Infront Of Staff Quarter        N. Fty.Bldg.</t>
  </si>
  <si>
    <t>Water Pipe Connection In Staff Quarter         "</t>
  </si>
  <si>
    <t>New Mill Gate                                          Fty. Bldg.</t>
  </si>
  <si>
    <t>Boundry Wall Near Waste Water Pump          "</t>
  </si>
  <si>
    <t>New Grader House                                    "</t>
  </si>
  <si>
    <t>3 Block Cow Sheds                                    "         "</t>
  </si>
  <si>
    <t>House Of Spray Motor                               F. Building</t>
  </si>
  <si>
    <t>Approach Road Maingate To Factory             "     "</t>
  </si>
  <si>
    <t>Gumti Near Shop Gate                                "         "</t>
  </si>
  <si>
    <t>Ravi'S Quarter Extension                             "         "</t>
  </si>
  <si>
    <t>6 Block 2 Room Quarter                              "         "</t>
  </si>
  <si>
    <t>Motor Garage                                           "         "</t>
  </si>
  <si>
    <t>Extension Of Post Office                               "         "</t>
  </si>
  <si>
    <t>Extention Of G. Office                              Non F. Building</t>
  </si>
  <si>
    <t>Ramdeo'S "       "                                       "         "</t>
  </si>
  <si>
    <t>Cane Manager'S Qt.  "                                 "         "</t>
  </si>
  <si>
    <t>Wall Of Water Softening Plant                      "</t>
  </si>
  <si>
    <t>New Grader House                    "</t>
  </si>
  <si>
    <t>3 Double Rooms Quarters</t>
  </si>
  <si>
    <t>Filter Press House                   "</t>
  </si>
  <si>
    <t>New Workshop                         "</t>
  </si>
  <si>
    <t>New Office At Lmp. Near Godown               "</t>
  </si>
  <si>
    <t>Boundry Wall Of Colony Building</t>
  </si>
  <si>
    <t>New Gunny Bag Godown          "</t>
  </si>
  <si>
    <t>Extension Of Bharat Mistry Quarters    F.Building</t>
  </si>
  <si>
    <t>Labour Quarter At Lmp.                              "</t>
  </si>
  <si>
    <t>Flooring Infront Of Lmp. Office                    "</t>
  </si>
  <si>
    <t>Temporary Huts At Issanagar                      "</t>
  </si>
  <si>
    <t>New Brown Sugar Godown         "</t>
  </si>
  <si>
    <t>New Shop Near Coop. Shop                       "</t>
  </si>
  <si>
    <t>Carbide Room                           "</t>
  </si>
  <si>
    <t>House For Water Cooler              "</t>
  </si>
  <si>
    <t>Power House Flooring                "</t>
  </si>
  <si>
    <t>Extension Of S.N. Sen'S Quarter                 "</t>
  </si>
  <si>
    <t>Extension Of Badri Mistry'S Quarter            "</t>
  </si>
  <si>
    <t>Extension Of 8 Block Quarters    "</t>
  </si>
  <si>
    <t>Water Pipe Line For Above Vertical Deepwell Tubewell Pump</t>
  </si>
  <si>
    <t>Installation Of 30000 Ghp Vertical Deepwell Tubewell Pump</t>
  </si>
  <si>
    <t xml:space="preserve">Boundry Wall Of Colony [Field] </t>
  </si>
  <si>
    <t>Addition One 3 Room Quarterin 6 Block</t>
  </si>
  <si>
    <t>New Workshop Building</t>
  </si>
  <si>
    <t>6 New Quarters For Labour</t>
  </si>
  <si>
    <t>New Kitchen In G.S. Kothi</t>
  </si>
  <si>
    <t>Boundry Wall Molasses Tank</t>
  </si>
  <si>
    <t>Three Temorary Labour Quarters</t>
  </si>
  <si>
    <t>Stores Cement, Sulphur Godown &amp; Racks</t>
  </si>
  <si>
    <t>Extension In 8 Block Quarter</t>
  </si>
  <si>
    <t>Brick Flooring In Sugar Godown At Lakhimpur</t>
  </si>
  <si>
    <t>Badminton Court In Club</t>
  </si>
  <si>
    <t>One Labour Quarter Badri Mistry</t>
  </si>
  <si>
    <t>New Latrine In Guest House</t>
  </si>
  <si>
    <t>Extension Of Shed In Front Of Sugar Godown</t>
  </si>
  <si>
    <t>Latrine For Sweeper'S Colony</t>
  </si>
  <si>
    <t xml:space="preserve">New Petrol Godown </t>
  </si>
  <si>
    <t>Water Tank In Cane Yard</t>
  </si>
  <si>
    <t>One Labour Quarter Gardener</t>
  </si>
  <si>
    <t>One Labour Quarter For Siddiqui</t>
  </si>
  <si>
    <t>Water Connection In Labour Line</t>
  </si>
  <si>
    <t>One Labour Quarter At Lakhimpur</t>
  </si>
  <si>
    <t>One Room For Dispensary</t>
  </si>
  <si>
    <t xml:space="preserve">Telephone Room </t>
  </si>
  <si>
    <t xml:space="preserve">Cattle Shed </t>
  </si>
  <si>
    <t xml:space="preserve">Water Line Connection In Colony </t>
  </si>
  <si>
    <t>Boundry Wall Of Colony</t>
  </si>
  <si>
    <t>New Latrine In Labour Colony</t>
  </si>
  <si>
    <t>One Quarter For Gardener</t>
  </si>
  <si>
    <t>Addition Of One Room In Dispansary</t>
  </si>
  <si>
    <t>Additions In 8 Block Staff Quarters</t>
  </si>
  <si>
    <t>One Bachelor Quarter Converted Into Family Quarter</t>
  </si>
  <si>
    <t>Alterationsin Asstt. Cane Manager'S Office</t>
  </si>
  <si>
    <t>Alterations In G.S. Office</t>
  </si>
  <si>
    <t>Shed Infront Of Lakhimpur Godown</t>
  </si>
  <si>
    <t xml:space="preserve">C.E. Kothi'S Washbasin </t>
  </si>
  <si>
    <t xml:space="preserve">Additions  In Labour Quarter </t>
  </si>
  <si>
    <t xml:space="preserve">Tubewell Near 24 Block </t>
  </si>
  <si>
    <t>Shed Infront Of Suger Godown At Lakhimpur</t>
  </si>
  <si>
    <t>New Weighbridge Room</t>
  </si>
  <si>
    <t>Tin Drain Fixed In Godown Shed</t>
  </si>
  <si>
    <t>Water Line In Colony</t>
  </si>
  <si>
    <t>Addition Of One Room In 34 Block Quarter</t>
  </si>
  <si>
    <t>One Room For Keeping Dunnage</t>
  </si>
  <si>
    <t>Tool Room In Factory</t>
  </si>
  <si>
    <t>Factory Boundry Wall Of Molasses Tank</t>
  </si>
  <si>
    <t>Garage For Car &amp; Jeep At Lakhimpur</t>
  </si>
  <si>
    <t>Bandhani Quarters Two</t>
  </si>
  <si>
    <t>Gola Set Roofing</t>
  </si>
  <si>
    <t>Weighbridge Room</t>
  </si>
  <si>
    <t xml:space="preserve">Bathroom &amp;Latrine For Molesses Quarter </t>
  </si>
  <si>
    <t>One Labour Quarter</t>
  </si>
  <si>
    <t>34 Block Quarter Extension</t>
  </si>
  <si>
    <t xml:space="preserve">House For High Tension Engine </t>
  </si>
  <si>
    <t>Cement &amp; Sulpher Godowns &amp; Racks In Store</t>
  </si>
  <si>
    <t>Dunnage Store At Lakhimpur</t>
  </si>
  <si>
    <t xml:space="preserve">Tublewell At Cane Yard </t>
  </si>
  <si>
    <t xml:space="preserve">One Room Addition In Fitter Line </t>
  </si>
  <si>
    <t xml:space="preserve">Four Single Room Quarters </t>
  </si>
  <si>
    <t xml:space="preserve">One Bath Room &amp; Latrine In 23 Block </t>
  </si>
  <si>
    <t xml:space="preserve">Five Labour Quarters </t>
  </si>
  <si>
    <t>House For 300 K.W. Generating Set</t>
  </si>
  <si>
    <t xml:space="preserve">Factory Drain </t>
  </si>
  <si>
    <t>Carpentary Shop</t>
  </si>
  <si>
    <t>Extension Of Lakhimpur Godown Set</t>
  </si>
  <si>
    <t>House For Gola Set</t>
  </si>
  <si>
    <t>Boundry Wall Of Rest House</t>
  </si>
  <si>
    <t xml:space="preserve">Two Weighbridge Room </t>
  </si>
  <si>
    <t>Factory Boundry Wall Near Tare Gate</t>
  </si>
  <si>
    <t xml:space="preserve">Two Rooms At Lakhimpur </t>
  </si>
  <si>
    <t>3 Quarters Converted In Family Quarters From Bechelor Quarters</t>
  </si>
  <si>
    <t>House For Disintegrater</t>
  </si>
  <si>
    <t xml:space="preserve">Barber Shop </t>
  </si>
  <si>
    <t>Extension Of Boiling House</t>
  </si>
  <si>
    <t>To Enlarge The Existing Outchannel To Spray Pond</t>
  </si>
  <si>
    <t>Lakhimpur Guest House Modification</t>
  </si>
  <si>
    <t>Pipe Line Connection At Lakhimpur Office</t>
  </si>
  <si>
    <t>Kitchens In Mess</t>
  </si>
  <si>
    <t>House For Disentrygator</t>
  </si>
  <si>
    <t>Shed In Front Of Lakhimpur Godown</t>
  </si>
  <si>
    <t>Cement &amp; Sulpher Godown</t>
  </si>
  <si>
    <t>New Office For C.C.</t>
  </si>
  <si>
    <t>Addition One Room In C.C. Kothi</t>
  </si>
  <si>
    <t xml:space="preserve">Raising Of Boiler House </t>
  </si>
  <si>
    <t>Two Single Room Quarters</t>
  </si>
  <si>
    <t>Addition One Room In Exise Inspector Quarter.</t>
  </si>
  <si>
    <t>Alkathene&amp; Bricks Laying In Suger Godown At Lakhimpur</t>
  </si>
  <si>
    <t xml:space="preserve">Addition Of Varendah In 12 Quarters Block </t>
  </si>
  <si>
    <t>New Wall For Economisor</t>
  </si>
  <si>
    <t>Modification In Dispensary Building</t>
  </si>
  <si>
    <t>One Room For Fire Fighting Engine</t>
  </si>
  <si>
    <t>Slab In Suger Office</t>
  </si>
  <si>
    <t>Addition Of One Room In C.C. Kothi</t>
  </si>
  <si>
    <t>Protection Wall At Filter Press</t>
  </si>
  <si>
    <t>Methoid Flooring &amp; Roofing Of Suger Godowns.</t>
  </si>
  <si>
    <t>Protection Wall Of Press Station</t>
  </si>
  <si>
    <t>One Room For Laboratory</t>
  </si>
  <si>
    <t>Conversion Of Old C.C. Bungalow To Guest House.</t>
  </si>
  <si>
    <t>New Latrine In C.C. Kothi</t>
  </si>
  <si>
    <t xml:space="preserve">Boiler Drain </t>
  </si>
  <si>
    <t>New Kothi For C.C.</t>
  </si>
  <si>
    <t>Melthoid Flooring Of Suger Godowns</t>
  </si>
  <si>
    <t>2 Room In B.B.L.C. Inter College</t>
  </si>
  <si>
    <t>Single Room Quarters Converted Into Family Quarters For Workers</t>
  </si>
  <si>
    <t>Shed For Suger Loadingat Lakhimpur</t>
  </si>
  <si>
    <t>Conversion Of Coop. Shop Into Dispensary And New Shop For Coop. Shop.</t>
  </si>
  <si>
    <t>Motor Garage Two</t>
  </si>
  <si>
    <t xml:space="preserve">Air Extractor For Drier House  </t>
  </si>
  <si>
    <t>One 6" Borring With Pipe Connection</t>
  </si>
  <si>
    <t>Ten Single Room Quarters For Workers</t>
  </si>
  <si>
    <t>Cane Yard Railing</t>
  </si>
  <si>
    <t>Single Room Quarters Converted In Family Quarters</t>
  </si>
  <si>
    <t>Conversion Of Coop. Shop To Dispensary And New Shop For Coop. Store</t>
  </si>
  <si>
    <t>Sulphur Godown</t>
  </si>
  <si>
    <t>New  Kothi For C.C.</t>
  </si>
  <si>
    <t>Tubewell At Club</t>
  </si>
  <si>
    <t>Tubewell  At Bagasse Yard</t>
  </si>
  <si>
    <t>3 Rooms Staff Quarters</t>
  </si>
  <si>
    <t>Addition In Mess</t>
  </si>
  <si>
    <t xml:space="preserve">Waste Water Drain    </t>
  </si>
  <si>
    <t>Addition Of One Room In Kothi No. 1</t>
  </si>
  <si>
    <t xml:space="preserve">Workers'S Rest House </t>
  </si>
  <si>
    <t>One Room For Suger Office</t>
  </si>
  <si>
    <t>Ten 1 Room Workers Quarters</t>
  </si>
  <si>
    <t>10 Single Room Staff Quarters</t>
  </si>
  <si>
    <t>Waste Water Drain For Colony</t>
  </si>
  <si>
    <t>Extension Of Five Block Quarters</t>
  </si>
  <si>
    <t>Lakhimpur Jamadar'S Quarters</t>
  </si>
  <si>
    <t>Manager'S Kothi Boundry Wall</t>
  </si>
  <si>
    <t>Motor Garage At Lakhimpur</t>
  </si>
  <si>
    <t>Hot Room For Workshop</t>
  </si>
  <si>
    <t>Extension Of Post Office Building</t>
  </si>
  <si>
    <t>Tubewell At Main Office</t>
  </si>
  <si>
    <t>Manager'S Kothi</t>
  </si>
  <si>
    <t>Four Staff Quarters</t>
  </si>
  <si>
    <t>Ten Single Room Staff Quarters</t>
  </si>
  <si>
    <t>Gunny Bags Godown</t>
  </si>
  <si>
    <t>Brown Suger Godown</t>
  </si>
  <si>
    <t>Filter Press Roofing</t>
  </si>
  <si>
    <t>Manager'S Kothi'S Servent'S Room'S</t>
  </si>
  <si>
    <t>Cane Entrance Room</t>
  </si>
  <si>
    <t>Sri Hanumanji Mandir</t>
  </si>
  <si>
    <t>Four Quarters</t>
  </si>
  <si>
    <t>Drier Seed House [2Nd Class]</t>
  </si>
  <si>
    <t>Boiler House [2Nd Class]</t>
  </si>
  <si>
    <t>Patter Room [1Class]</t>
  </si>
  <si>
    <t>Molasses Tank</t>
  </si>
  <si>
    <t>Lime Kiln</t>
  </si>
  <si>
    <t>Vacuum Engine House</t>
  </si>
  <si>
    <t>Addition'S In C.C.'Sbunglow</t>
  </si>
  <si>
    <t>Lime Godown</t>
  </si>
  <si>
    <t>Spray Pump House</t>
  </si>
  <si>
    <t>Flooring Of Mill House</t>
  </si>
  <si>
    <t>One Room On Lab</t>
  </si>
  <si>
    <t>One 8" Deep Well Tubewell</t>
  </si>
  <si>
    <t>Extension In Mill House</t>
  </si>
  <si>
    <t>4 Roomed Quarter</t>
  </si>
  <si>
    <t>C.E.Bungalow Addition 1 Room</t>
  </si>
  <si>
    <t>New Vacuum Engine House</t>
  </si>
  <si>
    <t>Addition 2 Room In Society Office</t>
  </si>
  <si>
    <t>Quarter 4 Room</t>
  </si>
  <si>
    <t>C.E.S Bunglow, Addition On Room</t>
  </si>
  <si>
    <t>Collansible Gate</t>
  </si>
  <si>
    <t>Cane Leveller Engine House</t>
  </si>
  <si>
    <t>Tubewell No. 4 Gumti</t>
  </si>
  <si>
    <t>Tubewell At Scrap Yard</t>
  </si>
  <si>
    <t>Mill House(Purchase Price)</t>
  </si>
  <si>
    <t>Staff &amp; Labour Coloney(Purchase Price)</t>
  </si>
  <si>
    <t>Registration  Fee &amp; Interest 50%</t>
  </si>
  <si>
    <t xml:space="preserve">C.E.S Bunglow, Latrine &amp; Bath Room </t>
  </si>
  <si>
    <t>Tubewell 8" New Bagasse Heaps</t>
  </si>
  <si>
    <t>Water Pipe Line</t>
  </si>
  <si>
    <t>Pumping Set With Motor For Club Tubewell</t>
  </si>
  <si>
    <t>One Tubewell12"X60" Gravell Near Club</t>
  </si>
  <si>
    <t>Approach Road To Factory                            "</t>
  </si>
  <si>
    <t>Road Infrot Of Staff  Qrts.                            "</t>
  </si>
  <si>
    <t>Approach Road To Factory &amp;Truck Gate</t>
  </si>
  <si>
    <t xml:space="preserve">Approch Road To Factory &amp; Colony </t>
  </si>
  <si>
    <t>Approach Road To Factory</t>
  </si>
  <si>
    <t>Colony Road</t>
  </si>
  <si>
    <t>Cooling Tower Civil Const. Works</t>
  </si>
  <si>
    <t>Foundation &amp; Civil Work For Juice Heaters Evp.Etc.</t>
  </si>
  <si>
    <t>Foundation For Misc. Pumps In Milling System (Refin</t>
  </si>
  <si>
    <t>Modification In The Existing Last Mill Grpf</t>
  </si>
  <si>
    <t>Pan &amp; C.F House Of Raw Sugar Process House Refinery</t>
  </si>
  <si>
    <t>Strengthening Of Exiting Mill House (1.3)</t>
  </si>
  <si>
    <t>Zero Mill Foundation</t>
  </si>
  <si>
    <t>Adm Building</t>
  </si>
  <si>
    <t>Change Room</t>
  </si>
  <si>
    <t>Boundry Wall</t>
  </si>
  <si>
    <t>Precast Slab For Drain</t>
  </si>
  <si>
    <t>Refinary Rack</t>
  </si>
  <si>
    <t>Construction Of Toilets</t>
  </si>
  <si>
    <t>Extension Of Cane Carrier</t>
  </si>
  <si>
    <t>Mill Fdn For Air Compressor</t>
  </si>
  <si>
    <t>Godown No.8</t>
  </si>
  <si>
    <t>Modification Of Centrifugal</t>
  </si>
  <si>
    <t>New Lime Godown</t>
  </si>
  <si>
    <t>Adm. Block Road</t>
  </si>
  <si>
    <t>Labour Change Room &amp; Lunch Room</t>
  </si>
  <si>
    <t>Road From Sugar Plant To Power Plant</t>
  </si>
  <si>
    <t>Kishan Toilet Sanitory &amp; Tiles</t>
  </si>
  <si>
    <t>Tata Blue Scope Make Roofing Cladding Sheets At Mills &amp; Boiling House</t>
  </si>
  <si>
    <t>Flooring At Mill House</t>
  </si>
  <si>
    <t>Sheets For Roofing Sugar Godown No.9 &amp; Others</t>
  </si>
  <si>
    <t>Cane Carrier Plat Form</t>
  </si>
  <si>
    <t>Sugar Godown No.-2 Flooring &amp; Painting &amp; Brick Wall</t>
  </si>
  <si>
    <t>New Cantene Building</t>
  </si>
  <si>
    <t>ENCLOSURE-A: VALUATION OF CIVIL STRUCTURE OF POWER PLANT SECTION IN  | M/S. GOVIND SUGAR MILLS LIMITED | VILLAGE - AIRA| LAKHIMPUR KHIRI | UTTAR PRADESH |</t>
  </si>
  <si>
    <t>ENCLOSURE-B: VALUATION OF CIVIL STRUCTURE OF DISTILLERY SECTION IN  | M/S. GOVIND SUGAR MILLS LIMITED | VILLAGE - AIRA| LAKHIMPUR KHIRI | UTTAR PRADESH |</t>
  </si>
  <si>
    <t>ENCLOSURE-C: VALUATION OF CIVIL STRUCTURE OF SUGAR SECTION IN  | M/S. GOVIND SUGAR MILLS LIMITED | VILLAGE - AIRA| LAKHIMPUR KHIRI | UTTAR PRADESH |</t>
  </si>
  <si>
    <t>Distilery</t>
  </si>
  <si>
    <t>Sugar</t>
  </si>
  <si>
    <t>Current</t>
  </si>
  <si>
    <t>Market</t>
  </si>
  <si>
    <t>Building CCI</t>
  </si>
  <si>
    <t>Road CCI</t>
  </si>
  <si>
    <t>Bridge CCI</t>
  </si>
  <si>
    <t>Dam CCI</t>
  </si>
  <si>
    <t>Power CCI</t>
  </si>
  <si>
    <t>Railway CCI</t>
  </si>
  <si>
    <t>Mineral Plant CCI</t>
  </si>
  <si>
    <t>Medium Industry CCI</t>
  </si>
  <si>
    <t>Transmissio n CCI</t>
  </si>
  <si>
    <t>Urban Infra CCI</t>
  </si>
  <si>
    <t>Maintenance CCI</t>
  </si>
  <si>
    <t>ini</t>
  </si>
  <si>
    <t>final</t>
  </si>
  <si>
    <t>SUMMARY- VALUATION OF BUILDING/ CIVIL STRUCTURE CAPITALIZED IN GOVIND SUGAL MILLS LIMITED | DISTRICT- LAKHIMPURKHIRI, UTTAR PRADESH</t>
  </si>
  <si>
    <t>2. All the sutructure considered in this valuation report are for Lakhimpur plant only, other civil structure expect lakhimpur plant are not considered in this valuation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</si>
</sst>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[$₹-4009]\ * #,##0_ ;_ [$₹-4009]\ * \-#,##0_ ;_ [$₹-4009]\ * &quot;-&quot;??_ ;_ @_ "/>
    <numFmt numFmtId="165" formatCode="[$-409]d\-mmm\-yy;@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3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64" fontId="2" fillId="0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  <xf numFmtId="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/>
    <xf numFmtId="0" fontId="0" fillId="0" borderId="1" xfId="0" applyFill="1" applyBorder="1"/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" fontId="0" fillId="0" borderId="0" xfId="0" applyNumberFormat="1"/>
    <xf numFmtId="9" fontId="0" fillId="0" borderId="1" xfId="2" applyFont="1" applyBorder="1" applyAlignment="1">
      <alignment horizontal="center" vertical="center"/>
    </xf>
    <xf numFmtId="166" fontId="0" fillId="0" borderId="1" xfId="0" applyNumberFormat="1" applyBorder="1"/>
    <xf numFmtId="0" fontId="0" fillId="0" borderId="1" xfId="0" applyNumberFormat="1" applyBorder="1"/>
    <xf numFmtId="9" fontId="0" fillId="0" borderId="1" xfId="2" applyFont="1" applyBorder="1"/>
    <xf numFmtId="10" fontId="0" fillId="0" borderId="1" xfId="2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4">
    <cellStyle name="Comma 10 5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V27"/>
  <sheetViews>
    <sheetView topLeftCell="D4" workbookViewId="0">
      <selection activeCell="I5" sqref="I5:I26"/>
    </sheetView>
  </sheetViews>
  <sheetFormatPr defaultRowHeight="15" x14ac:dyDescent="0.25"/>
  <cols>
    <col min="4" max="4" width="11.42578125" bestFit="1" customWidth="1"/>
    <col min="5" max="5" width="52.5703125" bestFit="1" customWidth="1"/>
    <col min="6" max="6" width="13.28515625" bestFit="1" customWidth="1"/>
    <col min="7" max="7" width="7.5703125" bestFit="1" customWidth="1"/>
    <col min="8" max="8" width="9.7109375" bestFit="1" customWidth="1"/>
    <col min="9" max="9" width="14" customWidth="1"/>
    <col min="10" max="10" width="15.28515625" bestFit="1" customWidth="1"/>
    <col min="11" max="11" width="7.7109375" bestFit="1" customWidth="1"/>
    <col min="12" max="12" width="12.42578125" bestFit="1" customWidth="1"/>
    <col min="13" max="14" width="13.7109375" bestFit="1" customWidth="1"/>
    <col min="15" max="16" width="13.7109375" customWidth="1"/>
    <col min="17" max="17" width="8.5703125" bestFit="1" customWidth="1"/>
    <col min="18" max="18" width="17.5703125" bestFit="1" customWidth="1"/>
    <col min="19" max="19" width="15.85546875" bestFit="1" customWidth="1"/>
    <col min="20" max="20" width="12.5703125" customWidth="1"/>
    <col min="21" max="21" width="13.140625" customWidth="1"/>
    <col min="22" max="22" width="16" customWidth="1"/>
  </cols>
  <sheetData>
    <row r="2" spans="4:22" ht="15" customHeight="1" x14ac:dyDescent="0.25">
      <c r="D2" s="36" t="s">
        <v>524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4:22" ht="60" x14ac:dyDescent="0.25"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2" t="s">
        <v>9</v>
      </c>
      <c r="N3" s="2" t="s">
        <v>10</v>
      </c>
      <c r="O3" s="2" t="s">
        <v>542</v>
      </c>
      <c r="P3" s="2" t="s">
        <v>543</v>
      </c>
      <c r="Q3" s="3" t="s">
        <v>11</v>
      </c>
      <c r="R3" s="2" t="s">
        <v>12</v>
      </c>
      <c r="S3" s="2" t="s">
        <v>13</v>
      </c>
      <c r="T3" s="2" t="s">
        <v>14</v>
      </c>
      <c r="U3" s="4" t="s">
        <v>15</v>
      </c>
      <c r="V3" s="2" t="s">
        <v>16</v>
      </c>
    </row>
    <row r="4" spans="4:22" x14ac:dyDescent="0.25">
      <c r="D4" s="5">
        <v>1</v>
      </c>
      <c r="E4" s="6" t="s">
        <v>17</v>
      </c>
      <c r="F4" s="7">
        <v>42353</v>
      </c>
      <c r="G4" s="26">
        <f>EOMONTH(F4,0)</f>
        <v>42369</v>
      </c>
      <c r="H4" s="7">
        <v>44585</v>
      </c>
      <c r="I4" s="8">
        <f>(H4-F4)/365</f>
        <v>6.1150684931506847</v>
      </c>
      <c r="J4" s="5">
        <v>40</v>
      </c>
      <c r="K4" s="9">
        <v>0.08</v>
      </c>
      <c r="L4" s="5">
        <f>(1-K4)/J4</f>
        <v>2.3E-2</v>
      </c>
      <c r="M4" s="10">
        <v>28352211.196134202</v>
      </c>
      <c r="N4" s="11">
        <v>22103383.848506227</v>
      </c>
      <c r="O4">
        <v>136.19</v>
      </c>
      <c r="P4">
        <v>137.77000000000001</v>
      </c>
      <c r="Q4" s="29">
        <f>(P4-O4)/O4</f>
        <v>1.1601439165871301E-2</v>
      </c>
      <c r="R4" s="10">
        <f>M4*(1-Q4)</f>
        <v>28023284.742724314</v>
      </c>
      <c r="S4" s="28">
        <f>R4*L4*I4</f>
        <v>3941379.0289109456</v>
      </c>
      <c r="T4" s="28">
        <f>MAX(R4-S4,0)</f>
        <v>24081905.713813368</v>
      </c>
      <c r="U4" s="9">
        <v>0.15</v>
      </c>
      <c r="V4" s="10">
        <f>IF(N4&lt;0,0,IF(T4&lt;=K4*R4,K4*R4,T4*(1-U4)))</f>
        <v>20469619.856741361</v>
      </c>
    </row>
    <row r="5" spans="4:22" x14ac:dyDescent="0.25">
      <c r="D5" s="5">
        <v>2</v>
      </c>
      <c r="E5" s="6" t="s">
        <v>17</v>
      </c>
      <c r="F5" s="7">
        <v>42444</v>
      </c>
      <c r="G5" s="26">
        <f t="shared" ref="G5:G26" si="0">EOMONTH(F5,0)</f>
        <v>42460</v>
      </c>
      <c r="H5" s="7">
        <v>44585</v>
      </c>
      <c r="I5" s="8">
        <f t="shared" ref="I5:I26" si="1">(H5-F5)/365</f>
        <v>5.8657534246575347</v>
      </c>
      <c r="J5" s="5">
        <v>40</v>
      </c>
      <c r="K5" s="9">
        <v>0.08</v>
      </c>
      <c r="L5" s="5">
        <f t="shared" ref="L5:L26" si="2">(1-K5)/J5</f>
        <v>2.3E-2</v>
      </c>
      <c r="M5" s="10">
        <v>4481337.67</v>
      </c>
      <c r="N5" s="11">
        <v>3536106.9178412054</v>
      </c>
      <c r="O5">
        <v>136.21</v>
      </c>
      <c r="P5">
        <v>137.77000000000001</v>
      </c>
      <c r="Q5" s="29">
        <f t="shared" ref="Q5:Q26" si="3">(P5-O5)/O5</f>
        <v>1.1452903604728009E-2</v>
      </c>
      <c r="R5" s="10">
        <f t="shared" ref="R5:R26" si="4">M5*(1-Q5)</f>
        <v>4430013.3416452529</v>
      </c>
      <c r="S5" s="28">
        <f t="shared" ref="S5:S26" si="5">R5*L5*I5</f>
        <v>597663.41639078688</v>
      </c>
      <c r="T5" s="28">
        <f t="shared" ref="T5:T26" si="6">MAX(R5-S5,0)</f>
        <v>3832349.925254466</v>
      </c>
      <c r="U5" s="9">
        <v>0.15</v>
      </c>
      <c r="V5" s="10">
        <f t="shared" ref="V5:V26" si="7">IF(N5&lt;0,0,IF(T5&lt;=K5*R5,K5*R5,T5*(1-U5)))</f>
        <v>3257497.4364662962</v>
      </c>
    </row>
    <row r="6" spans="4:22" x14ac:dyDescent="0.25">
      <c r="D6" s="5">
        <v>3</v>
      </c>
      <c r="E6" s="6" t="s">
        <v>17</v>
      </c>
      <c r="F6" s="7">
        <v>43054</v>
      </c>
      <c r="G6" s="26">
        <f t="shared" si="0"/>
        <v>43069</v>
      </c>
      <c r="H6" s="7">
        <v>44585</v>
      </c>
      <c r="I6" s="8">
        <f t="shared" si="1"/>
        <v>4.1945205479452055</v>
      </c>
      <c r="J6" s="5">
        <v>40</v>
      </c>
      <c r="K6" s="9">
        <v>0.08</v>
      </c>
      <c r="L6" s="5">
        <f t="shared" si="2"/>
        <v>2.3E-2</v>
      </c>
      <c r="M6" s="10">
        <v>4174825.43</v>
      </c>
      <c r="N6" s="11">
        <v>3559376.0964727672</v>
      </c>
      <c r="O6">
        <v>137.22</v>
      </c>
      <c r="P6">
        <v>137.77000000000001</v>
      </c>
      <c r="Q6" s="29">
        <f t="shared" si="3"/>
        <v>4.0081620754992813E-3</v>
      </c>
      <c r="R6" s="10">
        <f t="shared" si="4"/>
        <v>4158092.0530396444</v>
      </c>
      <c r="S6" s="28">
        <f t="shared" si="5"/>
        <v>401147.65880461643</v>
      </c>
      <c r="T6" s="28">
        <f t="shared" si="6"/>
        <v>3756944.394235028</v>
      </c>
      <c r="U6" s="9">
        <v>0.15</v>
      </c>
      <c r="V6" s="10">
        <f t="shared" si="7"/>
        <v>3193402.7350997739</v>
      </c>
    </row>
    <row r="7" spans="4:22" x14ac:dyDescent="0.25">
      <c r="D7" s="5">
        <v>4</v>
      </c>
      <c r="E7" s="6" t="s">
        <v>18</v>
      </c>
      <c r="F7" s="7">
        <v>42353</v>
      </c>
      <c r="G7" s="26">
        <f t="shared" si="0"/>
        <v>42369</v>
      </c>
      <c r="H7" s="7">
        <v>44585</v>
      </c>
      <c r="I7" s="8">
        <f t="shared" si="1"/>
        <v>6.1150684931506847</v>
      </c>
      <c r="J7" s="5">
        <v>30</v>
      </c>
      <c r="K7" s="9">
        <v>0.08</v>
      </c>
      <c r="L7" s="5">
        <f t="shared" si="2"/>
        <v>3.0666666666666668E-2</v>
      </c>
      <c r="M7" s="10">
        <v>18824660.991227053</v>
      </c>
      <c r="N7" s="11">
        <v>14675705.70876061</v>
      </c>
      <c r="O7" s="11">
        <f>VLOOKUP(G7,Sheet1!E:J,6,0)</f>
        <v>142.5</v>
      </c>
      <c r="P7">
        <v>144.16</v>
      </c>
      <c r="Q7" s="31">
        <f t="shared" si="3"/>
        <v>1.164912280701752E-2</v>
      </c>
      <c r="R7" s="10">
        <f t="shared" si="4"/>
        <v>18605370.203539778</v>
      </c>
      <c r="S7" s="28">
        <f t="shared" si="5"/>
        <v>3489042.1361421663</v>
      </c>
      <c r="T7" s="28">
        <f t="shared" si="6"/>
        <v>15116328.067397611</v>
      </c>
      <c r="U7" s="9">
        <v>0.15</v>
      </c>
      <c r="V7" s="10">
        <f t="shared" si="7"/>
        <v>12848878.857287969</v>
      </c>
    </row>
    <row r="8" spans="4:22" x14ac:dyDescent="0.25">
      <c r="D8" s="5">
        <v>5</v>
      </c>
      <c r="E8" s="6" t="s">
        <v>18</v>
      </c>
      <c r="F8" s="7">
        <v>43054</v>
      </c>
      <c r="G8" s="26">
        <f t="shared" si="0"/>
        <v>43069</v>
      </c>
      <c r="H8" s="7">
        <v>44585</v>
      </c>
      <c r="I8" s="8">
        <f t="shared" si="1"/>
        <v>4.1945205479452055</v>
      </c>
      <c r="J8" s="5">
        <v>30</v>
      </c>
      <c r="K8" s="9">
        <v>0.08</v>
      </c>
      <c r="L8" s="5">
        <f t="shared" si="2"/>
        <v>3.0666666666666668E-2</v>
      </c>
      <c r="M8" s="12">
        <v>226125</v>
      </c>
      <c r="N8" s="11">
        <v>192789.8383561644</v>
      </c>
      <c r="O8" s="11">
        <f>VLOOKUP(G8,Sheet1!E:J,6,0)</f>
        <v>143.58000000000001</v>
      </c>
      <c r="P8">
        <v>144.16</v>
      </c>
      <c r="Q8" s="31">
        <f t="shared" si="3"/>
        <v>4.0395598272738821E-3</v>
      </c>
      <c r="R8" s="10">
        <f t="shared" si="4"/>
        <v>225211.55453405768</v>
      </c>
      <c r="S8" s="28">
        <f t="shared" si="5"/>
        <v>28969.404455918804</v>
      </c>
      <c r="T8" s="28">
        <f t="shared" si="6"/>
        <v>196242.15007813886</v>
      </c>
      <c r="U8" s="9">
        <v>0.15</v>
      </c>
      <c r="V8" s="10">
        <f t="shared" si="7"/>
        <v>166805.82756641804</v>
      </c>
    </row>
    <row r="9" spans="4:22" x14ac:dyDescent="0.25">
      <c r="D9" s="5">
        <v>6</v>
      </c>
      <c r="E9" s="6" t="s">
        <v>18</v>
      </c>
      <c r="F9" s="7">
        <v>43190</v>
      </c>
      <c r="G9" s="26">
        <f t="shared" si="0"/>
        <v>43190</v>
      </c>
      <c r="H9" s="7">
        <v>44585</v>
      </c>
      <c r="I9" s="8">
        <f t="shared" si="1"/>
        <v>3.8219178082191783</v>
      </c>
      <c r="J9" s="5">
        <v>30</v>
      </c>
      <c r="K9" s="9">
        <v>0.08</v>
      </c>
      <c r="L9" s="5">
        <f t="shared" si="2"/>
        <v>3.0666666666666668E-2</v>
      </c>
      <c r="M9" s="10">
        <v>2187034.08</v>
      </c>
      <c r="N9" s="11">
        <v>1895589.3193117809</v>
      </c>
      <c r="O9" s="11">
        <f>VLOOKUP(G9,Sheet1!E:J,6,0)</f>
        <v>143.68</v>
      </c>
      <c r="P9">
        <v>144.16</v>
      </c>
      <c r="Q9" s="31">
        <f t="shared" si="3"/>
        <v>3.3407572383072782E-3</v>
      </c>
      <c r="R9" s="10">
        <f t="shared" si="4"/>
        <v>2179727.7300668154</v>
      </c>
      <c r="S9" s="28">
        <f t="shared" si="5"/>
        <v>255476.03367742023</v>
      </c>
      <c r="T9" s="28">
        <f t="shared" si="6"/>
        <v>1924251.6963893953</v>
      </c>
      <c r="U9" s="9">
        <v>0.15</v>
      </c>
      <c r="V9" s="10">
        <f t="shared" si="7"/>
        <v>1635613.941930986</v>
      </c>
    </row>
    <row r="10" spans="4:22" x14ac:dyDescent="0.25">
      <c r="D10" s="5">
        <v>7</v>
      </c>
      <c r="E10" s="6" t="s">
        <v>19</v>
      </c>
      <c r="F10" s="7">
        <v>42353</v>
      </c>
      <c r="G10" s="26">
        <f t="shared" si="0"/>
        <v>42369</v>
      </c>
      <c r="H10" s="7">
        <v>44585</v>
      </c>
      <c r="I10" s="8">
        <f t="shared" si="1"/>
        <v>6.1150684931506847</v>
      </c>
      <c r="J10" s="5">
        <v>30</v>
      </c>
      <c r="K10" s="9">
        <v>0.08</v>
      </c>
      <c r="L10" s="5">
        <f t="shared" si="2"/>
        <v>3.0666666666666668E-2</v>
      </c>
      <c r="M10" s="10">
        <v>90911896.830891356</v>
      </c>
      <c r="N10" s="11">
        <v>70874914.769362897</v>
      </c>
      <c r="O10" s="11">
        <f>VLOOKUP(G10,Sheet1!E:J,6,0)</f>
        <v>142.5</v>
      </c>
      <c r="P10">
        <v>144.16</v>
      </c>
      <c r="Q10" s="31">
        <f t="shared" si="3"/>
        <v>1.164912280701752E-2</v>
      </c>
      <c r="R10" s="10">
        <f t="shared" si="4"/>
        <v>89852852.980089396</v>
      </c>
      <c r="S10" s="28">
        <f t="shared" si="5"/>
        <v>16849994.74186619</v>
      </c>
      <c r="T10" s="28">
        <f t="shared" si="6"/>
        <v>73002858.23822321</v>
      </c>
      <c r="U10" s="9">
        <v>0.15</v>
      </c>
      <c r="V10" s="10">
        <f t="shared" si="7"/>
        <v>62052429.502489723</v>
      </c>
    </row>
    <row r="11" spans="4:22" x14ac:dyDescent="0.25">
      <c r="D11" s="5">
        <v>8</v>
      </c>
      <c r="E11" s="6" t="s">
        <v>19</v>
      </c>
      <c r="F11" s="7">
        <v>42444</v>
      </c>
      <c r="G11" s="26">
        <f t="shared" si="0"/>
        <v>42460</v>
      </c>
      <c r="H11" s="7">
        <v>44585</v>
      </c>
      <c r="I11" s="8">
        <f t="shared" si="1"/>
        <v>5.8657534246575347</v>
      </c>
      <c r="J11" s="5">
        <v>30</v>
      </c>
      <c r="K11" s="9">
        <v>0.08</v>
      </c>
      <c r="L11" s="5">
        <f t="shared" si="2"/>
        <v>3.0666666666666668E-2</v>
      </c>
      <c r="M11" s="10">
        <v>649192.55000000005</v>
      </c>
      <c r="N11" s="11">
        <v>512260.94441260275</v>
      </c>
      <c r="O11" s="11">
        <f>VLOOKUP(G11,Sheet1!E:J,6,0)</f>
        <v>142.52000000000001</v>
      </c>
      <c r="P11">
        <v>144.16</v>
      </c>
      <c r="Q11" s="31">
        <f t="shared" si="3"/>
        <v>1.150715689026092E-2</v>
      </c>
      <c r="R11" s="10">
        <f t="shared" si="4"/>
        <v>641722.18947516149</v>
      </c>
      <c r="S11" s="28">
        <f t="shared" si="5"/>
        <v>115434.98000484159</v>
      </c>
      <c r="T11" s="28">
        <f t="shared" si="6"/>
        <v>526287.20947031991</v>
      </c>
      <c r="U11" s="9">
        <v>0.15</v>
      </c>
      <c r="V11" s="10">
        <f t="shared" si="7"/>
        <v>447344.12804977188</v>
      </c>
    </row>
    <row r="12" spans="4:22" x14ac:dyDescent="0.25">
      <c r="D12" s="5">
        <v>9</v>
      </c>
      <c r="E12" s="6" t="s">
        <v>19</v>
      </c>
      <c r="F12" s="7">
        <v>43054</v>
      </c>
      <c r="G12" s="26">
        <f t="shared" si="0"/>
        <v>43069</v>
      </c>
      <c r="H12" s="7">
        <v>44585</v>
      </c>
      <c r="I12" s="8">
        <f t="shared" si="1"/>
        <v>4.1945205479452055</v>
      </c>
      <c r="J12" s="5">
        <v>30</v>
      </c>
      <c r="K12" s="9">
        <v>0.08</v>
      </c>
      <c r="L12" s="5">
        <f t="shared" si="2"/>
        <v>3.0666666666666668E-2</v>
      </c>
      <c r="M12" s="10">
        <v>193631.08</v>
      </c>
      <c r="N12" s="11">
        <v>165086.14533523287</v>
      </c>
      <c r="O12" s="11">
        <f>VLOOKUP(G12,Sheet1!E:J,6,0)</f>
        <v>143.58000000000001</v>
      </c>
      <c r="P12">
        <v>144.16</v>
      </c>
      <c r="Q12" s="31">
        <f t="shared" si="3"/>
        <v>4.0395598272738821E-3</v>
      </c>
      <c r="R12" s="10">
        <f t="shared" si="4"/>
        <v>192848.89566792033</v>
      </c>
      <c r="S12" s="28">
        <f t="shared" si="5"/>
        <v>24806.532102847414</v>
      </c>
      <c r="T12" s="28">
        <f t="shared" si="6"/>
        <v>168042.36356507291</v>
      </c>
      <c r="U12" s="9">
        <v>0.15</v>
      </c>
      <c r="V12" s="10">
        <f t="shared" si="7"/>
        <v>142836.00903031198</v>
      </c>
    </row>
    <row r="13" spans="4:22" x14ac:dyDescent="0.25">
      <c r="D13" s="5">
        <v>10</v>
      </c>
      <c r="E13" s="6" t="s">
        <v>20</v>
      </c>
      <c r="F13" s="7">
        <v>42353</v>
      </c>
      <c r="G13" s="26">
        <f t="shared" si="0"/>
        <v>42369</v>
      </c>
      <c r="H13" s="7">
        <v>44585</v>
      </c>
      <c r="I13" s="8">
        <f t="shared" si="1"/>
        <v>6.1150684931506847</v>
      </c>
      <c r="J13" s="5">
        <v>30</v>
      </c>
      <c r="K13" s="9">
        <v>0.08</v>
      </c>
      <c r="L13" s="5">
        <f t="shared" si="2"/>
        <v>3.0666666666666668E-2</v>
      </c>
      <c r="M13" s="10">
        <v>23307685.765457917</v>
      </c>
      <c r="N13" s="11">
        <v>18170671.822750993</v>
      </c>
      <c r="O13">
        <v>144.65</v>
      </c>
      <c r="P13">
        <v>146.32</v>
      </c>
      <c r="Q13" s="31">
        <f t="shared" si="3"/>
        <v>1.1545108883511838E-2</v>
      </c>
      <c r="R13" s="10">
        <f t="shared" si="4"/>
        <v>23038595.995473027</v>
      </c>
      <c r="S13" s="28">
        <f t="shared" si="5"/>
        <v>4320399.5032825693</v>
      </c>
      <c r="T13" s="28">
        <f t="shared" si="6"/>
        <v>18718196.492190458</v>
      </c>
      <c r="U13" s="9">
        <v>0.15</v>
      </c>
      <c r="V13" s="10">
        <f t="shared" si="7"/>
        <v>15910467.018361889</v>
      </c>
    </row>
    <row r="14" spans="4:22" x14ac:dyDescent="0.25">
      <c r="D14" s="5">
        <v>11</v>
      </c>
      <c r="E14" s="6" t="s">
        <v>20</v>
      </c>
      <c r="F14" s="7">
        <v>42444</v>
      </c>
      <c r="G14" s="26">
        <f t="shared" si="0"/>
        <v>42460</v>
      </c>
      <c r="H14" s="7">
        <v>44585</v>
      </c>
      <c r="I14" s="8">
        <f t="shared" si="1"/>
        <v>5.8657534246575347</v>
      </c>
      <c r="J14" s="5">
        <v>30</v>
      </c>
      <c r="K14" s="9">
        <v>0.08</v>
      </c>
      <c r="L14" s="5">
        <f t="shared" si="2"/>
        <v>3.0666666666666668E-2</v>
      </c>
      <c r="M14" s="10">
        <v>1232002.6100000001</v>
      </c>
      <c r="N14" s="11">
        <v>972141.19372964394</v>
      </c>
      <c r="O14">
        <v>144.66999999999999</v>
      </c>
      <c r="P14">
        <v>146.32</v>
      </c>
      <c r="Q14" s="31">
        <f t="shared" si="3"/>
        <v>1.1405267159742903E-2</v>
      </c>
      <c r="R14" s="10">
        <f t="shared" si="4"/>
        <v>1217951.2910914496</v>
      </c>
      <c r="S14" s="28">
        <f t="shared" si="5"/>
        <v>219088.86000809591</v>
      </c>
      <c r="T14" s="28">
        <f t="shared" si="6"/>
        <v>998862.4310833537</v>
      </c>
      <c r="U14" s="9">
        <v>0.15</v>
      </c>
      <c r="V14" s="10">
        <f t="shared" si="7"/>
        <v>849033.06642085058</v>
      </c>
    </row>
    <row r="15" spans="4:22" x14ac:dyDescent="0.25">
      <c r="D15" s="5">
        <v>12</v>
      </c>
      <c r="E15" s="6" t="s">
        <v>20</v>
      </c>
      <c r="F15" s="7">
        <v>43054</v>
      </c>
      <c r="G15" s="26">
        <f t="shared" si="0"/>
        <v>43069</v>
      </c>
      <c r="H15" s="7">
        <v>44585</v>
      </c>
      <c r="I15" s="8">
        <f t="shared" si="1"/>
        <v>4.1945205479452055</v>
      </c>
      <c r="J15" s="5">
        <v>30</v>
      </c>
      <c r="K15" s="9">
        <v>0.08</v>
      </c>
      <c r="L15" s="5">
        <f t="shared" si="2"/>
        <v>3.0666666666666668E-2</v>
      </c>
      <c r="M15" s="10">
        <v>2039602.83</v>
      </c>
      <c r="N15" s="11">
        <v>1738926.2571872878</v>
      </c>
      <c r="O15">
        <v>145.74</v>
      </c>
      <c r="P15">
        <v>146.32</v>
      </c>
      <c r="Q15" s="31">
        <f t="shared" si="3"/>
        <v>3.9796898586522854E-3</v>
      </c>
      <c r="R15" s="10">
        <f t="shared" si="4"/>
        <v>2031485.8433017705</v>
      </c>
      <c r="S15" s="28">
        <f t="shared" si="5"/>
        <v>261314.01278606485</v>
      </c>
      <c r="T15" s="28">
        <f t="shared" si="6"/>
        <v>1770171.8305157057</v>
      </c>
      <c r="U15" s="9">
        <v>0.15</v>
      </c>
      <c r="V15" s="10">
        <f t="shared" si="7"/>
        <v>1504646.0559383498</v>
      </c>
    </row>
    <row r="16" spans="4:22" x14ac:dyDescent="0.25">
      <c r="D16" s="5">
        <v>13</v>
      </c>
      <c r="E16" s="6" t="s">
        <v>21</v>
      </c>
      <c r="F16" s="7">
        <v>42353</v>
      </c>
      <c r="G16" s="26">
        <f t="shared" si="0"/>
        <v>42369</v>
      </c>
      <c r="H16" s="7">
        <v>44585</v>
      </c>
      <c r="I16" s="8">
        <f t="shared" si="1"/>
        <v>6.1150684931506847</v>
      </c>
      <c r="J16" s="5">
        <v>30</v>
      </c>
      <c r="K16" s="9">
        <v>0.08</v>
      </c>
      <c r="L16" s="5">
        <f t="shared" si="2"/>
        <v>3.0666666666666668E-2</v>
      </c>
      <c r="M16" s="10">
        <v>32197678.104446284</v>
      </c>
      <c r="N16" s="11">
        <v>25101309.850226324</v>
      </c>
      <c r="O16" s="11">
        <f>VLOOKUP(G16,Sheet1!E:J,6,0)</f>
        <v>142.5</v>
      </c>
      <c r="P16">
        <v>144.16</v>
      </c>
      <c r="Q16" s="31">
        <f t="shared" si="3"/>
        <v>1.164912280701752E-2</v>
      </c>
      <c r="R16" s="10">
        <f t="shared" si="4"/>
        <v>31822603.398106772</v>
      </c>
      <c r="S16" s="28">
        <f t="shared" si="5"/>
        <v>5967653.5819003079</v>
      </c>
      <c r="T16" s="28">
        <f t="shared" si="6"/>
        <v>25854949.816206463</v>
      </c>
      <c r="U16" s="9">
        <v>0.15</v>
      </c>
      <c r="V16" s="10">
        <f t="shared" si="7"/>
        <v>21976707.343775492</v>
      </c>
    </row>
    <row r="17" spans="4:22" x14ac:dyDescent="0.25">
      <c r="D17" s="5">
        <v>14</v>
      </c>
      <c r="E17" s="6" t="s">
        <v>21</v>
      </c>
      <c r="F17" s="7">
        <v>42415</v>
      </c>
      <c r="G17" s="26">
        <f t="shared" si="0"/>
        <v>42429</v>
      </c>
      <c r="H17" s="7">
        <v>44585</v>
      </c>
      <c r="I17" s="8">
        <f t="shared" si="1"/>
        <v>5.9452054794520546</v>
      </c>
      <c r="J17" s="5">
        <v>30</v>
      </c>
      <c r="K17" s="9">
        <v>0.08</v>
      </c>
      <c r="L17" s="5">
        <f t="shared" si="2"/>
        <v>3.0666666666666668E-2</v>
      </c>
      <c r="M17" s="10">
        <v>807646.32</v>
      </c>
      <c r="N17" s="11">
        <v>634854.26211287663</v>
      </c>
      <c r="O17" s="11">
        <f>VLOOKUP(G17,Sheet1!E:J,6,0)</f>
        <v>142.51</v>
      </c>
      <c r="P17">
        <v>144.16</v>
      </c>
      <c r="Q17" s="31">
        <f t="shared" si="3"/>
        <v>1.1578134867728622E-2</v>
      </c>
      <c r="R17" s="10">
        <f t="shared" si="4"/>
        <v>798295.28198161523</v>
      </c>
      <c r="S17" s="28">
        <f t="shared" si="5"/>
        <v>145544.90419617321</v>
      </c>
      <c r="T17" s="28">
        <f t="shared" si="6"/>
        <v>652750.37778544205</v>
      </c>
      <c r="U17" s="9">
        <v>0.15</v>
      </c>
      <c r="V17" s="10">
        <f t="shared" si="7"/>
        <v>554837.82111762569</v>
      </c>
    </row>
    <row r="18" spans="4:22" x14ac:dyDescent="0.25">
      <c r="D18" s="5">
        <v>15</v>
      </c>
      <c r="E18" s="6" t="s">
        <v>21</v>
      </c>
      <c r="F18" s="7">
        <v>43054</v>
      </c>
      <c r="G18" s="26">
        <f t="shared" si="0"/>
        <v>43069</v>
      </c>
      <c r="H18" s="7">
        <v>44585</v>
      </c>
      <c r="I18" s="8">
        <f t="shared" si="1"/>
        <v>4.1945205479452055</v>
      </c>
      <c r="J18" s="5">
        <v>30</v>
      </c>
      <c r="K18" s="9">
        <v>0.08</v>
      </c>
      <c r="L18" s="5">
        <f t="shared" si="2"/>
        <v>3.0666666666666668E-2</v>
      </c>
      <c r="M18" s="10">
        <v>127239.51</v>
      </c>
      <c r="N18" s="11">
        <v>108481.96601621917</v>
      </c>
      <c r="O18" s="11">
        <f>VLOOKUP(G18,Sheet1!E:J,6,0)</f>
        <v>143.58000000000001</v>
      </c>
      <c r="P18">
        <v>144.16</v>
      </c>
      <c r="Q18" s="31">
        <f t="shared" si="3"/>
        <v>4.0395598272738821E-3</v>
      </c>
      <c r="R18" s="10">
        <f t="shared" si="4"/>
        <v>126725.51838696198</v>
      </c>
      <c r="S18" s="28">
        <f t="shared" si="5"/>
        <v>16300.952251909013</v>
      </c>
      <c r="T18" s="28">
        <f t="shared" si="6"/>
        <v>110424.56613505297</v>
      </c>
      <c r="U18" s="9">
        <v>0.15</v>
      </c>
      <c r="V18" s="10">
        <f t="shared" si="7"/>
        <v>93860.881214795023</v>
      </c>
    </row>
    <row r="19" spans="4:22" x14ac:dyDescent="0.25">
      <c r="D19" s="5">
        <v>16</v>
      </c>
      <c r="E19" s="6" t="s">
        <v>22</v>
      </c>
      <c r="F19" s="7">
        <v>42353</v>
      </c>
      <c r="G19" s="26">
        <f t="shared" si="0"/>
        <v>42369</v>
      </c>
      <c r="H19" s="7">
        <v>44585</v>
      </c>
      <c r="I19" s="8">
        <f t="shared" si="1"/>
        <v>6.1150684931506847</v>
      </c>
      <c r="J19" s="5">
        <v>60</v>
      </c>
      <c r="K19" s="9">
        <v>0.08</v>
      </c>
      <c r="L19" s="5">
        <f t="shared" si="2"/>
        <v>1.5333333333333334E-2</v>
      </c>
      <c r="M19" s="10">
        <v>97817663.103582382</v>
      </c>
      <c r="N19" s="11">
        <v>76258650.155552819</v>
      </c>
      <c r="O19" s="11">
        <f>VLOOKUP(G19,Sheet1!E:J,6,0)</f>
        <v>142.5</v>
      </c>
      <c r="P19">
        <v>144.16</v>
      </c>
      <c r="Q19" s="31">
        <f t="shared" si="3"/>
        <v>1.164912280701752E-2</v>
      </c>
      <c r="R19" s="10">
        <f t="shared" si="4"/>
        <v>96678173.133393288</v>
      </c>
      <c r="S19" s="28">
        <f t="shared" si="5"/>
        <v>9064969.3077184986</v>
      </c>
      <c r="T19" s="28">
        <f t="shared" si="6"/>
        <v>87613203.825674787</v>
      </c>
      <c r="U19" s="9">
        <v>0.15</v>
      </c>
      <c r="V19" s="10">
        <f t="shared" si="7"/>
        <v>74471223.251823574</v>
      </c>
    </row>
    <row r="20" spans="4:22" x14ac:dyDescent="0.25">
      <c r="D20" s="5">
        <v>17</v>
      </c>
      <c r="E20" s="6" t="s">
        <v>22</v>
      </c>
      <c r="F20" s="7">
        <v>42444</v>
      </c>
      <c r="G20" s="26">
        <f t="shared" si="0"/>
        <v>42460</v>
      </c>
      <c r="H20" s="7">
        <v>44585</v>
      </c>
      <c r="I20" s="8">
        <f t="shared" si="1"/>
        <v>5.8657534246575347</v>
      </c>
      <c r="J20" s="5">
        <v>60</v>
      </c>
      <c r="K20" s="9">
        <v>0.08</v>
      </c>
      <c r="L20" s="5">
        <f t="shared" si="2"/>
        <v>1.5333333333333334E-2</v>
      </c>
      <c r="M20" s="10">
        <v>4105721.58</v>
      </c>
      <c r="N20" s="11">
        <v>3239718.0375313973</v>
      </c>
      <c r="O20" s="11">
        <f>VLOOKUP(G20,Sheet1!E:J,6,0)</f>
        <v>142.52000000000001</v>
      </c>
      <c r="P20">
        <v>144.16</v>
      </c>
      <c r="Q20" s="31">
        <f t="shared" si="3"/>
        <v>1.150715689026092E-2</v>
      </c>
      <c r="R20" s="10">
        <f t="shared" si="4"/>
        <v>4058476.3976312103</v>
      </c>
      <c r="S20" s="28">
        <f t="shared" si="5"/>
        <v>365025.66803388804</v>
      </c>
      <c r="T20" s="28">
        <f t="shared" si="6"/>
        <v>3693450.7295973222</v>
      </c>
      <c r="U20" s="9">
        <v>0.15</v>
      </c>
      <c r="V20" s="10">
        <f t="shared" si="7"/>
        <v>3139433.1201577238</v>
      </c>
    </row>
    <row r="21" spans="4:22" x14ac:dyDescent="0.25">
      <c r="D21" s="5">
        <v>18</v>
      </c>
      <c r="E21" s="6" t="s">
        <v>22</v>
      </c>
      <c r="F21" s="7">
        <v>43054</v>
      </c>
      <c r="G21" s="26">
        <f t="shared" si="0"/>
        <v>43069</v>
      </c>
      <c r="H21" s="7">
        <v>44585</v>
      </c>
      <c r="I21" s="8">
        <f t="shared" si="1"/>
        <v>4.1945205479452055</v>
      </c>
      <c r="J21" s="5">
        <v>60</v>
      </c>
      <c r="K21" s="9">
        <v>0.08</v>
      </c>
      <c r="L21" s="5">
        <f t="shared" si="2"/>
        <v>1.5333333333333334E-2</v>
      </c>
      <c r="M21" s="10">
        <v>611441.54</v>
      </c>
      <c r="N21" s="11">
        <v>521303.33072789048</v>
      </c>
      <c r="O21" s="11">
        <f>VLOOKUP(G21,Sheet1!E:J,6,0)</f>
        <v>143.58000000000001</v>
      </c>
      <c r="P21">
        <v>144.16</v>
      </c>
      <c r="Q21" s="31">
        <f t="shared" si="3"/>
        <v>4.0395598272738821E-3</v>
      </c>
      <c r="R21" s="10">
        <f t="shared" si="4"/>
        <v>608971.58531828958</v>
      </c>
      <c r="S21" s="28">
        <f t="shared" si="5"/>
        <v>39166.605358562432</v>
      </c>
      <c r="T21" s="28">
        <f t="shared" si="6"/>
        <v>569804.97995972715</v>
      </c>
      <c r="U21" s="9">
        <v>0.15</v>
      </c>
      <c r="V21" s="10">
        <f t="shared" si="7"/>
        <v>484334.23296576808</v>
      </c>
    </row>
    <row r="22" spans="4:22" x14ac:dyDescent="0.25">
      <c r="D22" s="5">
        <v>19</v>
      </c>
      <c r="E22" s="6" t="s">
        <v>23</v>
      </c>
      <c r="F22" s="7">
        <v>42353</v>
      </c>
      <c r="G22" s="26">
        <f t="shared" si="0"/>
        <v>42369</v>
      </c>
      <c r="H22" s="7">
        <v>44585</v>
      </c>
      <c r="I22" s="8">
        <f t="shared" si="1"/>
        <v>6.1150684931506847</v>
      </c>
      <c r="J22" s="5">
        <v>60</v>
      </c>
      <c r="K22" s="9">
        <v>0.08</v>
      </c>
      <c r="L22" s="5">
        <f t="shared" si="2"/>
        <v>1.5333333333333334E-2</v>
      </c>
      <c r="M22" s="10">
        <v>27950878.745239761</v>
      </c>
      <c r="N22" s="11">
        <v>21790505.069788918</v>
      </c>
      <c r="O22" s="11">
        <f>VLOOKUP(G22,Sheet1!E:J,6,0)</f>
        <v>142.5</v>
      </c>
      <c r="P22">
        <v>144.16</v>
      </c>
      <c r="Q22" s="31">
        <f t="shared" si="3"/>
        <v>1.164912280701752E-2</v>
      </c>
      <c r="R22" s="10">
        <f t="shared" si="4"/>
        <v>27625275.526172407</v>
      </c>
      <c r="S22" s="28">
        <f t="shared" si="5"/>
        <v>2590266.9304321217</v>
      </c>
      <c r="T22" s="28">
        <f t="shared" si="6"/>
        <v>25035008.595740285</v>
      </c>
      <c r="U22" s="9">
        <v>0.15</v>
      </c>
      <c r="V22" s="10">
        <f t="shared" si="7"/>
        <v>21279757.30637924</v>
      </c>
    </row>
    <row r="23" spans="4:22" x14ac:dyDescent="0.25">
      <c r="D23" s="5">
        <v>20</v>
      </c>
      <c r="E23" s="6" t="s">
        <v>23</v>
      </c>
      <c r="F23" s="7">
        <v>42444</v>
      </c>
      <c r="G23" s="26">
        <f t="shared" si="0"/>
        <v>42460</v>
      </c>
      <c r="H23" s="7">
        <v>44585</v>
      </c>
      <c r="I23" s="8">
        <f t="shared" si="1"/>
        <v>5.8657534246575347</v>
      </c>
      <c r="J23" s="5">
        <v>60</v>
      </c>
      <c r="K23" s="9">
        <v>0.08</v>
      </c>
      <c r="L23" s="5">
        <f t="shared" si="2"/>
        <v>1.5333333333333334E-2</v>
      </c>
      <c r="M23" s="10">
        <v>840573.03</v>
      </c>
      <c r="N23" s="11">
        <v>663274.30004482204</v>
      </c>
      <c r="O23" s="11">
        <f>VLOOKUP(G23,Sheet1!E:J,6,0)</f>
        <v>142.52000000000001</v>
      </c>
      <c r="P23">
        <v>144.16</v>
      </c>
      <c r="Q23" s="31">
        <f t="shared" si="3"/>
        <v>1.150715689026092E-2</v>
      </c>
      <c r="R23" s="10">
        <f t="shared" si="4"/>
        <v>830900.42426606803</v>
      </c>
      <c r="S23" s="28">
        <f t="shared" si="5"/>
        <v>74732.474140884005</v>
      </c>
      <c r="T23" s="28">
        <f t="shared" si="6"/>
        <v>756167.95012518403</v>
      </c>
      <c r="U23" s="9">
        <v>0.15</v>
      </c>
      <c r="V23" s="10">
        <f t="shared" si="7"/>
        <v>642742.75760640646</v>
      </c>
    </row>
    <row r="24" spans="4:22" x14ac:dyDescent="0.25">
      <c r="D24" s="5">
        <v>21</v>
      </c>
      <c r="E24" s="6" t="s">
        <v>23</v>
      </c>
      <c r="F24" s="7">
        <v>43054</v>
      </c>
      <c r="G24" s="26">
        <f t="shared" si="0"/>
        <v>43069</v>
      </c>
      <c r="H24" s="7">
        <v>44585</v>
      </c>
      <c r="I24" s="8">
        <f t="shared" si="1"/>
        <v>4.1945205479452055</v>
      </c>
      <c r="J24" s="5">
        <v>60</v>
      </c>
      <c r="K24" s="9">
        <v>0.08</v>
      </c>
      <c r="L24" s="5">
        <f t="shared" si="2"/>
        <v>1.5333333333333334E-2</v>
      </c>
      <c r="M24" s="10">
        <v>546279.56000000006</v>
      </c>
      <c r="N24" s="11">
        <v>465747.47626169864</v>
      </c>
      <c r="O24" s="11">
        <f>VLOOKUP(G24,Sheet1!E:J,6,0)</f>
        <v>143.58000000000001</v>
      </c>
      <c r="P24">
        <v>144.16</v>
      </c>
      <c r="Q24" s="31">
        <f t="shared" si="3"/>
        <v>4.0395598272738821E-3</v>
      </c>
      <c r="R24" s="10">
        <f t="shared" si="4"/>
        <v>544072.83103496325</v>
      </c>
      <c r="S24" s="28">
        <f t="shared" si="5"/>
        <v>34992.578263441392</v>
      </c>
      <c r="T24" s="28">
        <f t="shared" si="6"/>
        <v>509080.25277152186</v>
      </c>
      <c r="U24" s="9">
        <v>0.15</v>
      </c>
      <c r="V24" s="10">
        <f t="shared" si="7"/>
        <v>432718.21485579357</v>
      </c>
    </row>
    <row r="25" spans="4:22" x14ac:dyDescent="0.25">
      <c r="D25" s="5">
        <v>22</v>
      </c>
      <c r="E25" s="6" t="s">
        <v>24</v>
      </c>
      <c r="F25" s="7">
        <v>42353</v>
      </c>
      <c r="G25" s="26">
        <f t="shared" si="0"/>
        <v>42369</v>
      </c>
      <c r="H25" s="7">
        <v>44585</v>
      </c>
      <c r="I25" s="8">
        <f t="shared" si="1"/>
        <v>6.1150684931506847</v>
      </c>
      <c r="J25" s="5">
        <v>40</v>
      </c>
      <c r="K25" s="9">
        <v>0.08</v>
      </c>
      <c r="L25" s="5">
        <f t="shared" si="2"/>
        <v>2.3E-2</v>
      </c>
      <c r="M25" s="10">
        <v>4427534.9721623817</v>
      </c>
      <c r="N25" s="11">
        <v>3451706.2642977927</v>
      </c>
      <c r="O25" s="11">
        <f>VLOOKUP(G25,Sheet1!E:J,6,0)</f>
        <v>142.5</v>
      </c>
      <c r="P25">
        <v>144.16</v>
      </c>
      <c r="Q25" s="31">
        <f t="shared" si="3"/>
        <v>1.164912280701752E-2</v>
      </c>
      <c r="R25" s="10">
        <f t="shared" si="4"/>
        <v>4375958.0735392971</v>
      </c>
      <c r="S25" s="28">
        <f t="shared" si="5"/>
        <v>615463.516885516</v>
      </c>
      <c r="T25" s="28">
        <f t="shared" si="6"/>
        <v>3760494.5566537809</v>
      </c>
      <c r="U25" s="9">
        <v>0.15</v>
      </c>
      <c r="V25" s="10">
        <f t="shared" si="7"/>
        <v>3196420.3731557135</v>
      </c>
    </row>
    <row r="26" spans="4:22" x14ac:dyDescent="0.25">
      <c r="D26" s="5">
        <v>23</v>
      </c>
      <c r="E26" s="6" t="s">
        <v>24</v>
      </c>
      <c r="F26" s="7">
        <v>42415</v>
      </c>
      <c r="G26" s="26">
        <f t="shared" si="0"/>
        <v>42429</v>
      </c>
      <c r="H26" s="7">
        <v>44585</v>
      </c>
      <c r="I26" s="8">
        <f t="shared" si="1"/>
        <v>5.9452054794520546</v>
      </c>
      <c r="J26" s="5">
        <v>40</v>
      </c>
      <c r="K26" s="9">
        <v>0.08</v>
      </c>
      <c r="L26" s="5">
        <f t="shared" si="2"/>
        <v>2.3E-2</v>
      </c>
      <c r="M26" s="10">
        <v>174908.28</v>
      </c>
      <c r="N26" s="11">
        <v>137487.49209534246</v>
      </c>
      <c r="O26" s="11">
        <f>VLOOKUP(G26,Sheet1!E:J,6,0)</f>
        <v>142.51</v>
      </c>
      <c r="P26">
        <v>144.16</v>
      </c>
      <c r="Q26" s="31">
        <f t="shared" si="3"/>
        <v>1.1578134867728622E-2</v>
      </c>
      <c r="R26" s="10">
        <f t="shared" si="4"/>
        <v>172883.16834467754</v>
      </c>
      <c r="S26" s="28">
        <f t="shared" si="5"/>
        <v>23639.997074199604</v>
      </c>
      <c r="T26" s="28">
        <f t="shared" si="6"/>
        <v>149243.17127047793</v>
      </c>
      <c r="U26" s="9">
        <v>0.15</v>
      </c>
      <c r="V26" s="10">
        <f t="shared" si="7"/>
        <v>126856.69557990624</v>
      </c>
    </row>
    <row r="27" spans="4:22" s="15" customFormat="1" x14ac:dyDescent="0.25">
      <c r="D27" s="37" t="s">
        <v>25</v>
      </c>
      <c r="E27" s="38"/>
      <c r="F27" s="38"/>
      <c r="G27" s="38"/>
      <c r="H27" s="38"/>
      <c r="I27" s="38"/>
      <c r="J27" s="38"/>
      <c r="K27" s="38"/>
      <c r="L27" s="39"/>
      <c r="M27" s="13">
        <f>SUM(M4:M26)</f>
        <v>346187770.77914131</v>
      </c>
      <c r="N27" s="13">
        <f>SUM(N4:N26)</f>
        <v>270769991.06668359</v>
      </c>
      <c r="O27" s="13"/>
      <c r="P27" s="13"/>
      <c r="Q27" s="14"/>
      <c r="R27" s="16">
        <f>SUM(R4:R26)</f>
        <v>342239492.15882409</v>
      </c>
      <c r="S27" s="13"/>
      <c r="T27" s="13"/>
      <c r="U27" s="14"/>
      <c r="V27" s="16">
        <f>SUM(V4:V26)</f>
        <v>248877466.43401575</v>
      </c>
    </row>
  </sheetData>
  <autoFilter ref="D3:V50"/>
  <mergeCells count="2">
    <mergeCell ref="D2:V2"/>
    <mergeCell ref="D27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3:U51"/>
  <sheetViews>
    <sheetView topLeftCell="E1" workbookViewId="0">
      <selection activeCell="N1" sqref="N1:P1048576"/>
    </sheetView>
  </sheetViews>
  <sheetFormatPr defaultRowHeight="15" x14ac:dyDescent="0.25"/>
  <cols>
    <col min="4" max="4" width="30.140625" bestFit="1" customWidth="1"/>
    <col min="5" max="5" width="14.5703125" customWidth="1"/>
    <col min="7" max="7" width="11.42578125" customWidth="1"/>
    <col min="8" max="8" width="15.42578125" customWidth="1"/>
    <col min="9" max="9" width="18.140625" customWidth="1"/>
    <col min="11" max="11" width="12.5703125" customWidth="1"/>
    <col min="12" max="12" width="13.28515625" customWidth="1"/>
    <col min="13" max="13" width="15" customWidth="1"/>
    <col min="14" max="15" width="15" hidden="1" customWidth="1"/>
    <col min="16" max="16" width="0" hidden="1" customWidth="1"/>
    <col min="17" max="17" width="16.7109375" customWidth="1"/>
    <col min="18" max="18" width="13.85546875" customWidth="1"/>
    <col min="19" max="19" width="13.7109375" customWidth="1"/>
    <col min="20" max="21" width="13.28515625" customWidth="1"/>
  </cols>
  <sheetData>
    <row r="3" spans="3:21" ht="15.75" x14ac:dyDescent="0.25">
      <c r="C3" s="36" t="s">
        <v>525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3:21" ht="60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2" t="s">
        <v>9</v>
      </c>
      <c r="M4" s="2" t="s">
        <v>10</v>
      </c>
      <c r="N4" s="2" t="s">
        <v>542</v>
      </c>
      <c r="O4" s="2" t="s">
        <v>543</v>
      </c>
      <c r="P4" s="3" t="s">
        <v>11</v>
      </c>
      <c r="Q4" s="2" t="s">
        <v>12</v>
      </c>
      <c r="R4" s="2" t="s">
        <v>13</v>
      </c>
      <c r="S4" s="2" t="s">
        <v>14</v>
      </c>
      <c r="T4" s="4" t="s">
        <v>15</v>
      </c>
      <c r="U4" s="2" t="s">
        <v>16</v>
      </c>
    </row>
    <row r="5" spans="3:21" x14ac:dyDescent="0.25">
      <c r="C5" s="5">
        <v>1</v>
      </c>
      <c r="D5" s="17" t="s">
        <v>37</v>
      </c>
      <c r="E5" s="7">
        <v>43799</v>
      </c>
      <c r="F5" s="32">
        <f>EOMONTH(E5,0)</f>
        <v>43799</v>
      </c>
      <c r="G5" s="7">
        <v>44585</v>
      </c>
      <c r="H5" s="8">
        <f>(G5-E5)/365</f>
        <v>2.1534246575342464</v>
      </c>
      <c r="I5" s="5">
        <v>40</v>
      </c>
      <c r="J5" s="9">
        <v>0.08</v>
      </c>
      <c r="K5" s="5">
        <f>(1-J5)/I5</f>
        <v>2.3E-2</v>
      </c>
      <c r="L5" s="20">
        <v>25550058.898091983</v>
      </c>
      <c r="M5" s="20">
        <v>24335322.764544342</v>
      </c>
      <c r="N5" s="20">
        <f>VLOOKUP(F5,Sheet1!E:F,2,0)</f>
        <v>145</v>
      </c>
      <c r="O5">
        <v>145.35</v>
      </c>
      <c r="P5" s="35">
        <f>(O5-N5)/N5</f>
        <v>2.4137931034482365E-3</v>
      </c>
      <c r="Q5" s="10">
        <f>L5*(1-P5)</f>
        <v>25488386.342131071</v>
      </c>
      <c r="R5" s="5">
        <f>Q5*K5*H5</f>
        <v>1262408.3514877958</v>
      </c>
      <c r="S5" s="5">
        <f>MAX(Q5-R5,0)</f>
        <v>24225977.990643274</v>
      </c>
      <c r="T5" s="9">
        <v>0.15</v>
      </c>
      <c r="U5" s="5">
        <f>IF(M5&lt;0,0,IF(S5&lt;=J5*Q5,J5*Q5,S5*(1-T5)))</f>
        <v>20592081.292046782</v>
      </c>
    </row>
    <row r="6" spans="3:21" x14ac:dyDescent="0.25">
      <c r="C6" s="5">
        <v>2</v>
      </c>
      <c r="D6" s="17" t="s">
        <v>38</v>
      </c>
      <c r="E6" s="7">
        <v>43799</v>
      </c>
      <c r="F6" s="32">
        <f t="shared" ref="F6:F50" si="0">EOMONTH(E6,0)</f>
        <v>43799</v>
      </c>
      <c r="G6" s="7">
        <v>44585</v>
      </c>
      <c r="H6" s="8">
        <f t="shared" ref="H6:H50" si="1">(G6-E6)/365</f>
        <v>2.1534246575342464</v>
      </c>
      <c r="I6" s="5">
        <v>40</v>
      </c>
      <c r="J6" s="9">
        <v>0.08</v>
      </c>
      <c r="K6" s="5">
        <f t="shared" ref="K6:K50" si="2">(1-J6)/I6</f>
        <v>2.3E-2</v>
      </c>
      <c r="L6" s="20">
        <v>33201328.221387301</v>
      </c>
      <c r="M6" s="20">
        <v>31622824.890606094</v>
      </c>
      <c r="N6">
        <v>137.41999999999999</v>
      </c>
      <c r="O6">
        <v>137.77000000000001</v>
      </c>
      <c r="P6" s="35">
        <f t="shared" ref="P6:P37" si="3">(O6-N6)/N6</f>
        <v>2.5469363993597931E-3</v>
      </c>
      <c r="Q6" s="10">
        <f t="shared" ref="Q6:Q50" si="4">L6*(1-P6)</f>
        <v>33116766.55003316</v>
      </c>
      <c r="R6" s="5">
        <f t="shared" ref="R6:R50" si="5">Q6*K6*H6</f>
        <v>1640232.6183328752</v>
      </c>
      <c r="S6" s="5">
        <f t="shared" ref="S6:S50" si="6">MAX(Q6-R6,0)</f>
        <v>31476533.931700286</v>
      </c>
      <c r="T6" s="9">
        <v>0.15</v>
      </c>
      <c r="U6" s="5">
        <f t="shared" ref="U6:U50" si="7">IF(M6&lt;0,0,IF(S6&lt;=J6*Q6,J6*Q6,S6*(1-T6)))</f>
        <v>26755053.841945242</v>
      </c>
    </row>
    <row r="7" spans="3:21" x14ac:dyDescent="0.25">
      <c r="C7" s="5">
        <v>3</v>
      </c>
      <c r="D7" s="17" t="s">
        <v>39</v>
      </c>
      <c r="E7" s="7">
        <v>43799</v>
      </c>
      <c r="F7" s="32">
        <f t="shared" si="0"/>
        <v>43799</v>
      </c>
      <c r="G7" s="7">
        <v>44585</v>
      </c>
      <c r="H7" s="8">
        <f t="shared" si="1"/>
        <v>2.1534246575342464</v>
      </c>
      <c r="I7" s="5">
        <v>40</v>
      </c>
      <c r="J7" s="9">
        <v>0.08</v>
      </c>
      <c r="K7" s="5">
        <f t="shared" si="2"/>
        <v>2.3E-2</v>
      </c>
      <c r="L7" s="20">
        <v>19406631.896486063</v>
      </c>
      <c r="M7" s="20">
        <v>18483975.04120655</v>
      </c>
      <c r="N7" s="20">
        <f>VLOOKUP(F7,Sheet1!E:F,2,0)</f>
        <v>145</v>
      </c>
      <c r="O7">
        <v>145.35</v>
      </c>
      <c r="P7" s="35">
        <f t="shared" si="3"/>
        <v>2.4137931034482365E-3</v>
      </c>
      <c r="Q7" s="10">
        <f t="shared" si="4"/>
        <v>19359788.302253164</v>
      </c>
      <c r="R7" s="5">
        <f t="shared" si="5"/>
        <v>958866.44637844572</v>
      </c>
      <c r="S7" s="5">
        <f t="shared" si="6"/>
        <v>18400921.855874717</v>
      </c>
      <c r="T7" s="9">
        <v>0.15</v>
      </c>
      <c r="U7" s="5">
        <f t="shared" si="7"/>
        <v>15640783.577493509</v>
      </c>
    </row>
    <row r="8" spans="3:21" x14ac:dyDescent="0.25">
      <c r="C8" s="5">
        <v>4</v>
      </c>
      <c r="D8" s="17" t="s">
        <v>40</v>
      </c>
      <c r="E8" s="7">
        <v>43799</v>
      </c>
      <c r="F8" s="32">
        <f t="shared" si="0"/>
        <v>43799</v>
      </c>
      <c r="G8" s="7">
        <v>44585</v>
      </c>
      <c r="H8" s="8">
        <f t="shared" si="1"/>
        <v>2.1534246575342464</v>
      </c>
      <c r="I8" s="5">
        <v>40</v>
      </c>
      <c r="J8" s="9">
        <v>0.08</v>
      </c>
      <c r="K8" s="5">
        <f t="shared" si="2"/>
        <v>2.3E-2</v>
      </c>
      <c r="L8" s="20">
        <v>474015.44888966077</v>
      </c>
      <c r="M8" s="20">
        <v>451479.15275340894</v>
      </c>
      <c r="N8" s="20">
        <f>VLOOKUP(F8,Sheet1!E:F,2,0)</f>
        <v>145</v>
      </c>
      <c r="O8">
        <v>145.35</v>
      </c>
      <c r="P8" s="35">
        <f t="shared" si="3"/>
        <v>2.4137931034482365E-3</v>
      </c>
      <c r="Q8" s="10">
        <f t="shared" si="4"/>
        <v>472871.27366820298</v>
      </c>
      <c r="R8" s="5">
        <f t="shared" si="5"/>
        <v>23420.731192804855</v>
      </c>
      <c r="S8" s="5">
        <f t="shared" si="6"/>
        <v>449450.54247539811</v>
      </c>
      <c r="T8" s="9">
        <v>0.15</v>
      </c>
      <c r="U8" s="5">
        <f t="shared" si="7"/>
        <v>382032.9611040884</v>
      </c>
    </row>
    <row r="9" spans="3:21" x14ac:dyDescent="0.25">
      <c r="C9" s="5">
        <v>5</v>
      </c>
      <c r="D9" s="17" t="s">
        <v>41</v>
      </c>
      <c r="E9" s="7">
        <v>43799</v>
      </c>
      <c r="F9" s="32">
        <f t="shared" si="0"/>
        <v>43799</v>
      </c>
      <c r="G9" s="7">
        <v>44585</v>
      </c>
      <c r="H9" s="8">
        <f t="shared" si="1"/>
        <v>2.1534246575342464</v>
      </c>
      <c r="I9" s="5">
        <v>60</v>
      </c>
      <c r="J9" s="9">
        <v>0.08</v>
      </c>
      <c r="K9" s="5">
        <f t="shared" si="2"/>
        <v>1.5333333333333334E-2</v>
      </c>
      <c r="L9" s="20">
        <v>666.10960612477356</v>
      </c>
      <c r="M9" s="20">
        <v>634.44050466828435</v>
      </c>
      <c r="N9" s="20">
        <f>VLOOKUP(F9,Sheet1!E:F,2,0)</f>
        <v>145</v>
      </c>
      <c r="O9">
        <v>145.35</v>
      </c>
      <c r="P9" s="35">
        <f t="shared" si="3"/>
        <v>2.4137931034482365E-3</v>
      </c>
      <c r="Q9" s="10">
        <f t="shared" si="4"/>
        <v>664.50175535136896</v>
      </c>
      <c r="R9" s="5">
        <f t="shared" si="5"/>
        <v>21.941301795875884</v>
      </c>
      <c r="S9" s="5">
        <f t="shared" si="6"/>
        <v>642.56045355549304</v>
      </c>
      <c r="T9" s="9">
        <v>0.15</v>
      </c>
      <c r="U9" s="5">
        <f t="shared" si="7"/>
        <v>546.17638552216908</v>
      </c>
    </row>
    <row r="10" spans="3:21" x14ac:dyDescent="0.25">
      <c r="C10" s="5">
        <v>6</v>
      </c>
      <c r="D10" s="17" t="s">
        <v>42</v>
      </c>
      <c r="E10" s="7">
        <v>43799</v>
      </c>
      <c r="F10" s="32">
        <f t="shared" si="0"/>
        <v>43799</v>
      </c>
      <c r="G10" s="7">
        <v>44585</v>
      </c>
      <c r="H10" s="8">
        <f t="shared" si="1"/>
        <v>2.1534246575342464</v>
      </c>
      <c r="I10" s="5">
        <v>40</v>
      </c>
      <c r="J10" s="9">
        <v>0.08</v>
      </c>
      <c r="K10" s="5">
        <f t="shared" si="2"/>
        <v>2.3E-2</v>
      </c>
      <c r="L10" s="20">
        <v>20082044.719565459</v>
      </c>
      <c r="M10" s="20">
        <v>19127276.45645991</v>
      </c>
      <c r="N10" s="20">
        <f>VLOOKUP(F10,Sheet1!E:F,2,0)</f>
        <v>145</v>
      </c>
      <c r="O10">
        <v>145.35</v>
      </c>
      <c r="P10" s="35">
        <f t="shared" si="3"/>
        <v>2.4137931034482365E-3</v>
      </c>
      <c r="Q10" s="10">
        <f t="shared" si="4"/>
        <v>20033570.818518233</v>
      </c>
      <c r="R10" s="5">
        <f t="shared" si="5"/>
        <v>992238.06371828099</v>
      </c>
      <c r="S10" s="5">
        <f t="shared" si="6"/>
        <v>19041332.754799951</v>
      </c>
      <c r="T10" s="9">
        <v>0.15</v>
      </c>
      <c r="U10" s="5">
        <f t="shared" si="7"/>
        <v>16185132.841579957</v>
      </c>
    </row>
    <row r="11" spans="3:21" x14ac:dyDescent="0.25">
      <c r="C11" s="5">
        <v>7</v>
      </c>
      <c r="D11" s="17" t="s">
        <v>43</v>
      </c>
      <c r="E11" s="7">
        <v>43799</v>
      </c>
      <c r="F11" s="32">
        <f t="shared" si="0"/>
        <v>43799</v>
      </c>
      <c r="G11" s="7">
        <v>44585</v>
      </c>
      <c r="H11" s="8">
        <f t="shared" si="1"/>
        <v>2.1534246575342464</v>
      </c>
      <c r="I11" s="5">
        <v>40</v>
      </c>
      <c r="J11" s="9">
        <v>0.08</v>
      </c>
      <c r="K11" s="5">
        <f t="shared" si="2"/>
        <v>2.3E-2</v>
      </c>
      <c r="L11" s="20">
        <v>24911693.080519285</v>
      </c>
      <c r="M11" s="20">
        <v>23727307.014974233</v>
      </c>
      <c r="N11" s="20">
        <f>VLOOKUP(F11,Sheet1!E:F,2,0)</f>
        <v>145</v>
      </c>
      <c r="O11">
        <v>145.35</v>
      </c>
      <c r="P11" s="35">
        <f t="shared" si="3"/>
        <v>2.4137931034482365E-3</v>
      </c>
      <c r="Q11" s="10">
        <f t="shared" si="4"/>
        <v>24851561.407566309</v>
      </c>
      <c r="R11" s="5">
        <f t="shared" si="5"/>
        <v>1230867.1976054348</v>
      </c>
      <c r="S11" s="5">
        <f t="shared" si="6"/>
        <v>23620694.209960874</v>
      </c>
      <c r="T11" s="9">
        <v>0.15</v>
      </c>
      <c r="U11" s="5">
        <f t="shared" si="7"/>
        <v>20077590.078466743</v>
      </c>
    </row>
    <row r="12" spans="3:21" x14ac:dyDescent="0.25">
      <c r="C12" s="5">
        <v>8</v>
      </c>
      <c r="D12" s="17" t="s">
        <v>44</v>
      </c>
      <c r="E12" s="7">
        <v>43799</v>
      </c>
      <c r="F12" s="32">
        <f t="shared" si="0"/>
        <v>43799</v>
      </c>
      <c r="G12" s="7">
        <v>44585</v>
      </c>
      <c r="H12" s="8">
        <f t="shared" si="1"/>
        <v>2.1534246575342464</v>
      </c>
      <c r="I12" s="5">
        <v>60</v>
      </c>
      <c r="J12" s="9">
        <v>0.08</v>
      </c>
      <c r="K12" s="5">
        <f t="shared" si="2"/>
        <v>1.5333333333333334E-2</v>
      </c>
      <c r="L12" s="20">
        <v>31240541.338515796</v>
      </c>
      <c r="M12" s="20">
        <v>29755260.441636223</v>
      </c>
      <c r="N12" s="20">
        <f>VLOOKUP(F12,Sheet1!E:F,2,0)</f>
        <v>145</v>
      </c>
      <c r="O12">
        <v>145.35</v>
      </c>
      <c r="P12" s="35">
        <f t="shared" si="3"/>
        <v>2.4137931034482365E-3</v>
      </c>
      <c r="Q12" s="10">
        <f t="shared" si="4"/>
        <v>31165133.135284897</v>
      </c>
      <c r="R12" s="5">
        <f t="shared" si="5"/>
        <v>1029047.0809491879</v>
      </c>
      <c r="S12" s="5">
        <f t="shared" si="6"/>
        <v>30136086.05433571</v>
      </c>
      <c r="T12" s="9">
        <v>0.15</v>
      </c>
      <c r="U12" s="5">
        <f t="shared" si="7"/>
        <v>25615673.146185353</v>
      </c>
    </row>
    <row r="13" spans="3:21" x14ac:dyDescent="0.25">
      <c r="C13" s="5">
        <v>9</v>
      </c>
      <c r="D13" s="17" t="s">
        <v>45</v>
      </c>
      <c r="E13" s="7">
        <v>43799</v>
      </c>
      <c r="F13" s="32">
        <f t="shared" si="0"/>
        <v>43799</v>
      </c>
      <c r="G13" s="7">
        <v>44585</v>
      </c>
      <c r="H13" s="8">
        <f t="shared" si="1"/>
        <v>2.1534246575342464</v>
      </c>
      <c r="I13" s="5">
        <v>60</v>
      </c>
      <c r="J13" s="9">
        <v>0.08</v>
      </c>
      <c r="K13" s="5">
        <f t="shared" si="2"/>
        <v>1.5333333333333334E-2</v>
      </c>
      <c r="L13" s="20">
        <v>249787593.29924366</v>
      </c>
      <c r="M13" s="20">
        <v>237911847.08266044</v>
      </c>
      <c r="N13" s="20">
        <f>VLOOKUP(F13,Sheet1!E:F,2,0)</f>
        <v>145</v>
      </c>
      <c r="O13">
        <v>145.35</v>
      </c>
      <c r="P13" s="35">
        <f t="shared" si="3"/>
        <v>2.4137931034482365E-3</v>
      </c>
      <c r="Q13" s="10">
        <f t="shared" si="4"/>
        <v>249184657.729211</v>
      </c>
      <c r="R13" s="5">
        <f t="shared" si="5"/>
        <v>8227872.5889108246</v>
      </c>
      <c r="S13" s="5">
        <f t="shared" si="6"/>
        <v>240956785.14030018</v>
      </c>
      <c r="T13" s="9">
        <v>0.15</v>
      </c>
      <c r="U13" s="5">
        <f t="shared" si="7"/>
        <v>204813267.36925516</v>
      </c>
    </row>
    <row r="14" spans="3:21" x14ac:dyDescent="0.25">
      <c r="C14" s="5">
        <v>10</v>
      </c>
      <c r="D14" s="17" t="s">
        <v>46</v>
      </c>
      <c r="E14" s="7">
        <v>43799</v>
      </c>
      <c r="F14" s="32">
        <f t="shared" si="0"/>
        <v>43799</v>
      </c>
      <c r="G14" s="7">
        <v>44585</v>
      </c>
      <c r="H14" s="8">
        <f t="shared" si="1"/>
        <v>2.1534246575342464</v>
      </c>
      <c r="I14" s="5">
        <v>40</v>
      </c>
      <c r="J14" s="9">
        <v>0.08</v>
      </c>
      <c r="K14" s="5">
        <f t="shared" si="2"/>
        <v>2.3E-2</v>
      </c>
      <c r="L14" s="20">
        <v>42150932.264140278</v>
      </c>
      <c r="M14" s="20">
        <v>40146934.516495399</v>
      </c>
      <c r="N14" s="20">
        <f>VLOOKUP(F14,Sheet1!E:F,2,0)</f>
        <v>145</v>
      </c>
      <c r="O14">
        <v>145.35</v>
      </c>
      <c r="P14" s="35">
        <f t="shared" si="3"/>
        <v>2.4137931034482365E-3</v>
      </c>
      <c r="Q14" s="10">
        <f t="shared" si="4"/>
        <v>42049188.634537183</v>
      </c>
      <c r="R14" s="5">
        <f t="shared" si="5"/>
        <v>2082644.4716031866</v>
      </c>
      <c r="S14" s="5">
        <f t="shared" si="6"/>
        <v>39966544.162933998</v>
      </c>
      <c r="T14" s="9">
        <v>0.15</v>
      </c>
      <c r="U14" s="5">
        <f t="shared" si="7"/>
        <v>33971562.538493894</v>
      </c>
    </row>
    <row r="15" spans="3:21" x14ac:dyDescent="0.25">
      <c r="C15" s="5">
        <v>11</v>
      </c>
      <c r="D15" s="17" t="s">
        <v>38</v>
      </c>
      <c r="E15" s="7">
        <v>43878</v>
      </c>
      <c r="F15" s="32">
        <f t="shared" si="0"/>
        <v>43890</v>
      </c>
      <c r="G15" s="7">
        <v>44585</v>
      </c>
      <c r="H15" s="8">
        <f t="shared" si="1"/>
        <v>1.9369863013698629</v>
      </c>
      <c r="I15" s="5">
        <v>40</v>
      </c>
      <c r="J15" s="9">
        <v>0.08</v>
      </c>
      <c r="K15" s="5">
        <f t="shared" si="2"/>
        <v>2.3E-2</v>
      </c>
      <c r="L15" s="20">
        <v>1065789.583226257</v>
      </c>
      <c r="M15" s="20">
        <v>1015118.3451415456</v>
      </c>
      <c r="N15">
        <v>137.44</v>
      </c>
      <c r="O15">
        <v>137.77000000000001</v>
      </c>
      <c r="P15" s="35">
        <f t="shared" si="3"/>
        <v>2.4010477299186007E-3</v>
      </c>
      <c r="Q15" s="10">
        <f t="shared" si="4"/>
        <v>1063230.5715668807</v>
      </c>
      <c r="R15" s="5">
        <f t="shared" si="5"/>
        <v>47367.650203422047</v>
      </c>
      <c r="S15" s="5">
        <f t="shared" si="6"/>
        <v>1015862.9213634586</v>
      </c>
      <c r="T15" s="9">
        <v>0.15</v>
      </c>
      <c r="U15" s="5">
        <f t="shared" si="7"/>
        <v>863483.48315893975</v>
      </c>
    </row>
    <row r="16" spans="3:21" x14ac:dyDescent="0.25">
      <c r="C16" s="5">
        <v>12</v>
      </c>
      <c r="D16" s="17" t="s">
        <v>37</v>
      </c>
      <c r="E16" s="7">
        <v>43881</v>
      </c>
      <c r="F16" s="32">
        <f t="shared" si="0"/>
        <v>43890</v>
      </c>
      <c r="G16" s="7">
        <v>44585</v>
      </c>
      <c r="H16" s="8">
        <f t="shared" si="1"/>
        <v>1.9287671232876713</v>
      </c>
      <c r="I16" s="5">
        <v>35</v>
      </c>
      <c r="J16" s="9">
        <v>0.08</v>
      </c>
      <c r="K16" s="5">
        <f t="shared" si="2"/>
        <v>2.6285714285714287E-2</v>
      </c>
      <c r="L16" s="20">
        <v>475062</v>
      </c>
      <c r="M16" s="20">
        <v>452475.94728767121</v>
      </c>
      <c r="N16" s="20">
        <f>VLOOKUP(F16,Sheet1!E:F,2,0)</f>
        <v>145.02000000000001</v>
      </c>
      <c r="O16">
        <v>145.35</v>
      </c>
      <c r="P16" s="35">
        <f t="shared" si="3"/>
        <v>2.2755482002481315E-3</v>
      </c>
      <c r="Q16" s="10">
        <f t="shared" si="4"/>
        <v>473980.97352089372</v>
      </c>
      <c r="R16" s="5">
        <f t="shared" si="5"/>
        <v>24030.371579648727</v>
      </c>
      <c r="S16" s="5">
        <f t="shared" si="6"/>
        <v>449950.60194124497</v>
      </c>
      <c r="T16" s="9">
        <v>0.15</v>
      </c>
      <c r="U16" s="5">
        <f t="shared" si="7"/>
        <v>382458.01165005821</v>
      </c>
    </row>
    <row r="17" spans="3:21" x14ac:dyDescent="0.25">
      <c r="C17" s="5">
        <v>13</v>
      </c>
      <c r="D17" s="17" t="s">
        <v>47</v>
      </c>
      <c r="E17" s="7">
        <v>43882</v>
      </c>
      <c r="F17" s="32">
        <f t="shared" si="0"/>
        <v>43890</v>
      </c>
      <c r="G17" s="7">
        <v>44585</v>
      </c>
      <c r="H17" s="8">
        <f t="shared" si="1"/>
        <v>1.9260273972602739</v>
      </c>
      <c r="I17" s="5">
        <v>60</v>
      </c>
      <c r="J17" s="9">
        <v>0.08</v>
      </c>
      <c r="K17" s="5">
        <f t="shared" si="2"/>
        <v>1.5333333333333334E-2</v>
      </c>
      <c r="L17" s="20">
        <v>1905000</v>
      </c>
      <c r="M17" s="20">
        <v>1814429.8630136987</v>
      </c>
      <c r="N17" s="20">
        <f>VLOOKUP(F17,Sheet1!E:F,2,0)</f>
        <v>145.02000000000001</v>
      </c>
      <c r="O17">
        <v>145.35</v>
      </c>
      <c r="P17" s="35">
        <f t="shared" si="3"/>
        <v>2.2755482002481315E-3</v>
      </c>
      <c r="Q17" s="10">
        <f t="shared" si="4"/>
        <v>1900665.0806785272</v>
      </c>
      <c r="R17" s="5">
        <f t="shared" si="5"/>
        <v>56131.239615508879</v>
      </c>
      <c r="S17" s="5">
        <f t="shared" si="6"/>
        <v>1844533.8410630184</v>
      </c>
      <c r="T17" s="9">
        <v>0.15</v>
      </c>
      <c r="U17" s="5">
        <f t="shared" si="7"/>
        <v>1567853.7649035656</v>
      </c>
    </row>
    <row r="18" spans="3:21" x14ac:dyDescent="0.25">
      <c r="C18" s="5">
        <v>14</v>
      </c>
      <c r="D18" s="17" t="s">
        <v>38</v>
      </c>
      <c r="E18" s="7">
        <v>43908</v>
      </c>
      <c r="F18" s="32">
        <f t="shared" si="0"/>
        <v>43921</v>
      </c>
      <c r="G18" s="7">
        <v>44585</v>
      </c>
      <c r="H18" s="8">
        <f t="shared" si="1"/>
        <v>1.8547945205479452</v>
      </c>
      <c r="I18" s="5">
        <v>40</v>
      </c>
      <c r="J18" s="9">
        <v>0.08</v>
      </c>
      <c r="K18" s="5">
        <f t="shared" si="2"/>
        <v>2.3E-2</v>
      </c>
      <c r="L18" s="20">
        <v>55400</v>
      </c>
      <c r="M18" s="20">
        <v>52766.096803652967</v>
      </c>
      <c r="N18">
        <v>137.44</v>
      </c>
      <c r="O18">
        <v>137.77000000000001</v>
      </c>
      <c r="P18" s="35">
        <f t="shared" si="3"/>
        <v>2.4010477299186007E-3</v>
      </c>
      <c r="Q18" s="10">
        <f t="shared" si="4"/>
        <v>55266.981955762509</v>
      </c>
      <c r="R18" s="5">
        <f t="shared" si="5"/>
        <v>2357.7045918717204</v>
      </c>
      <c r="S18" s="5">
        <f t="shared" si="6"/>
        <v>52909.277363890789</v>
      </c>
      <c r="T18" s="9">
        <v>0.15</v>
      </c>
      <c r="U18" s="5">
        <f t="shared" si="7"/>
        <v>44972.885759307166</v>
      </c>
    </row>
    <row r="19" spans="3:21" x14ac:dyDescent="0.25">
      <c r="C19" s="5">
        <v>15</v>
      </c>
      <c r="D19" s="17" t="s">
        <v>38</v>
      </c>
      <c r="E19" s="7">
        <v>43910</v>
      </c>
      <c r="F19" s="32">
        <f t="shared" si="0"/>
        <v>43921</v>
      </c>
      <c r="G19" s="7">
        <v>44585</v>
      </c>
      <c r="H19" s="8">
        <f t="shared" si="1"/>
        <v>1.8493150684931507</v>
      </c>
      <c r="I19" s="5">
        <v>40</v>
      </c>
      <c r="J19" s="9">
        <v>0.08</v>
      </c>
      <c r="K19" s="5">
        <f t="shared" si="2"/>
        <v>2.3E-2</v>
      </c>
      <c r="L19" s="20">
        <v>611496.06000000006</v>
      </c>
      <c r="M19" s="20">
        <v>582423.47106520552</v>
      </c>
      <c r="N19">
        <v>137.44</v>
      </c>
      <c r="O19">
        <v>137.77000000000001</v>
      </c>
      <c r="P19" s="35">
        <f t="shared" si="3"/>
        <v>2.4010477299186007E-3</v>
      </c>
      <c r="Q19" s="10">
        <f t="shared" si="4"/>
        <v>610027.82877328293</v>
      </c>
      <c r="R19" s="5">
        <f t="shared" si="5"/>
        <v>25947.074086863609</v>
      </c>
      <c r="S19" s="5">
        <f t="shared" si="6"/>
        <v>584080.75468641927</v>
      </c>
      <c r="T19" s="9">
        <v>0.15</v>
      </c>
      <c r="U19" s="5">
        <f t="shared" si="7"/>
        <v>496468.64148345636</v>
      </c>
    </row>
    <row r="20" spans="3:21" x14ac:dyDescent="0.25">
      <c r="C20" s="5">
        <v>16</v>
      </c>
      <c r="D20" s="17" t="s">
        <v>38</v>
      </c>
      <c r="E20" s="7">
        <v>43913</v>
      </c>
      <c r="F20" s="32">
        <f t="shared" si="0"/>
        <v>43921</v>
      </c>
      <c r="G20" s="7">
        <v>44585</v>
      </c>
      <c r="H20" s="8">
        <f t="shared" si="1"/>
        <v>1.8410958904109589</v>
      </c>
      <c r="I20" s="5">
        <v>40</v>
      </c>
      <c r="J20" s="9">
        <v>0.08</v>
      </c>
      <c r="K20" s="5">
        <f t="shared" si="2"/>
        <v>2.3E-2</v>
      </c>
      <c r="L20" s="20">
        <v>350977.85023207666</v>
      </c>
      <c r="M20" s="20">
        <v>334291.17727949045</v>
      </c>
      <c r="N20">
        <v>137.44</v>
      </c>
      <c r="O20">
        <v>137.77000000000001</v>
      </c>
      <c r="P20" s="35">
        <f t="shared" si="3"/>
        <v>2.4010477299186007E-3</v>
      </c>
      <c r="Q20" s="10">
        <f t="shared" si="4"/>
        <v>350135.13566152524</v>
      </c>
      <c r="R20" s="5">
        <f t="shared" si="5"/>
        <v>14826.544265163107</v>
      </c>
      <c r="S20" s="5">
        <f t="shared" si="6"/>
        <v>335308.59139636211</v>
      </c>
      <c r="T20" s="9">
        <v>0.15</v>
      </c>
      <c r="U20" s="5">
        <f t="shared" si="7"/>
        <v>285012.30268690782</v>
      </c>
    </row>
    <row r="21" spans="3:21" x14ac:dyDescent="0.25">
      <c r="C21" s="5">
        <v>17</v>
      </c>
      <c r="D21" s="17" t="s">
        <v>43</v>
      </c>
      <c r="E21" s="7">
        <v>43830</v>
      </c>
      <c r="F21" s="32">
        <f t="shared" si="0"/>
        <v>43830</v>
      </c>
      <c r="G21" s="7">
        <v>44585</v>
      </c>
      <c r="H21" s="8">
        <f t="shared" si="1"/>
        <v>2.0684931506849313</v>
      </c>
      <c r="I21" s="5">
        <v>40</v>
      </c>
      <c r="J21" s="9">
        <v>0.08</v>
      </c>
      <c r="K21" s="5">
        <f t="shared" si="2"/>
        <v>2.3E-2</v>
      </c>
      <c r="L21" s="20">
        <v>101711</v>
      </c>
      <c r="M21" s="20">
        <v>96875.315378995438</v>
      </c>
      <c r="N21" s="20">
        <f>VLOOKUP(F21,Sheet1!E:F,2,0)</f>
        <v>145.01</v>
      </c>
      <c r="O21">
        <v>145.35</v>
      </c>
      <c r="P21" s="35">
        <f t="shared" si="3"/>
        <v>2.3446658851113953E-3</v>
      </c>
      <c r="Q21" s="10">
        <f t="shared" si="4"/>
        <v>101472.52168815944</v>
      </c>
      <c r="R21" s="5">
        <f t="shared" si="5"/>
        <v>4827.5899701777771</v>
      </c>
      <c r="S21" s="5">
        <f t="shared" si="6"/>
        <v>96644.931717981657</v>
      </c>
      <c r="T21" s="9">
        <v>0.15</v>
      </c>
      <c r="U21" s="5">
        <f t="shared" si="7"/>
        <v>82148.191960284414</v>
      </c>
    </row>
    <row r="22" spans="3:21" x14ac:dyDescent="0.25">
      <c r="C22" s="5">
        <v>18</v>
      </c>
      <c r="D22" s="17" t="s">
        <v>43</v>
      </c>
      <c r="E22" s="7">
        <v>43844</v>
      </c>
      <c r="F22" s="32">
        <f t="shared" si="0"/>
        <v>43861</v>
      </c>
      <c r="G22" s="7">
        <v>44585</v>
      </c>
      <c r="H22" s="8">
        <f t="shared" si="1"/>
        <v>2.0301369863013701</v>
      </c>
      <c r="I22" s="5">
        <v>40</v>
      </c>
      <c r="J22" s="9">
        <v>0.08</v>
      </c>
      <c r="K22" s="5">
        <f t="shared" si="2"/>
        <v>2.3E-2</v>
      </c>
      <c r="L22" s="20">
        <v>39016.085911580056</v>
      </c>
      <c r="M22" s="20">
        <v>37161.129352167402</v>
      </c>
      <c r="N22" s="20">
        <f>VLOOKUP(F22,Sheet1!E:F,2,0)</f>
        <v>145.01</v>
      </c>
      <c r="O22">
        <v>145.35</v>
      </c>
      <c r="P22" s="35">
        <f t="shared" si="3"/>
        <v>2.3446658851113953E-3</v>
      </c>
      <c r="Q22" s="10">
        <f t="shared" si="4"/>
        <v>38924.606225972602</v>
      </c>
      <c r="R22" s="5">
        <f t="shared" si="5"/>
        <v>1817.5125038609622</v>
      </c>
      <c r="S22" s="5">
        <f t="shared" si="6"/>
        <v>37107.09372211164</v>
      </c>
      <c r="T22" s="9">
        <v>0.15</v>
      </c>
      <c r="U22" s="5">
        <f t="shared" si="7"/>
        <v>31541.029663794892</v>
      </c>
    </row>
    <row r="23" spans="3:21" x14ac:dyDescent="0.25">
      <c r="C23" s="5">
        <v>19</v>
      </c>
      <c r="D23" s="17" t="s">
        <v>43</v>
      </c>
      <c r="E23" s="7">
        <v>43908</v>
      </c>
      <c r="F23" s="32">
        <f t="shared" si="0"/>
        <v>43921</v>
      </c>
      <c r="G23" s="7">
        <v>44585</v>
      </c>
      <c r="H23" s="8">
        <f t="shared" si="1"/>
        <v>1.8547945205479452</v>
      </c>
      <c r="I23" s="5">
        <v>40</v>
      </c>
      <c r="J23" s="9">
        <v>0.08</v>
      </c>
      <c r="K23" s="5">
        <f t="shared" si="2"/>
        <v>2.3E-2</v>
      </c>
      <c r="L23" s="20">
        <v>425694.67177235772</v>
      </c>
      <c r="M23" s="20">
        <v>405455.7086559477</v>
      </c>
      <c r="N23" s="20">
        <f>VLOOKUP(F23,Sheet1!E:F,2,0)</f>
        <v>145.02000000000001</v>
      </c>
      <c r="O23">
        <v>145.35</v>
      </c>
      <c r="P23" s="35">
        <f t="shared" si="3"/>
        <v>2.2755482002481315E-3</v>
      </c>
      <c r="Q23" s="10">
        <f t="shared" si="4"/>
        <v>424725.98302815092</v>
      </c>
      <c r="R23" s="5">
        <f t="shared" si="5"/>
        <v>18118.92679926394</v>
      </c>
      <c r="S23" s="5">
        <f t="shared" si="6"/>
        <v>406607.056228887</v>
      </c>
      <c r="T23" s="9">
        <v>0.15</v>
      </c>
      <c r="U23" s="5">
        <f t="shared" si="7"/>
        <v>345615.99779455393</v>
      </c>
    </row>
    <row r="24" spans="3:21" x14ac:dyDescent="0.25">
      <c r="C24" s="5">
        <v>20</v>
      </c>
      <c r="D24" s="17" t="s">
        <v>44</v>
      </c>
      <c r="E24" s="7">
        <v>43809</v>
      </c>
      <c r="F24" s="32">
        <f t="shared" si="0"/>
        <v>43830</v>
      </c>
      <c r="G24" s="7">
        <v>44585</v>
      </c>
      <c r="H24" s="8">
        <f t="shared" si="1"/>
        <v>2.1260273972602741</v>
      </c>
      <c r="I24" s="5">
        <v>60</v>
      </c>
      <c r="J24" s="9">
        <v>0.08</v>
      </c>
      <c r="K24" s="5">
        <f t="shared" si="2"/>
        <v>1.5333333333333334E-2</v>
      </c>
      <c r="L24" s="20">
        <v>184730.47</v>
      </c>
      <c r="M24" s="20">
        <v>175947.75925278538</v>
      </c>
      <c r="N24" s="20">
        <f>VLOOKUP(F24,Sheet1!E:F,2,0)</f>
        <v>145.01</v>
      </c>
      <c r="O24">
        <v>145.35</v>
      </c>
      <c r="P24" s="35">
        <f t="shared" si="3"/>
        <v>2.3446658851113953E-3</v>
      </c>
      <c r="Q24" s="10">
        <f t="shared" si="4"/>
        <v>184297.3387690504</v>
      </c>
      <c r="R24" s="5">
        <f t="shared" si="5"/>
        <v>6007.9249357991084</v>
      </c>
      <c r="S24" s="5">
        <f t="shared" si="6"/>
        <v>178289.41383325128</v>
      </c>
      <c r="T24" s="9">
        <v>0.15</v>
      </c>
      <c r="U24" s="5">
        <f t="shared" si="7"/>
        <v>151546.00175826359</v>
      </c>
    </row>
    <row r="25" spans="3:21" x14ac:dyDescent="0.25">
      <c r="C25" s="5">
        <v>21</v>
      </c>
      <c r="D25" s="17" t="s">
        <v>44</v>
      </c>
      <c r="E25" s="7">
        <v>43844</v>
      </c>
      <c r="F25" s="32">
        <f t="shared" si="0"/>
        <v>43861</v>
      </c>
      <c r="G25" s="7">
        <v>44585</v>
      </c>
      <c r="H25" s="8">
        <f t="shared" si="1"/>
        <v>2.0301369863013701</v>
      </c>
      <c r="I25" s="5">
        <v>60</v>
      </c>
      <c r="J25" s="9">
        <v>0.08</v>
      </c>
      <c r="K25" s="5">
        <f t="shared" si="2"/>
        <v>1.5333333333333334E-2</v>
      </c>
      <c r="L25" s="20">
        <v>419324.68581895245</v>
      </c>
      <c r="M25" s="20">
        <v>399388.57335892081</v>
      </c>
      <c r="N25" s="20">
        <f>VLOOKUP(F25,Sheet1!E:F,2,0)</f>
        <v>145.01</v>
      </c>
      <c r="O25">
        <v>145.35</v>
      </c>
      <c r="P25" s="35">
        <f t="shared" si="3"/>
        <v>2.3446658851113953E-3</v>
      </c>
      <c r="Q25" s="10">
        <f t="shared" si="4"/>
        <v>418341.50953332771</v>
      </c>
      <c r="R25" s="5">
        <f t="shared" si="5"/>
        <v>13022.455428267589</v>
      </c>
      <c r="S25" s="5">
        <f t="shared" si="6"/>
        <v>405319.05410506012</v>
      </c>
      <c r="T25" s="9">
        <v>0.15</v>
      </c>
      <c r="U25" s="5">
        <f t="shared" si="7"/>
        <v>344521.19598930108</v>
      </c>
    </row>
    <row r="26" spans="3:21" x14ac:dyDescent="0.25">
      <c r="C26" s="5">
        <v>22</v>
      </c>
      <c r="D26" s="17" t="s">
        <v>44</v>
      </c>
      <c r="E26" s="7">
        <v>43830</v>
      </c>
      <c r="F26" s="32">
        <f t="shared" si="0"/>
        <v>43830</v>
      </c>
      <c r="G26" s="7">
        <v>44585</v>
      </c>
      <c r="H26" s="8">
        <f t="shared" si="1"/>
        <v>2.0684931506849313</v>
      </c>
      <c r="I26" s="5">
        <v>60</v>
      </c>
      <c r="J26" s="9">
        <v>0.08</v>
      </c>
      <c r="K26" s="5">
        <f t="shared" si="2"/>
        <v>1.5333333333333334E-2</v>
      </c>
      <c r="L26" s="20">
        <v>3644770</v>
      </c>
      <c r="M26" s="20">
        <v>3471485.3185388129</v>
      </c>
      <c r="N26" s="20">
        <f>VLOOKUP(F26,Sheet1!E:F,2,0)</f>
        <v>145.01</v>
      </c>
      <c r="O26">
        <v>145.35</v>
      </c>
      <c r="P26" s="35">
        <f t="shared" si="3"/>
        <v>2.3446658851113953E-3</v>
      </c>
      <c r="Q26" s="10">
        <f t="shared" si="4"/>
        <v>3636224.2321219225</v>
      </c>
      <c r="R26" s="5">
        <f t="shared" si="5"/>
        <v>115329.74208364783</v>
      </c>
      <c r="S26" s="5">
        <f t="shared" si="6"/>
        <v>3520894.4900382748</v>
      </c>
      <c r="T26" s="9">
        <v>0.15</v>
      </c>
      <c r="U26" s="5">
        <f t="shared" si="7"/>
        <v>2992760.3165325336</v>
      </c>
    </row>
    <row r="27" spans="3:21" x14ac:dyDescent="0.25">
      <c r="C27" s="5">
        <v>23</v>
      </c>
      <c r="D27" s="17" t="s">
        <v>44</v>
      </c>
      <c r="E27" s="7">
        <v>43908</v>
      </c>
      <c r="F27" s="32">
        <f t="shared" si="0"/>
        <v>43921</v>
      </c>
      <c r="G27" s="7">
        <v>44585</v>
      </c>
      <c r="H27" s="8">
        <f t="shared" si="1"/>
        <v>1.8547945205479452</v>
      </c>
      <c r="I27" s="5">
        <v>60</v>
      </c>
      <c r="J27" s="9">
        <v>0.08</v>
      </c>
      <c r="K27" s="5">
        <f t="shared" si="2"/>
        <v>1.5333333333333334E-2</v>
      </c>
      <c r="L27" s="20">
        <v>1401602</v>
      </c>
      <c r="M27" s="20">
        <v>1334965.1049132419</v>
      </c>
      <c r="N27" s="20">
        <f>VLOOKUP(F27,Sheet1!E:F,2,0)</f>
        <v>145.02000000000001</v>
      </c>
      <c r="O27">
        <v>145.35</v>
      </c>
      <c r="P27" s="35">
        <f t="shared" si="3"/>
        <v>2.2755482002481315E-3</v>
      </c>
      <c r="Q27" s="10">
        <f t="shared" si="4"/>
        <v>1398412.5870914359</v>
      </c>
      <c r="R27" s="5">
        <f t="shared" si="5"/>
        <v>39771.109394704567</v>
      </c>
      <c r="S27" s="5">
        <f t="shared" si="6"/>
        <v>1358641.4776967315</v>
      </c>
      <c r="T27" s="9">
        <v>0.15</v>
      </c>
      <c r="U27" s="5">
        <f t="shared" si="7"/>
        <v>1154845.2560422218</v>
      </c>
    </row>
    <row r="28" spans="3:21" x14ac:dyDescent="0.25">
      <c r="C28" s="5">
        <v>24</v>
      </c>
      <c r="D28" s="17" t="s">
        <v>44</v>
      </c>
      <c r="E28" s="7">
        <v>43921</v>
      </c>
      <c r="F28" s="32">
        <f t="shared" si="0"/>
        <v>43921</v>
      </c>
      <c r="G28" s="7">
        <v>44585</v>
      </c>
      <c r="H28" s="8">
        <f t="shared" si="1"/>
        <v>1.8191780821917809</v>
      </c>
      <c r="I28" s="5">
        <v>60</v>
      </c>
      <c r="J28" s="9">
        <v>0.08</v>
      </c>
      <c r="K28" s="5">
        <f t="shared" si="2"/>
        <v>1.5333333333333334E-2</v>
      </c>
      <c r="L28" s="20">
        <v>-397747</v>
      </c>
      <c r="M28" s="20">
        <v>-378836.76363470318</v>
      </c>
      <c r="N28" s="20">
        <f>VLOOKUP(F28,Sheet1!E:F,2,0)</f>
        <v>145.02000000000001</v>
      </c>
      <c r="O28">
        <v>145.35</v>
      </c>
      <c r="P28" s="35">
        <f t="shared" si="3"/>
        <v>2.2755482002481315E-3</v>
      </c>
      <c r="Q28" s="10">
        <f t="shared" si="4"/>
        <v>-396841.90752999589</v>
      </c>
      <c r="R28" s="5">
        <f t="shared" si="5"/>
        <v>-11069.533537530771</v>
      </c>
      <c r="S28" s="5">
        <f t="shared" si="6"/>
        <v>0</v>
      </c>
      <c r="T28" s="9">
        <v>0.15</v>
      </c>
      <c r="U28" s="5">
        <f t="shared" si="7"/>
        <v>0</v>
      </c>
    </row>
    <row r="29" spans="3:21" x14ac:dyDescent="0.25">
      <c r="C29" s="5">
        <v>25</v>
      </c>
      <c r="D29" s="17" t="s">
        <v>45</v>
      </c>
      <c r="E29" s="7">
        <v>43809</v>
      </c>
      <c r="F29" s="32">
        <f t="shared" si="0"/>
        <v>43830</v>
      </c>
      <c r="G29" s="7">
        <v>44585</v>
      </c>
      <c r="H29" s="8">
        <f t="shared" si="1"/>
        <v>2.1260273972602741</v>
      </c>
      <c r="I29" s="5">
        <v>60</v>
      </c>
      <c r="J29" s="9">
        <v>0.08</v>
      </c>
      <c r="K29" s="5">
        <f t="shared" si="2"/>
        <v>1.5333333333333334E-2</v>
      </c>
      <c r="L29" s="20">
        <v>351733.86166218214</v>
      </c>
      <c r="M29" s="20">
        <v>335011.24537164951</v>
      </c>
      <c r="N29" s="20">
        <f>VLOOKUP(F29,Sheet1!E:F,2,0)</f>
        <v>145.01</v>
      </c>
      <c r="O29">
        <v>145.35</v>
      </c>
      <c r="P29" s="35">
        <f t="shared" si="3"/>
        <v>2.3446658851113953E-3</v>
      </c>
      <c r="Q29" s="10">
        <f t="shared" si="4"/>
        <v>350909.16327610431</v>
      </c>
      <c r="R29" s="5">
        <f t="shared" si="5"/>
        <v>11439.318257811708</v>
      </c>
      <c r="S29" s="5">
        <f t="shared" si="6"/>
        <v>339469.8450182926</v>
      </c>
      <c r="T29" s="9">
        <v>0.15</v>
      </c>
      <c r="U29" s="5">
        <f t="shared" si="7"/>
        <v>288549.36826554872</v>
      </c>
    </row>
    <row r="30" spans="3:21" x14ac:dyDescent="0.25">
      <c r="C30" s="5">
        <v>26</v>
      </c>
      <c r="D30" s="17" t="s">
        <v>45</v>
      </c>
      <c r="E30" s="7">
        <v>43844</v>
      </c>
      <c r="F30" s="32">
        <f t="shared" si="0"/>
        <v>43861</v>
      </c>
      <c r="G30" s="7">
        <v>44585</v>
      </c>
      <c r="H30" s="8">
        <f t="shared" si="1"/>
        <v>2.0301369863013701</v>
      </c>
      <c r="I30" s="5">
        <v>60</v>
      </c>
      <c r="J30" s="9">
        <v>0.08</v>
      </c>
      <c r="K30" s="5">
        <f t="shared" si="2"/>
        <v>1.5333333333333334E-2</v>
      </c>
      <c r="L30" s="20">
        <v>1451694.5342721124</v>
      </c>
      <c r="M30" s="20">
        <v>1382676.0708436137</v>
      </c>
      <c r="N30" s="20">
        <f>VLOOKUP(F30,Sheet1!E:F,2,0)</f>
        <v>145.01</v>
      </c>
      <c r="O30">
        <v>145.35</v>
      </c>
      <c r="P30" s="35">
        <f t="shared" si="3"/>
        <v>2.3446658851113953E-3</v>
      </c>
      <c r="Q30" s="10">
        <f t="shared" si="4"/>
        <v>1448290.7956220019</v>
      </c>
      <c r="R30" s="5">
        <f t="shared" si="5"/>
        <v>45083.506903718328</v>
      </c>
      <c r="S30" s="5">
        <f t="shared" si="6"/>
        <v>1403207.2887182836</v>
      </c>
      <c r="T30" s="9">
        <v>0.15</v>
      </c>
      <c r="U30" s="5">
        <f t="shared" si="7"/>
        <v>1192726.195410541</v>
      </c>
    </row>
    <row r="31" spans="3:21" x14ac:dyDescent="0.25">
      <c r="C31" s="5">
        <v>27</v>
      </c>
      <c r="D31" s="17" t="s">
        <v>45</v>
      </c>
      <c r="E31" s="7">
        <v>43811</v>
      </c>
      <c r="F31" s="32">
        <f t="shared" si="0"/>
        <v>43830</v>
      </c>
      <c r="G31" s="7">
        <v>44585</v>
      </c>
      <c r="H31" s="8">
        <f t="shared" si="1"/>
        <v>2.1205479452054794</v>
      </c>
      <c r="I31" s="5">
        <v>60</v>
      </c>
      <c r="J31" s="9">
        <v>0.08</v>
      </c>
      <c r="K31" s="5">
        <f t="shared" si="2"/>
        <v>1.5333333333333334E-2</v>
      </c>
      <c r="L31" s="20">
        <v>462801.05785959458</v>
      </c>
      <c r="M31" s="20">
        <v>440797.93176628818</v>
      </c>
      <c r="N31" s="20">
        <f>VLOOKUP(F31,Sheet1!E:F,2,0)</f>
        <v>145.01</v>
      </c>
      <c r="O31">
        <v>145.35</v>
      </c>
      <c r="P31" s="35">
        <f t="shared" si="3"/>
        <v>2.3446658851113953E-3</v>
      </c>
      <c r="Q31" s="10">
        <f t="shared" si="4"/>
        <v>461715.94400763774</v>
      </c>
      <c r="R31" s="5">
        <f t="shared" si="5"/>
        <v>15012.725543788067</v>
      </c>
      <c r="S31" s="5">
        <f t="shared" si="6"/>
        <v>446703.21846384968</v>
      </c>
      <c r="T31" s="9">
        <v>0.15</v>
      </c>
      <c r="U31" s="5">
        <f t="shared" si="7"/>
        <v>379697.73569427221</v>
      </c>
    </row>
    <row r="32" spans="3:21" x14ac:dyDescent="0.25">
      <c r="C32" s="5">
        <v>28</v>
      </c>
      <c r="D32" s="17" t="s">
        <v>45</v>
      </c>
      <c r="E32" s="7">
        <v>43830</v>
      </c>
      <c r="F32" s="32">
        <f t="shared" si="0"/>
        <v>43830</v>
      </c>
      <c r="G32" s="7">
        <v>44585</v>
      </c>
      <c r="H32" s="8">
        <f t="shared" si="1"/>
        <v>2.0684931506849313</v>
      </c>
      <c r="I32" s="5">
        <v>60</v>
      </c>
      <c r="J32" s="9">
        <v>0.08</v>
      </c>
      <c r="K32" s="5">
        <f t="shared" si="2"/>
        <v>1.5333333333333334E-2</v>
      </c>
      <c r="L32" s="20">
        <v>13798737</v>
      </c>
      <c r="M32" s="20">
        <v>13142698.417150686</v>
      </c>
      <c r="N32" s="20">
        <f>VLOOKUP(F32,Sheet1!E:F,2,0)</f>
        <v>145.01</v>
      </c>
      <c r="O32">
        <v>145.35</v>
      </c>
      <c r="P32" s="35">
        <f t="shared" si="3"/>
        <v>2.3446658851113953E-3</v>
      </c>
      <c r="Q32" s="10">
        <f t="shared" si="4"/>
        <v>13766383.572098475</v>
      </c>
      <c r="R32" s="5">
        <f t="shared" si="5"/>
        <v>436626.94197167124</v>
      </c>
      <c r="S32" s="5">
        <f t="shared" si="6"/>
        <v>13329756.630126804</v>
      </c>
      <c r="T32" s="9">
        <v>0.15</v>
      </c>
      <c r="U32" s="5">
        <f t="shared" si="7"/>
        <v>11330293.135607783</v>
      </c>
    </row>
    <row r="33" spans="3:21" x14ac:dyDescent="0.25">
      <c r="C33" s="5">
        <v>29</v>
      </c>
      <c r="D33" s="17" t="s">
        <v>45</v>
      </c>
      <c r="E33" s="7">
        <v>43908</v>
      </c>
      <c r="F33" s="32">
        <f t="shared" si="0"/>
        <v>43921</v>
      </c>
      <c r="G33" s="7">
        <v>44585</v>
      </c>
      <c r="H33" s="8">
        <f t="shared" si="1"/>
        <v>1.8547945205479452</v>
      </c>
      <c r="I33" s="5">
        <v>60</v>
      </c>
      <c r="J33" s="9">
        <v>0.08</v>
      </c>
      <c r="K33" s="5">
        <f t="shared" si="2"/>
        <v>1.5333333333333334E-2</v>
      </c>
      <c r="L33" s="20">
        <v>18653300</v>
      </c>
      <c r="M33" s="20">
        <v>17766459.088584475</v>
      </c>
      <c r="N33" s="20">
        <f>VLOOKUP(F33,Sheet1!E:F,2,0)</f>
        <v>145.02000000000001</v>
      </c>
      <c r="O33">
        <v>145.35</v>
      </c>
      <c r="P33" s="35">
        <f t="shared" si="3"/>
        <v>2.2755482002481315E-3</v>
      </c>
      <c r="Q33" s="10">
        <f t="shared" si="4"/>
        <v>18610853.516756311</v>
      </c>
      <c r="R33" s="5">
        <f t="shared" si="5"/>
        <v>529296.07325920102</v>
      </c>
      <c r="S33" s="5">
        <f t="shared" si="6"/>
        <v>18081557.44349711</v>
      </c>
      <c r="T33" s="9">
        <v>0.15</v>
      </c>
      <c r="U33" s="5">
        <f t="shared" si="7"/>
        <v>15369323.826972542</v>
      </c>
    </row>
    <row r="34" spans="3:21" x14ac:dyDescent="0.25">
      <c r="C34" s="5">
        <v>30</v>
      </c>
      <c r="D34" s="17" t="s">
        <v>45</v>
      </c>
      <c r="E34" s="7">
        <v>43909</v>
      </c>
      <c r="F34" s="32">
        <f t="shared" si="0"/>
        <v>43921</v>
      </c>
      <c r="G34" s="7">
        <v>44585</v>
      </c>
      <c r="H34" s="8">
        <f t="shared" si="1"/>
        <v>1.8520547945205479</v>
      </c>
      <c r="I34" s="5">
        <v>60</v>
      </c>
      <c r="J34" s="9">
        <v>0.08</v>
      </c>
      <c r="K34" s="5">
        <f t="shared" si="2"/>
        <v>1.5333333333333334E-2</v>
      </c>
      <c r="L34" s="20">
        <v>107286.79290412599</v>
      </c>
      <c r="M34" s="20">
        <v>102186.01624788051</v>
      </c>
      <c r="N34" s="20">
        <f>VLOOKUP(F34,Sheet1!E:F,2,0)</f>
        <v>145.02000000000001</v>
      </c>
      <c r="O34">
        <v>145.35</v>
      </c>
      <c r="P34" s="35">
        <f t="shared" si="3"/>
        <v>2.2755482002481315E-3</v>
      </c>
      <c r="Q34" s="10">
        <f t="shared" si="4"/>
        <v>107042.65663562261</v>
      </c>
      <c r="R34" s="5">
        <f t="shared" si="5"/>
        <v>3039.8159367500643</v>
      </c>
      <c r="S34" s="5">
        <f t="shared" si="6"/>
        <v>104002.84069887255</v>
      </c>
      <c r="T34" s="9">
        <v>0.15</v>
      </c>
      <c r="U34" s="5">
        <f t="shared" si="7"/>
        <v>88402.414594041664</v>
      </c>
    </row>
    <row r="35" spans="3:21" x14ac:dyDescent="0.25">
      <c r="C35" s="5">
        <v>31</v>
      </c>
      <c r="D35" s="17" t="s">
        <v>46</v>
      </c>
      <c r="E35" s="7">
        <v>43844</v>
      </c>
      <c r="F35" s="32">
        <f t="shared" si="0"/>
        <v>43861</v>
      </c>
      <c r="G35" s="7">
        <v>44585</v>
      </c>
      <c r="H35" s="8">
        <f t="shared" si="1"/>
        <v>2.0301369863013701</v>
      </c>
      <c r="I35" s="5">
        <v>60</v>
      </c>
      <c r="J35" s="9">
        <v>0.08</v>
      </c>
      <c r="K35" s="5">
        <f t="shared" si="2"/>
        <v>1.5333333333333334E-2</v>
      </c>
      <c r="L35" s="20">
        <v>47259.184306220093</v>
      </c>
      <c r="M35" s="20">
        <v>45012.322995734416</v>
      </c>
      <c r="N35" s="20">
        <f>VLOOKUP(F35,Sheet1!E:F,2,0)</f>
        <v>145.01</v>
      </c>
      <c r="O35">
        <v>145.35</v>
      </c>
      <c r="P35" s="35">
        <f t="shared" si="3"/>
        <v>2.3446658851113953E-3</v>
      </c>
      <c r="Q35" s="10">
        <f t="shared" si="4"/>
        <v>47148.37730901911</v>
      </c>
      <c r="R35" s="5">
        <f t="shared" si="5"/>
        <v>1467.6708574933568</v>
      </c>
      <c r="S35" s="5">
        <f t="shared" si="6"/>
        <v>45680.706451525752</v>
      </c>
      <c r="T35" s="9">
        <v>0.15</v>
      </c>
      <c r="U35" s="5">
        <f t="shared" si="7"/>
        <v>38828.600483796887</v>
      </c>
    </row>
    <row r="36" spans="3:21" x14ac:dyDescent="0.25">
      <c r="C36" s="5">
        <v>32</v>
      </c>
      <c r="D36" s="17" t="s">
        <v>46</v>
      </c>
      <c r="E36" s="7">
        <v>43881</v>
      </c>
      <c r="F36" s="32">
        <f t="shared" si="0"/>
        <v>43890</v>
      </c>
      <c r="G36" s="7">
        <v>44585</v>
      </c>
      <c r="H36" s="8">
        <f t="shared" si="1"/>
        <v>1.9287671232876713</v>
      </c>
      <c r="I36" s="5">
        <v>60</v>
      </c>
      <c r="J36" s="9">
        <v>0.08</v>
      </c>
      <c r="K36" s="5">
        <f t="shared" si="2"/>
        <v>1.5333333333333334E-2</v>
      </c>
      <c r="L36" s="20">
        <v>990000</v>
      </c>
      <c r="M36" s="20">
        <v>942932.05479452061</v>
      </c>
      <c r="N36" s="20">
        <f>VLOOKUP(F36,Sheet1!E:F,2,0)</f>
        <v>145.02000000000001</v>
      </c>
      <c r="O36">
        <v>145.35</v>
      </c>
      <c r="P36" s="35">
        <f t="shared" si="3"/>
        <v>2.2755482002481315E-3</v>
      </c>
      <c r="Q36" s="10">
        <f t="shared" si="4"/>
        <v>987747.20728175435</v>
      </c>
      <c r="R36" s="5">
        <f t="shared" si="5"/>
        <v>29212.059872705329</v>
      </c>
      <c r="S36" s="5">
        <f t="shared" si="6"/>
        <v>958535.14740904898</v>
      </c>
      <c r="T36" s="9">
        <v>0.15</v>
      </c>
      <c r="U36" s="5">
        <f t="shared" si="7"/>
        <v>814754.87529769156</v>
      </c>
    </row>
    <row r="37" spans="3:21" x14ac:dyDescent="0.25">
      <c r="C37" s="5">
        <v>33</v>
      </c>
      <c r="D37" s="17" t="s">
        <v>46</v>
      </c>
      <c r="E37" s="7">
        <v>43908</v>
      </c>
      <c r="F37" s="32">
        <f t="shared" si="0"/>
        <v>43921</v>
      </c>
      <c r="G37" s="7">
        <v>44585</v>
      </c>
      <c r="H37" s="8">
        <f t="shared" si="1"/>
        <v>1.8547945205479452</v>
      </c>
      <c r="I37" s="5">
        <v>60</v>
      </c>
      <c r="J37" s="9">
        <v>0.08</v>
      </c>
      <c r="K37" s="5">
        <f t="shared" si="2"/>
        <v>1.5333333333333334E-2</v>
      </c>
      <c r="L37" s="20">
        <v>644772.69814792334</v>
      </c>
      <c r="M37" s="20">
        <v>614118.02539396822</v>
      </c>
      <c r="N37" s="20">
        <f>VLOOKUP(F37,Sheet1!E:F,2,0)</f>
        <v>145.02000000000001</v>
      </c>
      <c r="O37">
        <v>145.35</v>
      </c>
      <c r="P37" s="35">
        <f t="shared" si="3"/>
        <v>2.2755482002481315E-3</v>
      </c>
      <c r="Q37" s="10">
        <f t="shared" si="4"/>
        <v>643305.48679508374</v>
      </c>
      <c r="R37" s="5">
        <f t="shared" si="5"/>
        <v>18295.725543171233</v>
      </c>
      <c r="S37" s="5">
        <f t="shared" si="6"/>
        <v>625009.76125191245</v>
      </c>
      <c r="T37" s="9">
        <v>0.15</v>
      </c>
      <c r="U37" s="5">
        <f t="shared" si="7"/>
        <v>531258.29706412554</v>
      </c>
    </row>
    <row r="38" spans="3:21" hidden="1" x14ac:dyDescent="0.25">
      <c r="C38" s="5">
        <v>34</v>
      </c>
      <c r="D38" s="17" t="s">
        <v>48</v>
      </c>
      <c r="E38" s="7">
        <v>44211</v>
      </c>
      <c r="F38" s="32">
        <f t="shared" si="0"/>
        <v>44227</v>
      </c>
      <c r="G38" s="7">
        <v>44585</v>
      </c>
      <c r="H38" s="8">
        <f t="shared" si="1"/>
        <v>1.0246575342465754</v>
      </c>
      <c r="I38" s="5">
        <v>40</v>
      </c>
      <c r="J38" s="9">
        <v>0.08</v>
      </c>
      <c r="K38" s="5">
        <f t="shared" si="2"/>
        <v>2.3E-2</v>
      </c>
      <c r="L38" s="20">
        <v>1784919.09</v>
      </c>
      <c r="M38" s="20">
        <v>1744811.3875256164</v>
      </c>
      <c r="N38" s="20">
        <v>0</v>
      </c>
      <c r="O38" s="20">
        <v>0</v>
      </c>
      <c r="P38" s="33">
        <v>0</v>
      </c>
      <c r="Q38" s="10">
        <f t="shared" si="4"/>
        <v>1784919.09</v>
      </c>
      <c r="R38" s="5">
        <f t="shared" si="5"/>
        <v>42065.408252547953</v>
      </c>
      <c r="S38" s="5">
        <f t="shared" si="6"/>
        <v>1742853.6817474521</v>
      </c>
      <c r="T38" s="9">
        <v>0.15</v>
      </c>
      <c r="U38" s="5">
        <f t="shared" si="7"/>
        <v>1481425.6294853343</v>
      </c>
    </row>
    <row r="39" spans="3:21" hidden="1" x14ac:dyDescent="0.25">
      <c r="C39" s="5">
        <v>35</v>
      </c>
      <c r="D39" s="17" t="s">
        <v>48</v>
      </c>
      <c r="E39" s="7">
        <v>44211</v>
      </c>
      <c r="F39" s="32">
        <f t="shared" si="0"/>
        <v>44227</v>
      </c>
      <c r="G39" s="7">
        <v>44585</v>
      </c>
      <c r="H39" s="8">
        <f t="shared" si="1"/>
        <v>1.0246575342465754</v>
      </c>
      <c r="I39" s="5">
        <v>40</v>
      </c>
      <c r="J39" s="9">
        <v>0.08</v>
      </c>
      <c r="K39" s="5">
        <f t="shared" si="2"/>
        <v>2.3E-2</v>
      </c>
      <c r="L39" s="20">
        <v>2555671.67</v>
      </c>
      <c r="M39" s="20">
        <v>2498244.9106937442</v>
      </c>
      <c r="N39" s="20">
        <v>0</v>
      </c>
      <c r="O39" s="20">
        <v>0</v>
      </c>
      <c r="P39" s="33">
        <v>0</v>
      </c>
      <c r="Q39" s="10">
        <f t="shared" si="4"/>
        <v>2555671.67</v>
      </c>
      <c r="R39" s="5">
        <f t="shared" si="5"/>
        <v>60229.82932969863</v>
      </c>
      <c r="S39" s="5">
        <f t="shared" si="6"/>
        <v>2495441.8406703011</v>
      </c>
      <c r="T39" s="9">
        <v>0.15</v>
      </c>
      <c r="U39" s="5">
        <f t="shared" si="7"/>
        <v>2121125.5645697559</v>
      </c>
    </row>
    <row r="40" spans="3:21" hidden="1" x14ac:dyDescent="0.25">
      <c r="C40" s="5">
        <v>36</v>
      </c>
      <c r="D40" s="17" t="s">
        <v>48</v>
      </c>
      <c r="E40" s="7">
        <v>44211</v>
      </c>
      <c r="F40" s="32">
        <f t="shared" si="0"/>
        <v>44227</v>
      </c>
      <c r="G40" s="7">
        <v>44585</v>
      </c>
      <c r="H40" s="8">
        <f t="shared" si="1"/>
        <v>1.0246575342465754</v>
      </c>
      <c r="I40" s="5">
        <v>40</v>
      </c>
      <c r="J40" s="9">
        <v>0.08</v>
      </c>
      <c r="K40" s="5">
        <f t="shared" si="2"/>
        <v>2.3E-2</v>
      </c>
      <c r="L40" s="20">
        <v>104745.8</v>
      </c>
      <c r="M40" s="20">
        <v>102392.1283936073</v>
      </c>
      <c r="N40" s="20">
        <v>0</v>
      </c>
      <c r="O40" s="20">
        <v>0</v>
      </c>
      <c r="P40" s="33">
        <v>0</v>
      </c>
      <c r="Q40" s="10">
        <f t="shared" si="4"/>
        <v>104745.8</v>
      </c>
      <c r="R40" s="5">
        <f t="shared" si="5"/>
        <v>2468.5571824657536</v>
      </c>
      <c r="S40" s="5">
        <f t="shared" si="6"/>
        <v>102277.24281753425</v>
      </c>
      <c r="T40" s="9">
        <v>0.15</v>
      </c>
      <c r="U40" s="5">
        <f t="shared" si="7"/>
        <v>86935.656394904116</v>
      </c>
    </row>
    <row r="41" spans="3:21" hidden="1" x14ac:dyDescent="0.25">
      <c r="C41" s="5">
        <v>37</v>
      </c>
      <c r="D41" s="17" t="s">
        <v>48</v>
      </c>
      <c r="E41" s="7">
        <v>44211</v>
      </c>
      <c r="F41" s="32">
        <f t="shared" si="0"/>
        <v>44227</v>
      </c>
      <c r="G41" s="7">
        <v>44585</v>
      </c>
      <c r="H41" s="8">
        <f t="shared" si="1"/>
        <v>1.0246575342465754</v>
      </c>
      <c r="I41" s="5">
        <v>40</v>
      </c>
      <c r="J41" s="9">
        <v>0.08</v>
      </c>
      <c r="K41" s="5">
        <f t="shared" si="2"/>
        <v>2.3E-2</v>
      </c>
      <c r="L41" s="20">
        <v>21443</v>
      </c>
      <c r="M41" s="20">
        <v>20961.16893607306</v>
      </c>
      <c r="N41" s="20">
        <v>0</v>
      </c>
      <c r="O41" s="20">
        <v>0</v>
      </c>
      <c r="P41" s="33">
        <v>0</v>
      </c>
      <c r="Q41" s="10">
        <f t="shared" si="4"/>
        <v>21443</v>
      </c>
      <c r="R41" s="5">
        <f t="shared" si="5"/>
        <v>505.34982465753421</v>
      </c>
      <c r="S41" s="5">
        <f t="shared" si="6"/>
        <v>20937.650175342467</v>
      </c>
      <c r="T41" s="9">
        <v>0.15</v>
      </c>
      <c r="U41" s="5">
        <f t="shared" si="7"/>
        <v>17797.002649041096</v>
      </c>
    </row>
    <row r="42" spans="3:21" hidden="1" x14ac:dyDescent="0.25">
      <c r="C42" s="5">
        <v>38</v>
      </c>
      <c r="D42" s="17" t="s">
        <v>49</v>
      </c>
      <c r="E42" s="7">
        <v>44211</v>
      </c>
      <c r="F42" s="32">
        <f t="shared" si="0"/>
        <v>44227</v>
      </c>
      <c r="G42" s="7">
        <v>44585</v>
      </c>
      <c r="H42" s="8">
        <f t="shared" si="1"/>
        <v>1.0246575342465754</v>
      </c>
      <c r="I42" s="5">
        <v>40</v>
      </c>
      <c r="J42" s="9">
        <v>0.08</v>
      </c>
      <c r="K42" s="5">
        <f t="shared" si="2"/>
        <v>2.3E-2</v>
      </c>
      <c r="L42" s="20">
        <v>145530</v>
      </c>
      <c r="M42" s="20">
        <v>142259.89438356165</v>
      </c>
      <c r="N42" s="20">
        <v>0</v>
      </c>
      <c r="O42" s="20">
        <v>0</v>
      </c>
      <c r="P42" s="33">
        <v>0</v>
      </c>
      <c r="Q42" s="10">
        <f t="shared" si="4"/>
        <v>145530</v>
      </c>
      <c r="R42" s="5">
        <f t="shared" si="5"/>
        <v>3429.7234520547945</v>
      </c>
      <c r="S42" s="5">
        <f t="shared" si="6"/>
        <v>142100.27654794519</v>
      </c>
      <c r="T42" s="9">
        <v>0.15</v>
      </c>
      <c r="U42" s="5">
        <f t="shared" si="7"/>
        <v>120785.23506575341</v>
      </c>
    </row>
    <row r="43" spans="3:21" hidden="1" x14ac:dyDescent="0.25">
      <c r="C43" s="5">
        <v>39</v>
      </c>
      <c r="D43" s="17" t="s">
        <v>50</v>
      </c>
      <c r="E43" s="7">
        <v>44211</v>
      </c>
      <c r="F43" s="32">
        <f t="shared" si="0"/>
        <v>44227</v>
      </c>
      <c r="G43" s="7">
        <v>44585</v>
      </c>
      <c r="H43" s="8">
        <f t="shared" si="1"/>
        <v>1.0246575342465754</v>
      </c>
      <c r="I43" s="5">
        <v>40</v>
      </c>
      <c r="J43" s="9">
        <v>0.08</v>
      </c>
      <c r="K43" s="5">
        <f t="shared" si="2"/>
        <v>2.3E-2</v>
      </c>
      <c r="L43" s="20">
        <v>713268</v>
      </c>
      <c r="M43" s="20">
        <v>697240.64005479449</v>
      </c>
      <c r="N43" s="20">
        <v>0</v>
      </c>
      <c r="O43" s="20">
        <v>0</v>
      </c>
      <c r="P43" s="33">
        <v>0</v>
      </c>
      <c r="Q43" s="10">
        <f t="shared" si="4"/>
        <v>713268</v>
      </c>
      <c r="R43" s="5">
        <f t="shared" si="5"/>
        <v>16809.674893150685</v>
      </c>
      <c r="S43" s="5">
        <f t="shared" si="6"/>
        <v>696458.32510684931</v>
      </c>
      <c r="T43" s="9">
        <v>0.15</v>
      </c>
      <c r="U43" s="5">
        <f t="shared" si="7"/>
        <v>591989.57634082192</v>
      </c>
    </row>
    <row r="44" spans="3:21" hidden="1" x14ac:dyDescent="0.25">
      <c r="C44" s="5">
        <v>40</v>
      </c>
      <c r="D44" s="17" t="s">
        <v>44</v>
      </c>
      <c r="E44" s="7">
        <v>44211</v>
      </c>
      <c r="F44" s="32">
        <f t="shared" si="0"/>
        <v>44227</v>
      </c>
      <c r="G44" s="7">
        <v>44585</v>
      </c>
      <c r="H44" s="8">
        <f t="shared" si="1"/>
        <v>1.0246575342465754</v>
      </c>
      <c r="I44" s="5">
        <v>60</v>
      </c>
      <c r="J44" s="9">
        <v>0.08</v>
      </c>
      <c r="K44" s="5">
        <f t="shared" si="2"/>
        <v>1.5333333333333334E-2</v>
      </c>
      <c r="L44" s="20">
        <v>286359.95</v>
      </c>
      <c r="M44" s="20">
        <v>279925.35039292241</v>
      </c>
      <c r="N44" s="20">
        <v>0</v>
      </c>
      <c r="O44" s="20">
        <v>0</v>
      </c>
      <c r="P44" s="33">
        <v>0</v>
      </c>
      <c r="Q44" s="10">
        <f t="shared" si="4"/>
        <v>286359.95</v>
      </c>
      <c r="R44" s="5">
        <f t="shared" si="5"/>
        <v>4499.1201642009137</v>
      </c>
      <c r="S44" s="5">
        <f t="shared" si="6"/>
        <v>281860.82983579912</v>
      </c>
      <c r="T44" s="9">
        <v>0.15</v>
      </c>
      <c r="U44" s="5">
        <f t="shared" si="7"/>
        <v>239581.70536042925</v>
      </c>
    </row>
    <row r="45" spans="3:21" hidden="1" x14ac:dyDescent="0.25">
      <c r="C45" s="5">
        <v>41</v>
      </c>
      <c r="D45" s="17" t="s">
        <v>51</v>
      </c>
      <c r="E45" s="7">
        <v>44211</v>
      </c>
      <c r="F45" s="32">
        <f t="shared" si="0"/>
        <v>44227</v>
      </c>
      <c r="G45" s="7">
        <v>44585</v>
      </c>
      <c r="H45" s="8">
        <f t="shared" si="1"/>
        <v>1.0246575342465754</v>
      </c>
      <c r="I45" s="5">
        <v>60</v>
      </c>
      <c r="J45" s="9">
        <v>0.08</v>
      </c>
      <c r="K45" s="5">
        <f t="shared" si="2"/>
        <v>1.5333333333333334E-2</v>
      </c>
      <c r="L45" s="20">
        <v>197663</v>
      </c>
      <c r="M45" s="20">
        <v>193221.44921004566</v>
      </c>
      <c r="N45" s="20">
        <v>0</v>
      </c>
      <c r="O45" s="20">
        <v>0</v>
      </c>
      <c r="P45" s="33">
        <v>0</v>
      </c>
      <c r="Q45" s="10">
        <f t="shared" si="4"/>
        <v>197663</v>
      </c>
      <c r="R45" s="5">
        <f t="shared" si="5"/>
        <v>3105.5655269406393</v>
      </c>
      <c r="S45" s="5">
        <f t="shared" si="6"/>
        <v>194557.43447305937</v>
      </c>
      <c r="T45" s="9">
        <v>0.15</v>
      </c>
      <c r="U45" s="5">
        <f t="shared" si="7"/>
        <v>165373.81930210046</v>
      </c>
    </row>
    <row r="46" spans="3:21" hidden="1" x14ac:dyDescent="0.25">
      <c r="C46" s="5">
        <v>42</v>
      </c>
      <c r="D46" s="17" t="s">
        <v>51</v>
      </c>
      <c r="E46" s="7">
        <v>44211</v>
      </c>
      <c r="F46" s="32">
        <f t="shared" si="0"/>
        <v>44227</v>
      </c>
      <c r="G46" s="7">
        <v>44585</v>
      </c>
      <c r="H46" s="8">
        <f t="shared" si="1"/>
        <v>1.0246575342465754</v>
      </c>
      <c r="I46" s="5">
        <v>60</v>
      </c>
      <c r="J46" s="9">
        <v>0.08</v>
      </c>
      <c r="K46" s="5">
        <f t="shared" si="2"/>
        <v>1.5333333333333334E-2</v>
      </c>
      <c r="L46" s="20">
        <v>4488116</v>
      </c>
      <c r="M46" s="20">
        <v>4387266.5989223747</v>
      </c>
      <c r="N46" s="20">
        <v>0</v>
      </c>
      <c r="O46" s="20">
        <v>0</v>
      </c>
      <c r="P46" s="33">
        <v>0</v>
      </c>
      <c r="Q46" s="10">
        <f t="shared" si="4"/>
        <v>4488116</v>
      </c>
      <c r="R46" s="5">
        <f t="shared" si="5"/>
        <v>70514.655400913238</v>
      </c>
      <c r="S46" s="5">
        <f t="shared" si="6"/>
        <v>4417601.3445990868</v>
      </c>
      <c r="T46" s="9">
        <v>0.15</v>
      </c>
      <c r="U46" s="5">
        <f t="shared" si="7"/>
        <v>3754961.1429092237</v>
      </c>
    </row>
    <row r="47" spans="3:21" hidden="1" x14ac:dyDescent="0.25">
      <c r="C47" s="5">
        <v>43</v>
      </c>
      <c r="D47" s="17" t="s">
        <v>48</v>
      </c>
      <c r="E47" s="7">
        <v>44211</v>
      </c>
      <c r="F47" s="32">
        <f t="shared" si="0"/>
        <v>44227</v>
      </c>
      <c r="G47" s="7">
        <v>44585</v>
      </c>
      <c r="H47" s="8">
        <f t="shared" si="1"/>
        <v>1.0246575342465754</v>
      </c>
      <c r="I47" s="5">
        <v>40</v>
      </c>
      <c r="J47" s="9">
        <v>0.08</v>
      </c>
      <c r="K47" s="5">
        <f t="shared" si="2"/>
        <v>2.3E-2</v>
      </c>
      <c r="L47" s="20">
        <v>146037</v>
      </c>
      <c r="M47" s="20">
        <v>142755.50193150685</v>
      </c>
      <c r="N47" s="20">
        <v>0</v>
      </c>
      <c r="O47" s="20">
        <v>0</v>
      </c>
      <c r="P47" s="33">
        <v>0</v>
      </c>
      <c r="Q47" s="10">
        <f t="shared" si="4"/>
        <v>146037</v>
      </c>
      <c r="R47" s="5">
        <f t="shared" si="5"/>
        <v>3441.6719835616441</v>
      </c>
      <c r="S47" s="5">
        <f t="shared" si="6"/>
        <v>142595.32801643835</v>
      </c>
      <c r="T47" s="9">
        <v>0.15</v>
      </c>
      <c r="U47" s="5">
        <f t="shared" si="7"/>
        <v>121206.02881397259</v>
      </c>
    </row>
    <row r="48" spans="3:21" hidden="1" x14ac:dyDescent="0.25">
      <c r="C48" s="5">
        <v>44</v>
      </c>
      <c r="D48" s="17" t="s">
        <v>48</v>
      </c>
      <c r="E48" s="7">
        <v>44211</v>
      </c>
      <c r="F48" s="32">
        <f t="shared" si="0"/>
        <v>44227</v>
      </c>
      <c r="G48" s="7">
        <v>44585</v>
      </c>
      <c r="H48" s="8">
        <f t="shared" si="1"/>
        <v>1.0246575342465754</v>
      </c>
      <c r="I48" s="5">
        <v>40</v>
      </c>
      <c r="J48" s="9">
        <v>0.08</v>
      </c>
      <c r="K48" s="5">
        <f t="shared" si="2"/>
        <v>2.3E-2</v>
      </c>
      <c r="L48" s="20">
        <v>136742.10999999999</v>
      </c>
      <c r="M48" s="20">
        <v>133669.47108077625</v>
      </c>
      <c r="N48" s="20">
        <v>0</v>
      </c>
      <c r="O48" s="20">
        <v>0</v>
      </c>
      <c r="P48" s="33">
        <v>0</v>
      </c>
      <c r="Q48" s="10">
        <f t="shared" si="4"/>
        <v>136742.10999999999</v>
      </c>
      <c r="R48" s="5">
        <f t="shared" si="5"/>
        <v>3222.6181649863011</v>
      </c>
      <c r="S48" s="5">
        <f t="shared" si="6"/>
        <v>133519.49183501367</v>
      </c>
      <c r="T48" s="9">
        <v>0.15</v>
      </c>
      <c r="U48" s="5">
        <f t="shared" si="7"/>
        <v>113491.56805976162</v>
      </c>
    </row>
    <row r="49" spans="3:21" hidden="1" x14ac:dyDescent="0.25">
      <c r="C49" s="5">
        <v>45</v>
      </c>
      <c r="D49" s="17" t="s">
        <v>48</v>
      </c>
      <c r="E49" s="7">
        <v>44211</v>
      </c>
      <c r="F49" s="32">
        <f t="shared" si="0"/>
        <v>44227</v>
      </c>
      <c r="G49" s="7">
        <v>44585</v>
      </c>
      <c r="H49" s="8">
        <f t="shared" si="1"/>
        <v>1.0246575342465754</v>
      </c>
      <c r="I49" s="5">
        <v>40</v>
      </c>
      <c r="J49" s="9">
        <v>0.08</v>
      </c>
      <c r="K49" s="5">
        <f t="shared" si="2"/>
        <v>2.3E-2</v>
      </c>
      <c r="L49" s="20">
        <v>349552</v>
      </c>
      <c r="M49" s="20">
        <v>341697.45483105024</v>
      </c>
      <c r="N49" s="20">
        <v>0</v>
      </c>
      <c r="O49" s="20">
        <v>0</v>
      </c>
      <c r="P49" s="33">
        <v>0</v>
      </c>
      <c r="Q49" s="10">
        <f t="shared" si="4"/>
        <v>349552</v>
      </c>
      <c r="R49" s="5">
        <f t="shared" si="5"/>
        <v>8237.9350794520542</v>
      </c>
      <c r="S49" s="5">
        <f t="shared" si="6"/>
        <v>341314.06492054794</v>
      </c>
      <c r="T49" s="9">
        <v>0.15</v>
      </c>
      <c r="U49" s="5">
        <f t="shared" si="7"/>
        <v>290116.95518246572</v>
      </c>
    </row>
    <row r="50" spans="3:21" hidden="1" x14ac:dyDescent="0.25">
      <c r="C50" s="5">
        <v>46</v>
      </c>
      <c r="D50" s="17" t="s">
        <v>52</v>
      </c>
      <c r="E50" s="7">
        <v>44438</v>
      </c>
      <c r="F50" s="32">
        <f t="shared" si="0"/>
        <v>44439</v>
      </c>
      <c r="G50" s="7">
        <v>44585</v>
      </c>
      <c r="H50" s="8">
        <f t="shared" si="1"/>
        <v>0.40273972602739727</v>
      </c>
      <c r="I50" s="5">
        <v>60</v>
      </c>
      <c r="J50" s="9">
        <v>0.08</v>
      </c>
      <c r="K50" s="5">
        <f t="shared" si="2"/>
        <v>1.5333333333333334E-2</v>
      </c>
      <c r="L50" s="20">
        <v>0</v>
      </c>
      <c r="M50" s="20">
        <v>208783.78911269407</v>
      </c>
      <c r="N50" s="20">
        <v>0</v>
      </c>
      <c r="O50" s="20">
        <v>0</v>
      </c>
      <c r="P50" s="33">
        <v>0</v>
      </c>
      <c r="Q50" s="10">
        <f t="shared" si="4"/>
        <v>0</v>
      </c>
      <c r="R50" s="5">
        <f t="shared" si="5"/>
        <v>0</v>
      </c>
      <c r="S50" s="5">
        <f t="shared" si="6"/>
        <v>0</v>
      </c>
      <c r="T50" s="9">
        <v>0.15</v>
      </c>
      <c r="U50" s="5">
        <f t="shared" si="7"/>
        <v>0</v>
      </c>
    </row>
    <row r="51" spans="3:21" s="15" customFormat="1" x14ac:dyDescent="0.25">
      <c r="C51" s="18"/>
      <c r="D51" s="18"/>
      <c r="E51" s="18"/>
      <c r="F51" s="18"/>
      <c r="G51" s="18"/>
      <c r="H51" s="18"/>
      <c r="I51" s="18"/>
      <c r="J51" s="18"/>
      <c r="K51" s="18"/>
      <c r="L51" s="21">
        <f>SUM(L5:L50)</f>
        <v>504525965.43255913</v>
      </c>
      <c r="M51" s="21">
        <f>SUM(M5:M50)</f>
        <v>481021929.76686633</v>
      </c>
      <c r="N51" s="21"/>
      <c r="O51"/>
      <c r="P51" s="18"/>
      <c r="Q51" s="21">
        <f>SUM(Q5:Q50)</f>
        <v>503334896.47782546</v>
      </c>
      <c r="R51" s="18"/>
      <c r="S51" s="18"/>
      <c r="T51" s="18"/>
      <c r="U51" s="21">
        <f>SUM(U5:U50)</f>
        <v>411915575.23586339</v>
      </c>
    </row>
  </sheetData>
  <autoFilter ref="C4:U51">
    <filterColumn colId="13">
      <filters blank="1"/>
    </filterColumn>
  </autoFilter>
  <mergeCells count="1">
    <mergeCell ref="C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V532"/>
  <sheetViews>
    <sheetView topLeftCell="B3" workbookViewId="0">
      <selection activeCell="E7" sqref="E7"/>
    </sheetView>
  </sheetViews>
  <sheetFormatPr defaultRowHeight="15" x14ac:dyDescent="0.25"/>
  <cols>
    <col min="4" max="4" width="9.140625" style="23"/>
    <col min="5" max="5" width="34.5703125" customWidth="1"/>
    <col min="6" max="6" width="13.140625" customWidth="1"/>
    <col min="8" max="8" width="13.140625" customWidth="1"/>
    <col min="9" max="9" width="16.7109375" customWidth="1"/>
    <col min="10" max="10" width="15.7109375" customWidth="1"/>
    <col min="12" max="12" width="13.5703125" customWidth="1"/>
    <col min="13" max="13" width="14.42578125" customWidth="1"/>
    <col min="14" max="16" width="15.7109375" customWidth="1"/>
    <col min="18" max="18" width="16.85546875" customWidth="1"/>
    <col min="19" max="19" width="14.28515625" customWidth="1"/>
    <col min="20" max="20" width="15.5703125" customWidth="1"/>
    <col min="21" max="21" width="13.5703125" customWidth="1"/>
    <col min="22" max="22" width="17.85546875" customWidth="1"/>
  </cols>
  <sheetData>
    <row r="3" spans="4:22" ht="15.75" customHeight="1" x14ac:dyDescent="0.25">
      <c r="D3" s="36" t="s">
        <v>526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4:22" ht="60" x14ac:dyDescent="0.25"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2" t="s">
        <v>9</v>
      </c>
      <c r="N4" s="2" t="s">
        <v>10</v>
      </c>
      <c r="O4" s="2" t="s">
        <v>542</v>
      </c>
      <c r="P4" s="2" t="s">
        <v>543</v>
      </c>
      <c r="Q4" s="3" t="s">
        <v>11</v>
      </c>
      <c r="R4" s="2" t="s">
        <v>12</v>
      </c>
      <c r="S4" s="2" t="s">
        <v>13</v>
      </c>
      <c r="T4" s="2" t="s">
        <v>14</v>
      </c>
      <c r="U4" s="4" t="s">
        <v>15</v>
      </c>
      <c r="V4" s="2" t="s">
        <v>16</v>
      </c>
    </row>
    <row r="5" spans="4:22" x14ac:dyDescent="0.25">
      <c r="D5" s="5">
        <v>1</v>
      </c>
      <c r="E5" s="17" t="s">
        <v>53</v>
      </c>
      <c r="F5" s="7">
        <v>42369</v>
      </c>
      <c r="G5" s="32">
        <f>EOMONTH(F5,0)</f>
        <v>42369</v>
      </c>
      <c r="H5" s="7">
        <v>44585</v>
      </c>
      <c r="I5" s="8">
        <f>(H5-F5)/365</f>
        <v>6.0712328767123287</v>
      </c>
      <c r="J5" s="5">
        <v>60</v>
      </c>
      <c r="K5" s="9">
        <v>0.08</v>
      </c>
      <c r="L5" s="5">
        <f>(1-K5)/J5</f>
        <v>1.5333333333333334E-2</v>
      </c>
      <c r="M5" s="20">
        <v>269379.85329452052</v>
      </c>
      <c r="N5" s="20">
        <v>245835.5855937099</v>
      </c>
      <c r="O5" s="20">
        <f>VLOOKUP(G5,Sheet1!E:M,9,0)</f>
        <v>138.65</v>
      </c>
      <c r="P5">
        <v>140.27000000000001</v>
      </c>
      <c r="Q5" s="34">
        <f>(P5-O5)/O5</f>
        <v>1.1684096646231551E-2</v>
      </c>
      <c r="R5" s="10">
        <f>M5*(1-Q5)</f>
        <v>266232.39305407967</v>
      </c>
      <c r="S5" s="5">
        <f>R5*L5*I5</f>
        <v>24784.169149187823</v>
      </c>
      <c r="T5" s="5">
        <f>MAX(R5-S5,0)</f>
        <v>241448.22390489184</v>
      </c>
      <c r="U5" s="9">
        <v>0.15</v>
      </c>
      <c r="V5" s="5">
        <f>IF(N5&lt;0,0,IF(T5&lt;=K5*R5,K5*R5,T5*(1-U5)))</f>
        <v>205230.99031915807</v>
      </c>
    </row>
    <row r="6" spans="4:22" x14ac:dyDescent="0.25">
      <c r="D6" s="5">
        <v>2</v>
      </c>
      <c r="E6" s="17" t="s">
        <v>54</v>
      </c>
      <c r="F6" s="7">
        <v>44270</v>
      </c>
      <c r="G6" s="32">
        <f t="shared" ref="G6:G69" si="0">EOMONTH(F6,0)</f>
        <v>44286</v>
      </c>
      <c r="H6" s="7">
        <v>44585</v>
      </c>
      <c r="I6" s="8">
        <f t="shared" ref="I6:I69" si="1">(H6-F6)/365</f>
        <v>0.86301369863013699</v>
      </c>
      <c r="J6" s="5">
        <v>60</v>
      </c>
      <c r="K6" s="9">
        <v>0.08</v>
      </c>
      <c r="L6" s="5">
        <f t="shared" ref="L6:L69" si="2">(1-K6)/J6</f>
        <v>1.5333333333333334E-2</v>
      </c>
      <c r="M6" s="20">
        <v>7645038.4199999999</v>
      </c>
      <c r="N6" s="20">
        <v>7511721.5171416439</v>
      </c>
      <c r="O6" s="20">
        <f>VLOOKUP(G6,Sheet1!E:M,9,0)</f>
        <v>140.19</v>
      </c>
      <c r="P6">
        <v>140.27000000000001</v>
      </c>
      <c r="Q6" s="34">
        <f>(P6-O6)/O6</f>
        <v>5.7065411227628579E-4</v>
      </c>
      <c r="R6" s="10">
        <f t="shared" ref="R6:R69" si="3">M6*(1-Q6)</f>
        <v>7640675.7473871168</v>
      </c>
      <c r="S6" s="5">
        <f t="shared" ref="S6:S69" si="4">R6*L6*I6</f>
        <v>101108.12016405418</v>
      </c>
      <c r="T6" s="5">
        <f t="shared" ref="T6:T69" si="5">MAX(R6-S6,0)</f>
        <v>7539567.6272230623</v>
      </c>
      <c r="U6" s="9">
        <v>0.15</v>
      </c>
      <c r="V6" s="5">
        <f t="shared" ref="V6:V69" si="6">IF(N6&lt;0,0,IF(T6&lt;=K6*R6,K6*R6,T6*(1-U6)))</f>
        <v>6408632.4831396025</v>
      </c>
    </row>
    <row r="7" spans="4:22" x14ac:dyDescent="0.25">
      <c r="D7" s="5">
        <v>3</v>
      </c>
      <c r="E7" s="17" t="s">
        <v>55</v>
      </c>
      <c r="F7" s="7">
        <v>43921</v>
      </c>
      <c r="G7" s="32">
        <f t="shared" si="0"/>
        <v>43921</v>
      </c>
      <c r="H7" s="7">
        <v>44585</v>
      </c>
      <c r="I7" s="8">
        <f t="shared" si="1"/>
        <v>1.8191780821917809</v>
      </c>
      <c r="J7" s="5">
        <v>45</v>
      </c>
      <c r="K7" s="9">
        <v>0.08</v>
      </c>
      <c r="L7" s="5">
        <f t="shared" si="2"/>
        <v>2.0444444444444446E-2</v>
      </c>
      <c r="M7" s="20">
        <v>212557.74</v>
      </c>
      <c r="N7" s="20">
        <v>202415.14464383561</v>
      </c>
      <c r="O7" s="20">
        <f>VLOOKUP(G7,Sheet1!E:M,9,0)</f>
        <v>139.94</v>
      </c>
      <c r="P7">
        <v>140.27000000000001</v>
      </c>
      <c r="Q7" s="34">
        <f>(P7-O7)/O7</f>
        <v>2.3581534943548127E-3</v>
      </c>
      <c r="R7" s="10">
        <f t="shared" si="3"/>
        <v>212056.49622266681</v>
      </c>
      <c r="S7" s="5">
        <f t="shared" si="4"/>
        <v>7886.8232823441531</v>
      </c>
      <c r="T7" s="5">
        <f t="shared" si="5"/>
        <v>204169.67294032266</v>
      </c>
      <c r="U7" s="9">
        <v>0.15</v>
      </c>
      <c r="V7" s="5">
        <f t="shared" si="6"/>
        <v>173544.22199927425</v>
      </c>
    </row>
    <row r="8" spans="4:22" x14ac:dyDescent="0.25">
      <c r="D8" s="5">
        <v>4</v>
      </c>
      <c r="E8" s="17" t="s">
        <v>56</v>
      </c>
      <c r="F8" s="7">
        <v>42008</v>
      </c>
      <c r="G8" s="32">
        <f t="shared" si="0"/>
        <v>42035</v>
      </c>
      <c r="H8" s="7">
        <v>44585</v>
      </c>
      <c r="I8" s="8">
        <f t="shared" si="1"/>
        <v>7.0602739726027401</v>
      </c>
      <c r="J8" s="5">
        <v>60</v>
      </c>
      <c r="K8" s="9">
        <v>0.08</v>
      </c>
      <c r="L8" s="5">
        <f t="shared" si="2"/>
        <v>1.5333333333333334E-2</v>
      </c>
      <c r="M8" s="20">
        <v>16921612.664996024</v>
      </c>
      <c r="N8" s="20">
        <v>15425659.522898486</v>
      </c>
      <c r="O8" s="20">
        <f>VLOOKUP(G8,Sheet1!E:M,9,0)</f>
        <v>138.22</v>
      </c>
      <c r="P8">
        <v>140.27000000000001</v>
      </c>
      <c r="Q8" s="34">
        <f>(P8-O8)/O8</f>
        <v>1.4831428158009054E-2</v>
      </c>
      <c r="R8" s="10">
        <f t="shared" si="3"/>
        <v>16670640.982437478</v>
      </c>
      <c r="S8" s="5">
        <f t="shared" si="4"/>
        <v>1804722.4870685879</v>
      </c>
      <c r="T8" s="5">
        <f t="shared" si="5"/>
        <v>14865918.49536889</v>
      </c>
      <c r="U8" s="9">
        <v>0.15</v>
      </c>
      <c r="V8" s="5">
        <f t="shared" si="6"/>
        <v>12636030.721063556</v>
      </c>
    </row>
    <row r="9" spans="4:22" x14ac:dyDescent="0.25">
      <c r="D9" s="5">
        <v>5</v>
      </c>
      <c r="E9" s="17" t="s">
        <v>57</v>
      </c>
      <c r="F9" s="7">
        <v>38533</v>
      </c>
      <c r="G9" s="32">
        <f t="shared" si="0"/>
        <v>38533</v>
      </c>
      <c r="H9" s="7">
        <v>44585</v>
      </c>
      <c r="I9" s="8">
        <f t="shared" si="1"/>
        <v>16.580821917808219</v>
      </c>
      <c r="J9" s="5">
        <v>40</v>
      </c>
      <c r="K9" s="9">
        <v>0.08</v>
      </c>
      <c r="L9" s="5">
        <f t="shared" si="2"/>
        <v>2.3E-2</v>
      </c>
      <c r="M9" s="20">
        <v>11999139.424793098</v>
      </c>
      <c r="N9" s="20">
        <v>10336944.793826722</v>
      </c>
      <c r="O9" s="20"/>
      <c r="P9" s="20"/>
      <c r="Q9" s="17">
        <v>0</v>
      </c>
      <c r="R9" s="10">
        <f t="shared" si="3"/>
        <v>11999139.424793098</v>
      </c>
      <c r="S9" s="5">
        <f t="shared" si="4"/>
        <v>4575978.6612972608</v>
      </c>
      <c r="T9" s="5">
        <f t="shared" si="5"/>
        <v>7423160.7634958373</v>
      </c>
      <c r="U9" s="9">
        <v>0.15</v>
      </c>
      <c r="V9" s="5">
        <f t="shared" si="6"/>
        <v>6309686.6489714617</v>
      </c>
    </row>
    <row r="10" spans="4:22" x14ac:dyDescent="0.25">
      <c r="D10" s="5">
        <v>6</v>
      </c>
      <c r="E10" s="17" t="s">
        <v>58</v>
      </c>
      <c r="F10" s="7">
        <v>35885</v>
      </c>
      <c r="G10" s="32">
        <f t="shared" si="0"/>
        <v>35885</v>
      </c>
      <c r="H10" s="7">
        <v>44585</v>
      </c>
      <c r="I10" s="8">
        <f t="shared" si="1"/>
        <v>23.835616438356166</v>
      </c>
      <c r="J10" s="5">
        <v>40</v>
      </c>
      <c r="K10" s="9">
        <v>0.08</v>
      </c>
      <c r="L10" s="5">
        <f t="shared" si="2"/>
        <v>2.3E-2</v>
      </c>
      <c r="M10" s="20">
        <v>20914.873899543381</v>
      </c>
      <c r="N10" s="20">
        <v>18569.993506814208</v>
      </c>
      <c r="O10" s="20"/>
      <c r="P10" s="20"/>
      <c r="Q10" s="17">
        <v>0</v>
      </c>
      <c r="R10" s="10">
        <f t="shared" si="3"/>
        <v>20914.873899543381</v>
      </c>
      <c r="S10" s="5">
        <f t="shared" si="4"/>
        <v>11465.934978900359</v>
      </c>
      <c r="T10" s="5">
        <f t="shared" si="5"/>
        <v>9448.9389206430224</v>
      </c>
      <c r="U10" s="9">
        <v>0.15</v>
      </c>
      <c r="V10" s="5">
        <f t="shared" si="6"/>
        <v>8031.5980825465685</v>
      </c>
    </row>
    <row r="11" spans="4:22" x14ac:dyDescent="0.25">
      <c r="D11" s="5">
        <v>7</v>
      </c>
      <c r="E11" s="17" t="s">
        <v>59</v>
      </c>
      <c r="F11" s="7">
        <v>41348</v>
      </c>
      <c r="G11" s="32">
        <f t="shared" si="0"/>
        <v>41364</v>
      </c>
      <c r="H11" s="7">
        <v>44585</v>
      </c>
      <c r="I11" s="8">
        <f t="shared" si="1"/>
        <v>8.868493150684932</v>
      </c>
      <c r="J11" s="5">
        <v>60</v>
      </c>
      <c r="K11" s="9">
        <v>0.08</v>
      </c>
      <c r="L11" s="5">
        <f t="shared" si="2"/>
        <v>1.5333333333333334E-2</v>
      </c>
      <c r="M11" s="20">
        <v>1116554.9964269407</v>
      </c>
      <c r="N11" s="20">
        <v>907000.32124888978</v>
      </c>
      <c r="O11" s="20">
        <f>VLOOKUP(G11,Sheet1!E:M,9,0)</f>
        <v>135.97999999999999</v>
      </c>
      <c r="P11">
        <v>140.27000000000001</v>
      </c>
      <c r="Q11" s="34">
        <f>(P11-O11)/O11</f>
        <v>3.1548757170172234E-2</v>
      </c>
      <c r="R11" s="10">
        <f t="shared" si="3"/>
        <v>1081329.0739775246</v>
      </c>
      <c r="S11" s="5">
        <f t="shared" si="4"/>
        <v>147042.97878849445</v>
      </c>
      <c r="T11" s="5">
        <f t="shared" si="5"/>
        <v>934286.09518903017</v>
      </c>
      <c r="U11" s="9">
        <v>0.15</v>
      </c>
      <c r="V11" s="5">
        <f t="shared" si="6"/>
        <v>794143.18091067567</v>
      </c>
    </row>
    <row r="12" spans="4:22" x14ac:dyDescent="0.25">
      <c r="D12" s="5">
        <v>8</v>
      </c>
      <c r="E12" s="24" t="s">
        <v>60</v>
      </c>
      <c r="F12" s="7">
        <v>29587</v>
      </c>
      <c r="G12" s="32">
        <f t="shared" si="0"/>
        <v>29617</v>
      </c>
      <c r="H12" s="7">
        <v>44585</v>
      </c>
      <c r="I12" s="8">
        <f t="shared" si="1"/>
        <v>41.090410958904108</v>
      </c>
      <c r="J12" s="5">
        <v>40</v>
      </c>
      <c r="K12" s="9">
        <v>0.08</v>
      </c>
      <c r="L12" s="5">
        <f t="shared" si="2"/>
        <v>2.3E-2</v>
      </c>
      <c r="M12" s="20">
        <v>17212.14098173516</v>
      </c>
      <c r="N12" s="20">
        <v>14350.319686392328</v>
      </c>
      <c r="O12" s="20"/>
      <c r="P12" s="20"/>
      <c r="Q12" s="17">
        <v>0</v>
      </c>
      <c r="R12" s="10">
        <f t="shared" si="3"/>
        <v>17212.14098173516</v>
      </c>
      <c r="S12" s="5">
        <f t="shared" si="4"/>
        <v>16266.840767708138</v>
      </c>
      <c r="T12" s="5">
        <f t="shared" si="5"/>
        <v>945.30021402702187</v>
      </c>
      <c r="U12" s="9">
        <v>0.15</v>
      </c>
      <c r="V12" s="5">
        <v>0</v>
      </c>
    </row>
    <row r="13" spans="4:22" x14ac:dyDescent="0.25">
      <c r="D13" s="5">
        <v>9</v>
      </c>
      <c r="E13" s="24" t="s">
        <v>61</v>
      </c>
      <c r="F13" s="7">
        <v>29587</v>
      </c>
      <c r="G13" s="32">
        <f t="shared" si="0"/>
        <v>29617</v>
      </c>
      <c r="H13" s="7">
        <v>44585</v>
      </c>
      <c r="I13" s="8">
        <f t="shared" si="1"/>
        <v>41.090410958904108</v>
      </c>
      <c r="J13" s="5">
        <v>40</v>
      </c>
      <c r="K13" s="9">
        <v>0.08</v>
      </c>
      <c r="L13" s="5">
        <f t="shared" si="2"/>
        <v>2.3E-2</v>
      </c>
      <c r="M13" s="20">
        <v>30106.015125570775</v>
      </c>
      <c r="N13" s="20">
        <v>25100.360378976537</v>
      </c>
      <c r="O13" s="20"/>
      <c r="P13" s="20"/>
      <c r="Q13" s="17">
        <v>0</v>
      </c>
      <c r="R13" s="10">
        <f t="shared" si="3"/>
        <v>30106.015125570775</v>
      </c>
      <c r="S13" s="5">
        <f t="shared" si="4"/>
        <v>28452.576278427783</v>
      </c>
      <c r="T13" s="5">
        <f t="shared" si="5"/>
        <v>1653.438847142992</v>
      </c>
      <c r="U13" s="9">
        <v>0.15</v>
      </c>
      <c r="V13" s="5">
        <v>0</v>
      </c>
    </row>
    <row r="14" spans="4:22" x14ac:dyDescent="0.25">
      <c r="D14" s="5">
        <v>10</v>
      </c>
      <c r="E14" s="17" t="s">
        <v>62</v>
      </c>
      <c r="F14" s="7">
        <v>40162</v>
      </c>
      <c r="G14" s="32">
        <f t="shared" si="0"/>
        <v>40178</v>
      </c>
      <c r="H14" s="7">
        <v>44585</v>
      </c>
      <c r="I14" s="8">
        <f t="shared" si="1"/>
        <v>12.117808219178082</v>
      </c>
      <c r="J14" s="5">
        <v>60</v>
      </c>
      <c r="K14" s="9">
        <v>0.08</v>
      </c>
      <c r="L14" s="5">
        <f t="shared" si="2"/>
        <v>1.5333333333333334E-2</v>
      </c>
      <c r="M14" s="20">
        <v>178359.26515981735</v>
      </c>
      <c r="N14" s="20">
        <v>141710.12849667878</v>
      </c>
      <c r="O14" s="20">
        <f>VLOOKUP(G14,Sheet1!E:M,9,0)</f>
        <v>112.342</v>
      </c>
      <c r="P14">
        <v>140.27000000000001</v>
      </c>
      <c r="Q14" s="34">
        <f>(P14-O14)/O14</f>
        <v>0.24859803101244424</v>
      </c>
      <c r="R14" s="10">
        <f t="shared" si="3"/>
        <v>134019.50302826031</v>
      </c>
      <c r="S14" s="5">
        <f t="shared" si="4"/>
        <v>24901.680408332228</v>
      </c>
      <c r="T14" s="5">
        <f t="shared" si="5"/>
        <v>109117.82261992808</v>
      </c>
      <c r="U14" s="9">
        <v>0.15</v>
      </c>
      <c r="V14" s="5">
        <f t="shared" si="6"/>
        <v>92750.149226938869</v>
      </c>
    </row>
    <row r="15" spans="4:22" x14ac:dyDescent="0.25">
      <c r="D15" s="5">
        <v>11</v>
      </c>
      <c r="E15" s="24" t="s">
        <v>63</v>
      </c>
      <c r="F15" s="7">
        <v>28856</v>
      </c>
      <c r="G15" s="32">
        <f t="shared" si="0"/>
        <v>28886</v>
      </c>
      <c r="H15" s="7">
        <v>44585</v>
      </c>
      <c r="I15" s="8">
        <f t="shared" si="1"/>
        <v>43.093150684931508</v>
      </c>
      <c r="J15" s="5">
        <v>40</v>
      </c>
      <c r="K15" s="9">
        <v>0.08</v>
      </c>
      <c r="L15" s="5">
        <f t="shared" si="2"/>
        <v>2.3E-2</v>
      </c>
      <c r="M15" s="20">
        <v>7.785922374429223</v>
      </c>
      <c r="N15" s="20">
        <v>6.4060253757323657</v>
      </c>
      <c r="O15" s="20"/>
      <c r="P15" s="20"/>
      <c r="Q15" s="17">
        <v>0</v>
      </c>
      <c r="R15" s="10">
        <f t="shared" si="3"/>
        <v>7.785922374429223</v>
      </c>
      <c r="S15" s="5">
        <f t="shared" si="4"/>
        <v>7.7169583003565387</v>
      </c>
      <c r="T15" s="5">
        <f t="shared" si="5"/>
        <v>6.8964074072684234E-2</v>
      </c>
      <c r="U15" s="9">
        <v>0.15</v>
      </c>
      <c r="V15" s="5">
        <v>0</v>
      </c>
    </row>
    <row r="16" spans="4:22" x14ac:dyDescent="0.25">
      <c r="D16" s="5">
        <v>12</v>
      </c>
      <c r="E16" s="24" t="s">
        <v>63</v>
      </c>
      <c r="F16" s="7">
        <v>28491</v>
      </c>
      <c r="G16" s="32">
        <f t="shared" si="0"/>
        <v>28521</v>
      </c>
      <c r="H16" s="7">
        <v>44585</v>
      </c>
      <c r="I16" s="8">
        <f t="shared" si="1"/>
        <v>44.093150684931508</v>
      </c>
      <c r="J16" s="5">
        <v>40</v>
      </c>
      <c r="K16" s="9">
        <v>0.08</v>
      </c>
      <c r="L16" s="5">
        <f t="shared" si="2"/>
        <v>2.3E-2</v>
      </c>
      <c r="M16" s="20">
        <v>255.2809315068493</v>
      </c>
      <c r="N16" s="20">
        <v>208.47162876975045</v>
      </c>
      <c r="O16" s="20"/>
      <c r="P16" s="20"/>
      <c r="Q16" s="17">
        <v>0</v>
      </c>
      <c r="R16" s="10">
        <f t="shared" si="3"/>
        <v>255.2809315068493</v>
      </c>
      <c r="S16" s="5">
        <f t="shared" si="4"/>
        <v>258.89123333818731</v>
      </c>
      <c r="T16" s="5">
        <f t="shared" si="5"/>
        <v>0</v>
      </c>
      <c r="U16" s="9">
        <v>0.15</v>
      </c>
      <c r="V16" s="5">
        <v>0</v>
      </c>
    </row>
    <row r="17" spans="4:22" x14ac:dyDescent="0.25">
      <c r="D17" s="5">
        <v>13</v>
      </c>
      <c r="E17" s="17" t="s">
        <v>64</v>
      </c>
      <c r="F17" s="7">
        <v>39143</v>
      </c>
      <c r="G17" s="32">
        <f t="shared" si="0"/>
        <v>39172</v>
      </c>
      <c r="H17" s="7">
        <v>44585</v>
      </c>
      <c r="I17" s="8">
        <f t="shared" si="1"/>
        <v>14.90958904109589</v>
      </c>
      <c r="J17" s="5">
        <v>60</v>
      </c>
      <c r="K17" s="9">
        <v>0.08</v>
      </c>
      <c r="L17" s="5">
        <f t="shared" si="2"/>
        <v>1.5333333333333334E-2</v>
      </c>
      <c r="M17" s="20">
        <v>1613194.4733892696</v>
      </c>
      <c r="N17" s="20">
        <v>1250417.200269561</v>
      </c>
      <c r="O17" s="20"/>
      <c r="P17" s="20"/>
      <c r="Q17" s="17">
        <v>0</v>
      </c>
      <c r="R17" s="10">
        <f t="shared" si="3"/>
        <v>1613194.4733892696</v>
      </c>
      <c r="S17" s="5">
        <f t="shared" si="4"/>
        <v>368798.355171217</v>
      </c>
      <c r="T17" s="5">
        <f t="shared" si="5"/>
        <v>1244396.1182180527</v>
      </c>
      <c r="U17" s="9">
        <v>0.15</v>
      </c>
      <c r="V17" s="5">
        <f t="shared" si="6"/>
        <v>1057736.7004853447</v>
      </c>
    </row>
    <row r="18" spans="4:22" x14ac:dyDescent="0.25">
      <c r="D18" s="5">
        <v>14</v>
      </c>
      <c r="E18" s="24" t="s">
        <v>63</v>
      </c>
      <c r="F18" s="7">
        <v>28126</v>
      </c>
      <c r="G18" s="32">
        <f t="shared" si="0"/>
        <v>28156</v>
      </c>
      <c r="H18" s="7">
        <v>44585</v>
      </c>
      <c r="I18" s="8">
        <f t="shared" si="1"/>
        <v>45.093150684931508</v>
      </c>
      <c r="J18" s="5">
        <v>40</v>
      </c>
      <c r="K18" s="9">
        <v>0.08</v>
      </c>
      <c r="L18" s="5">
        <f t="shared" si="2"/>
        <v>2.3E-2</v>
      </c>
      <c r="M18" s="20">
        <v>125.15729680365297</v>
      </c>
      <c r="N18" s="20">
        <v>101.375940210838</v>
      </c>
      <c r="O18" s="20"/>
      <c r="P18" s="20"/>
      <c r="Q18" s="17">
        <v>0</v>
      </c>
      <c r="R18" s="10">
        <f t="shared" si="3"/>
        <v>125.15729680365297</v>
      </c>
      <c r="S18" s="5">
        <f t="shared" si="4"/>
        <v>129.80594741397385</v>
      </c>
      <c r="T18" s="5">
        <f t="shared" si="5"/>
        <v>0</v>
      </c>
      <c r="U18" s="9">
        <v>0.15</v>
      </c>
      <c r="V18" s="5">
        <v>0</v>
      </c>
    </row>
    <row r="19" spans="4:22" x14ac:dyDescent="0.25">
      <c r="D19" s="5">
        <v>15</v>
      </c>
      <c r="E19" s="17" t="s">
        <v>65</v>
      </c>
      <c r="F19" s="7">
        <v>39005</v>
      </c>
      <c r="G19" s="32">
        <f t="shared" si="0"/>
        <v>39021</v>
      </c>
      <c r="H19" s="7">
        <v>44585</v>
      </c>
      <c r="I19" s="8">
        <f t="shared" si="1"/>
        <v>15.287671232876713</v>
      </c>
      <c r="J19" s="5">
        <v>60</v>
      </c>
      <c r="K19" s="9">
        <v>0.08</v>
      </c>
      <c r="L19" s="5">
        <f t="shared" si="2"/>
        <v>1.5333333333333334E-2</v>
      </c>
      <c r="M19" s="20">
        <v>145698.9442994977</v>
      </c>
      <c r="N19" s="20">
        <v>112496.25292463155</v>
      </c>
      <c r="O19" s="20"/>
      <c r="P19" s="20"/>
      <c r="Q19" s="17">
        <v>0</v>
      </c>
      <c r="R19" s="10">
        <f t="shared" si="3"/>
        <v>145698.9442994977</v>
      </c>
      <c r="S19" s="5">
        <f t="shared" si="4"/>
        <v>34153.42924456171</v>
      </c>
      <c r="T19" s="5">
        <f t="shared" si="5"/>
        <v>111545.515054936</v>
      </c>
      <c r="U19" s="9">
        <v>0.15</v>
      </c>
      <c r="V19" s="5">
        <f t="shared" si="6"/>
        <v>94813.687796695594</v>
      </c>
    </row>
    <row r="20" spans="4:22" x14ac:dyDescent="0.25">
      <c r="D20" s="5">
        <v>16</v>
      </c>
      <c r="E20" s="17" t="s">
        <v>66</v>
      </c>
      <c r="F20" s="7">
        <v>38883</v>
      </c>
      <c r="G20" s="32">
        <f t="shared" si="0"/>
        <v>38898</v>
      </c>
      <c r="H20" s="7">
        <v>44585</v>
      </c>
      <c r="I20" s="8">
        <f t="shared" si="1"/>
        <v>15.621917808219179</v>
      </c>
      <c r="J20" s="5">
        <v>60</v>
      </c>
      <c r="K20" s="9">
        <v>0.08</v>
      </c>
      <c r="L20" s="5">
        <f t="shared" si="2"/>
        <v>1.5333333333333334E-2</v>
      </c>
      <c r="M20" s="20">
        <v>377448.54598630138</v>
      </c>
      <c r="N20" s="20">
        <v>290398.16696303943</v>
      </c>
      <c r="O20" s="20"/>
      <c r="P20" s="20"/>
      <c r="Q20" s="17">
        <v>0</v>
      </c>
      <c r="R20" s="10">
        <f t="shared" si="3"/>
        <v>377448.54598630138</v>
      </c>
      <c r="S20" s="5">
        <f t="shared" si="4"/>
        <v>90412.542487524173</v>
      </c>
      <c r="T20" s="5">
        <f t="shared" si="5"/>
        <v>287036.00349877722</v>
      </c>
      <c r="U20" s="9">
        <v>0.15</v>
      </c>
      <c r="V20" s="5">
        <f t="shared" si="6"/>
        <v>243980.60297396063</v>
      </c>
    </row>
    <row r="21" spans="4:22" x14ac:dyDescent="0.25">
      <c r="D21" s="5">
        <v>17</v>
      </c>
      <c r="E21" s="17" t="s">
        <v>67</v>
      </c>
      <c r="F21" s="7">
        <v>38883</v>
      </c>
      <c r="G21" s="32">
        <f t="shared" si="0"/>
        <v>38898</v>
      </c>
      <c r="H21" s="7">
        <v>44585</v>
      </c>
      <c r="I21" s="8">
        <f t="shared" si="1"/>
        <v>15.621917808219179</v>
      </c>
      <c r="J21" s="5">
        <v>60</v>
      </c>
      <c r="K21" s="9">
        <v>0.08</v>
      </c>
      <c r="L21" s="5">
        <f t="shared" si="2"/>
        <v>1.5333333333333334E-2</v>
      </c>
      <c r="M21" s="20">
        <v>866012.5261495891</v>
      </c>
      <c r="N21" s="20">
        <v>666285.38600861141</v>
      </c>
      <c r="O21" s="20"/>
      <c r="P21" s="20"/>
      <c r="Q21" s="17">
        <v>0</v>
      </c>
      <c r="R21" s="10">
        <f t="shared" si="3"/>
        <v>866012.5261495891</v>
      </c>
      <c r="S21" s="5">
        <f t="shared" si="4"/>
        <v>207441.23973408955</v>
      </c>
      <c r="T21" s="5">
        <f t="shared" si="5"/>
        <v>658571.28641549952</v>
      </c>
      <c r="U21" s="9">
        <v>0.15</v>
      </c>
      <c r="V21" s="5">
        <f t="shared" si="6"/>
        <v>559785.59345317457</v>
      </c>
    </row>
    <row r="22" spans="4:22" x14ac:dyDescent="0.25">
      <c r="D22" s="5">
        <v>18</v>
      </c>
      <c r="E22" s="17" t="s">
        <v>68</v>
      </c>
      <c r="F22" s="7">
        <v>38748</v>
      </c>
      <c r="G22" s="32">
        <f t="shared" si="0"/>
        <v>38748</v>
      </c>
      <c r="H22" s="7">
        <v>44585</v>
      </c>
      <c r="I22" s="8">
        <f t="shared" si="1"/>
        <v>15.991780821917809</v>
      </c>
      <c r="J22" s="5">
        <v>40</v>
      </c>
      <c r="K22" s="9">
        <v>0.08</v>
      </c>
      <c r="L22" s="5">
        <f t="shared" si="2"/>
        <v>2.3E-2</v>
      </c>
      <c r="M22" s="20">
        <v>460609.79508575343</v>
      </c>
      <c r="N22" s="20">
        <v>352936.06034320011</v>
      </c>
      <c r="O22" s="20"/>
      <c r="P22" s="20"/>
      <c r="Q22" s="17">
        <v>0</v>
      </c>
      <c r="R22" s="10">
        <f t="shared" si="3"/>
        <v>460609.79508575343</v>
      </c>
      <c r="S22" s="5">
        <f t="shared" si="4"/>
        <v>169417.33041111639</v>
      </c>
      <c r="T22" s="5">
        <f t="shared" si="5"/>
        <v>291192.46467463707</v>
      </c>
      <c r="U22" s="9">
        <v>0.15</v>
      </c>
      <c r="V22" s="5">
        <f t="shared" si="6"/>
        <v>247513.5949734415</v>
      </c>
    </row>
    <row r="23" spans="4:22" x14ac:dyDescent="0.25">
      <c r="D23" s="5">
        <v>19</v>
      </c>
      <c r="E23" s="24" t="s">
        <v>61</v>
      </c>
      <c r="F23" s="7">
        <v>27760</v>
      </c>
      <c r="G23" s="32">
        <f t="shared" si="0"/>
        <v>27790</v>
      </c>
      <c r="H23" s="7">
        <v>44585</v>
      </c>
      <c r="I23" s="8">
        <f t="shared" si="1"/>
        <v>46.095890410958901</v>
      </c>
      <c r="J23" s="5">
        <v>40</v>
      </c>
      <c r="K23" s="9">
        <v>0.08</v>
      </c>
      <c r="L23" s="5">
        <f t="shared" si="2"/>
        <v>2.3E-2</v>
      </c>
      <c r="M23" s="20">
        <v>303.19656164383571</v>
      </c>
      <c r="N23" s="20">
        <v>243.38759510311502</v>
      </c>
      <c r="O23" s="20"/>
      <c r="P23" s="20"/>
      <c r="Q23" s="17">
        <v>0</v>
      </c>
      <c r="R23" s="10">
        <f t="shared" si="3"/>
        <v>303.19656164383571</v>
      </c>
      <c r="S23" s="5">
        <f t="shared" si="4"/>
        <v>321.45065600581728</v>
      </c>
      <c r="T23" s="5">
        <f t="shared" si="5"/>
        <v>0</v>
      </c>
      <c r="U23" s="9">
        <v>0.15</v>
      </c>
      <c r="V23" s="5">
        <v>0</v>
      </c>
    </row>
    <row r="24" spans="4:22" x14ac:dyDescent="0.25">
      <c r="D24" s="5">
        <v>20</v>
      </c>
      <c r="E24" s="17" t="s">
        <v>69</v>
      </c>
      <c r="F24" s="7">
        <v>38663</v>
      </c>
      <c r="G24" s="32">
        <f t="shared" si="0"/>
        <v>38686</v>
      </c>
      <c r="H24" s="7">
        <v>44585</v>
      </c>
      <c r="I24" s="8">
        <f t="shared" si="1"/>
        <v>16.224657534246575</v>
      </c>
      <c r="J24" s="5">
        <v>60</v>
      </c>
      <c r="K24" s="9">
        <v>0.08</v>
      </c>
      <c r="L24" s="5">
        <f t="shared" si="2"/>
        <v>1.5333333333333334E-2</v>
      </c>
      <c r="M24" s="20">
        <v>160247.11266844749</v>
      </c>
      <c r="N24" s="20">
        <v>122461.88094074038</v>
      </c>
      <c r="O24" s="20"/>
      <c r="P24" s="20"/>
      <c r="Q24" s="17">
        <v>0</v>
      </c>
      <c r="R24" s="10">
        <f t="shared" si="3"/>
        <v>160247.11266844749</v>
      </c>
      <c r="S24" s="5">
        <f t="shared" si="4"/>
        <v>39865.969366426594</v>
      </c>
      <c r="T24" s="5">
        <f t="shared" si="5"/>
        <v>120381.14330202089</v>
      </c>
      <c r="U24" s="9">
        <v>0.15</v>
      </c>
      <c r="V24" s="5">
        <f t="shared" si="6"/>
        <v>102323.97180671776</v>
      </c>
    </row>
    <row r="25" spans="4:22" x14ac:dyDescent="0.25">
      <c r="D25" s="5">
        <v>21</v>
      </c>
      <c r="E25" s="17" t="s">
        <v>70</v>
      </c>
      <c r="F25" s="7">
        <v>38657</v>
      </c>
      <c r="G25" s="32">
        <f t="shared" si="0"/>
        <v>38686</v>
      </c>
      <c r="H25" s="7">
        <v>44585</v>
      </c>
      <c r="I25" s="8">
        <f t="shared" si="1"/>
        <v>16.241095890410961</v>
      </c>
      <c r="J25" s="5">
        <v>60</v>
      </c>
      <c r="K25" s="9">
        <v>0.08</v>
      </c>
      <c r="L25" s="5">
        <f t="shared" si="2"/>
        <v>1.5333333333333334E-2</v>
      </c>
      <c r="M25" s="20">
        <v>122652.74874429224</v>
      </c>
      <c r="N25" s="20">
        <v>93714.241423665604</v>
      </c>
      <c r="O25" s="20"/>
      <c r="P25" s="20"/>
      <c r="Q25" s="17">
        <v>0</v>
      </c>
      <c r="R25" s="10">
        <f t="shared" si="3"/>
        <v>122652.74874429224</v>
      </c>
      <c r="S25" s="5">
        <f t="shared" si="4"/>
        <v>30544.230821537505</v>
      </c>
      <c r="T25" s="5">
        <f t="shared" si="5"/>
        <v>92108.517922754734</v>
      </c>
      <c r="U25" s="9">
        <v>0.15</v>
      </c>
      <c r="V25" s="5">
        <f t="shared" si="6"/>
        <v>78292.240234341516</v>
      </c>
    </row>
    <row r="26" spans="4:22" x14ac:dyDescent="0.25">
      <c r="D26" s="5">
        <v>22</v>
      </c>
      <c r="E26" s="17" t="s">
        <v>71</v>
      </c>
      <c r="F26" s="7">
        <v>38533</v>
      </c>
      <c r="G26" s="32">
        <f t="shared" si="0"/>
        <v>38533</v>
      </c>
      <c r="H26" s="7">
        <v>44585</v>
      </c>
      <c r="I26" s="8">
        <f t="shared" si="1"/>
        <v>16.580821917808219</v>
      </c>
      <c r="J26" s="5">
        <v>40</v>
      </c>
      <c r="K26" s="9">
        <v>0.08</v>
      </c>
      <c r="L26" s="5">
        <f t="shared" si="2"/>
        <v>2.3E-2</v>
      </c>
      <c r="M26" s="20">
        <v>258158.26003452056</v>
      </c>
      <c r="N26" s="20">
        <v>196461.99507674872</v>
      </c>
      <c r="O26" s="20"/>
      <c r="P26" s="20"/>
      <c r="Q26" s="17">
        <v>0</v>
      </c>
      <c r="R26" s="10">
        <f t="shared" si="3"/>
        <v>258158.26003452056</v>
      </c>
      <c r="S26" s="5">
        <f t="shared" si="4"/>
        <v>98450.95113360307</v>
      </c>
      <c r="T26" s="5">
        <f t="shared" si="5"/>
        <v>159707.30890091747</v>
      </c>
      <c r="U26" s="9">
        <v>0.15</v>
      </c>
      <c r="V26" s="5">
        <f t="shared" si="6"/>
        <v>135751.21256577986</v>
      </c>
    </row>
    <row r="27" spans="4:22" x14ac:dyDescent="0.25">
      <c r="D27" s="5">
        <v>23</v>
      </c>
      <c r="E27" s="24" t="s">
        <v>61</v>
      </c>
      <c r="F27" s="7">
        <v>27395</v>
      </c>
      <c r="G27" s="32">
        <f t="shared" si="0"/>
        <v>27425</v>
      </c>
      <c r="H27" s="7">
        <v>44585</v>
      </c>
      <c r="I27" s="8">
        <f t="shared" si="1"/>
        <v>47.095890410958901</v>
      </c>
      <c r="J27" s="5">
        <v>40</v>
      </c>
      <c r="K27" s="9">
        <v>0.08</v>
      </c>
      <c r="L27" s="5">
        <f t="shared" si="2"/>
        <v>2.3E-2</v>
      </c>
      <c r="M27" s="20">
        <v>1743.1284566210047</v>
      </c>
      <c r="N27" s="20">
        <v>1385.5204580433685</v>
      </c>
      <c r="O27" s="20"/>
      <c r="P27" s="20"/>
      <c r="Q27" s="17">
        <v>0</v>
      </c>
      <c r="R27" s="10">
        <f t="shared" si="3"/>
        <v>1743.1284566210047</v>
      </c>
      <c r="S27" s="5">
        <f t="shared" si="4"/>
        <v>1888.1662956006755</v>
      </c>
      <c r="T27" s="5">
        <f t="shared" si="5"/>
        <v>0</v>
      </c>
      <c r="U27" s="9">
        <v>0.15</v>
      </c>
      <c r="V27" s="5">
        <v>0</v>
      </c>
    </row>
    <row r="28" spans="4:22" x14ac:dyDescent="0.25">
      <c r="D28" s="5">
        <v>24</v>
      </c>
      <c r="E28" s="24" t="s">
        <v>61</v>
      </c>
      <c r="F28" s="7">
        <v>27030</v>
      </c>
      <c r="G28" s="32">
        <f t="shared" si="0"/>
        <v>27060</v>
      </c>
      <c r="H28" s="7">
        <v>44585</v>
      </c>
      <c r="I28" s="8">
        <f t="shared" si="1"/>
        <v>48.095890410958901</v>
      </c>
      <c r="J28" s="5">
        <v>40</v>
      </c>
      <c r="K28" s="9">
        <v>0.08</v>
      </c>
      <c r="L28" s="5">
        <f t="shared" si="2"/>
        <v>2.3E-2</v>
      </c>
      <c r="M28" s="20">
        <v>5397.9647671232906</v>
      </c>
      <c r="N28" s="20">
        <v>4243.8768851705772</v>
      </c>
      <c r="O28" s="20"/>
      <c r="P28" s="20"/>
      <c r="Q28" s="17">
        <v>0</v>
      </c>
      <c r="R28" s="10">
        <f t="shared" si="3"/>
        <v>5397.9647671232906</v>
      </c>
      <c r="S28" s="5">
        <f t="shared" si="4"/>
        <v>5971.2582032809187</v>
      </c>
      <c r="T28" s="5">
        <f t="shared" si="5"/>
        <v>0</v>
      </c>
      <c r="U28" s="9">
        <v>0.15</v>
      </c>
      <c r="V28" s="5">
        <v>0</v>
      </c>
    </row>
    <row r="29" spans="4:22" x14ac:dyDescent="0.25">
      <c r="D29" s="5">
        <v>25</v>
      </c>
      <c r="E29" s="17" t="s">
        <v>72</v>
      </c>
      <c r="F29" s="7">
        <v>37955</v>
      </c>
      <c r="G29" s="32">
        <f t="shared" si="0"/>
        <v>37955</v>
      </c>
      <c r="H29" s="7">
        <v>44585</v>
      </c>
      <c r="I29" s="8">
        <f t="shared" si="1"/>
        <v>18.164383561643834</v>
      </c>
      <c r="J29" s="5">
        <v>60</v>
      </c>
      <c r="K29" s="9">
        <v>0.08</v>
      </c>
      <c r="L29" s="5">
        <f t="shared" si="2"/>
        <v>1.5333333333333334E-2</v>
      </c>
      <c r="M29" s="20">
        <v>84694.743799086747</v>
      </c>
      <c r="N29" s="20">
        <v>63130.345635055892</v>
      </c>
      <c r="O29" s="20"/>
      <c r="P29" s="20"/>
      <c r="Q29" s="17">
        <v>0</v>
      </c>
      <c r="R29" s="10">
        <f t="shared" si="3"/>
        <v>84694.743799086747</v>
      </c>
      <c r="S29" s="5">
        <f t="shared" si="4"/>
        <v>23589.226451000435</v>
      </c>
      <c r="T29" s="5">
        <f t="shared" si="5"/>
        <v>61105.517348086316</v>
      </c>
      <c r="U29" s="9">
        <v>0.15</v>
      </c>
      <c r="V29" s="5">
        <f t="shared" si="6"/>
        <v>51939.689745873366</v>
      </c>
    </row>
    <row r="30" spans="4:22" x14ac:dyDescent="0.25">
      <c r="D30" s="5">
        <v>26</v>
      </c>
      <c r="E30" s="17" t="s">
        <v>73</v>
      </c>
      <c r="F30" s="7">
        <v>37802</v>
      </c>
      <c r="G30" s="32">
        <f t="shared" si="0"/>
        <v>37802</v>
      </c>
      <c r="H30" s="7">
        <v>44585</v>
      </c>
      <c r="I30" s="8">
        <f t="shared" si="1"/>
        <v>18.583561643835615</v>
      </c>
      <c r="J30" s="5">
        <v>60</v>
      </c>
      <c r="K30" s="9">
        <v>0.08</v>
      </c>
      <c r="L30" s="5">
        <f t="shared" si="2"/>
        <v>1.5333333333333334E-2</v>
      </c>
      <c r="M30" s="20">
        <v>149256.96273972603</v>
      </c>
      <c r="N30" s="20">
        <v>110571.03322627387</v>
      </c>
      <c r="O30" s="20"/>
      <c r="P30" s="20"/>
      <c r="Q30" s="17">
        <v>0</v>
      </c>
      <c r="R30" s="10">
        <f t="shared" si="3"/>
        <v>149256.96273972603</v>
      </c>
      <c r="S30" s="5">
        <f t="shared" si="4"/>
        <v>42530.464840295739</v>
      </c>
      <c r="T30" s="5">
        <f t="shared" si="5"/>
        <v>106726.49789943029</v>
      </c>
      <c r="U30" s="9">
        <v>0.15</v>
      </c>
      <c r="V30" s="5">
        <f t="shared" si="6"/>
        <v>90717.52321451575</v>
      </c>
    </row>
    <row r="31" spans="4:22" x14ac:dyDescent="0.25">
      <c r="D31" s="5">
        <v>27</v>
      </c>
      <c r="E31" s="17" t="s">
        <v>74</v>
      </c>
      <c r="F31" s="7">
        <v>37802</v>
      </c>
      <c r="G31" s="32">
        <f t="shared" si="0"/>
        <v>37802</v>
      </c>
      <c r="H31" s="7">
        <v>44585</v>
      </c>
      <c r="I31" s="8">
        <f t="shared" si="1"/>
        <v>18.583561643835615</v>
      </c>
      <c r="J31" s="5">
        <v>60</v>
      </c>
      <c r="K31" s="9">
        <v>0.08</v>
      </c>
      <c r="L31" s="5">
        <f t="shared" si="2"/>
        <v>1.5333333333333334E-2</v>
      </c>
      <c r="M31" s="20">
        <v>162705.06547945208</v>
      </c>
      <c r="N31" s="20">
        <v>120533.52065446554</v>
      </c>
      <c r="O31" s="20"/>
      <c r="P31" s="20"/>
      <c r="Q31" s="17">
        <v>0</v>
      </c>
      <c r="R31" s="10">
        <f t="shared" si="3"/>
        <v>162705.06547945208</v>
      </c>
      <c r="S31" s="5">
        <f t="shared" si="4"/>
        <v>46362.474082892862</v>
      </c>
      <c r="T31" s="5">
        <f t="shared" si="5"/>
        <v>116342.59139655922</v>
      </c>
      <c r="U31" s="9">
        <v>0.15</v>
      </c>
      <c r="V31" s="5">
        <f t="shared" si="6"/>
        <v>98891.202687075333</v>
      </c>
    </row>
    <row r="32" spans="4:22" x14ac:dyDescent="0.25">
      <c r="D32" s="5">
        <v>28</v>
      </c>
      <c r="E32" s="17" t="s">
        <v>75</v>
      </c>
      <c r="F32" s="7">
        <v>26665</v>
      </c>
      <c r="G32" s="32">
        <f t="shared" si="0"/>
        <v>26695</v>
      </c>
      <c r="H32" s="7">
        <v>44585</v>
      </c>
      <c r="I32" s="8">
        <f t="shared" si="1"/>
        <v>49.095890410958901</v>
      </c>
      <c r="J32" s="5">
        <v>40</v>
      </c>
      <c r="K32" s="9">
        <v>0.08</v>
      </c>
      <c r="L32" s="5">
        <f t="shared" si="2"/>
        <v>2.3E-2</v>
      </c>
      <c r="M32" s="20">
        <v>1326.0080844748859</v>
      </c>
      <c r="N32" s="20">
        <v>1029.8863695744615</v>
      </c>
      <c r="O32" s="20"/>
      <c r="P32" s="20"/>
      <c r="Q32" s="17">
        <v>0</v>
      </c>
      <c r="R32" s="10">
        <f t="shared" si="3"/>
        <v>1326.0080844748859</v>
      </c>
      <c r="S32" s="5">
        <f t="shared" si="4"/>
        <v>1497.3355947867642</v>
      </c>
      <c r="T32" s="5">
        <f t="shared" si="5"/>
        <v>0</v>
      </c>
      <c r="U32" s="9">
        <v>0.15</v>
      </c>
      <c r="V32" s="5">
        <f t="shared" si="6"/>
        <v>106.08064675799088</v>
      </c>
    </row>
    <row r="33" spans="4:22" x14ac:dyDescent="0.25">
      <c r="D33" s="5">
        <v>29</v>
      </c>
      <c r="E33" s="17" t="s">
        <v>76</v>
      </c>
      <c r="F33" s="7">
        <v>26665</v>
      </c>
      <c r="G33" s="32">
        <f t="shared" si="0"/>
        <v>26695</v>
      </c>
      <c r="H33" s="7">
        <v>44585</v>
      </c>
      <c r="I33" s="8">
        <f t="shared" si="1"/>
        <v>49.095890410958901</v>
      </c>
      <c r="J33" s="5">
        <v>40</v>
      </c>
      <c r="K33" s="9">
        <v>0.08</v>
      </c>
      <c r="L33" s="5">
        <f t="shared" si="2"/>
        <v>2.3E-2</v>
      </c>
      <c r="M33" s="20">
        <v>4693.118098173516</v>
      </c>
      <c r="N33" s="20">
        <v>3645.0594960182279</v>
      </c>
      <c r="O33" s="20"/>
      <c r="P33" s="20"/>
      <c r="Q33" s="17">
        <v>0</v>
      </c>
      <c r="R33" s="10">
        <f t="shared" si="3"/>
        <v>4693.118098173516</v>
      </c>
      <c r="S33" s="5">
        <f t="shared" si="4"/>
        <v>5299.4946721731403</v>
      </c>
      <c r="T33" s="5">
        <f t="shared" si="5"/>
        <v>0</v>
      </c>
      <c r="U33" s="9">
        <v>0.15</v>
      </c>
      <c r="V33" s="5">
        <f t="shared" si="6"/>
        <v>375.44944785388128</v>
      </c>
    </row>
    <row r="34" spans="4:22" x14ac:dyDescent="0.25">
      <c r="D34" s="5">
        <v>30</v>
      </c>
      <c r="E34" s="24" t="s">
        <v>61</v>
      </c>
      <c r="F34" s="7">
        <v>26665</v>
      </c>
      <c r="G34" s="32">
        <f t="shared" si="0"/>
        <v>26695</v>
      </c>
      <c r="H34" s="7">
        <v>44585</v>
      </c>
      <c r="I34" s="8">
        <f t="shared" si="1"/>
        <v>49.095890410958901</v>
      </c>
      <c r="J34" s="5">
        <v>40</v>
      </c>
      <c r="K34" s="9">
        <v>0.08</v>
      </c>
      <c r="L34" s="5">
        <f t="shared" si="2"/>
        <v>2.3E-2</v>
      </c>
      <c r="M34" s="20">
        <v>29602.115442922382</v>
      </c>
      <c r="N34" s="20">
        <v>22991.424835323345</v>
      </c>
      <c r="O34" s="20"/>
      <c r="P34" s="20"/>
      <c r="Q34" s="17">
        <v>0</v>
      </c>
      <c r="R34" s="10">
        <f t="shared" si="3"/>
        <v>29602.115442922382</v>
      </c>
      <c r="S34" s="5">
        <f t="shared" si="4"/>
        <v>33426.870961520246</v>
      </c>
      <c r="T34" s="5">
        <f t="shared" si="5"/>
        <v>0</v>
      </c>
      <c r="U34" s="9">
        <v>0.15</v>
      </c>
      <c r="V34" s="5">
        <v>0</v>
      </c>
    </row>
    <row r="35" spans="4:22" x14ac:dyDescent="0.25">
      <c r="D35" s="5">
        <v>31</v>
      </c>
      <c r="E35" s="17" t="s">
        <v>77</v>
      </c>
      <c r="F35" s="7">
        <v>37257</v>
      </c>
      <c r="G35" s="32">
        <f t="shared" si="0"/>
        <v>37287</v>
      </c>
      <c r="H35" s="7">
        <v>44585</v>
      </c>
      <c r="I35" s="8">
        <f t="shared" si="1"/>
        <v>20.076712328767123</v>
      </c>
      <c r="J35" s="5">
        <v>40</v>
      </c>
      <c r="K35" s="9">
        <v>0.08</v>
      </c>
      <c r="L35" s="5">
        <f t="shared" si="2"/>
        <v>2.3E-2</v>
      </c>
      <c r="M35" s="20">
        <v>116343.90369863014</v>
      </c>
      <c r="N35" s="20">
        <v>84082.459871414903</v>
      </c>
      <c r="O35" s="20"/>
      <c r="P35" s="20"/>
      <c r="Q35" s="17">
        <v>0</v>
      </c>
      <c r="R35" s="10">
        <f t="shared" si="3"/>
        <v>116343.90369863014</v>
      </c>
      <c r="S35" s="5">
        <f t="shared" si="4"/>
        <v>53723.470972553194</v>
      </c>
      <c r="T35" s="5">
        <f t="shared" si="5"/>
        <v>62620.432726076942</v>
      </c>
      <c r="U35" s="9">
        <v>0.15</v>
      </c>
      <c r="V35" s="5">
        <f t="shared" si="6"/>
        <v>53227.367817165403</v>
      </c>
    </row>
    <row r="36" spans="4:22" x14ac:dyDescent="0.25">
      <c r="D36" s="5">
        <v>32</v>
      </c>
      <c r="E36" s="17" t="s">
        <v>78</v>
      </c>
      <c r="F36" s="7">
        <v>37257</v>
      </c>
      <c r="G36" s="32">
        <f t="shared" si="0"/>
        <v>37287</v>
      </c>
      <c r="H36" s="7">
        <v>44585</v>
      </c>
      <c r="I36" s="8">
        <f t="shared" si="1"/>
        <v>20.076712328767123</v>
      </c>
      <c r="J36" s="5">
        <v>60</v>
      </c>
      <c r="K36" s="9">
        <v>0.08</v>
      </c>
      <c r="L36" s="5">
        <f t="shared" si="2"/>
        <v>1.5333333333333334E-2</v>
      </c>
      <c r="M36" s="20">
        <v>479282.56726027402</v>
      </c>
      <c r="N36" s="20">
        <v>346380.4801764203</v>
      </c>
      <c r="O36" s="20"/>
      <c r="P36" s="20"/>
      <c r="Q36" s="17">
        <v>0</v>
      </c>
      <c r="R36" s="10">
        <f t="shared" si="3"/>
        <v>479282.56726027402</v>
      </c>
      <c r="S36" s="5">
        <f t="shared" si="4"/>
        <v>147543.74614852169</v>
      </c>
      <c r="T36" s="5">
        <f t="shared" si="5"/>
        <v>331738.8211117523</v>
      </c>
      <c r="U36" s="9">
        <v>0.15</v>
      </c>
      <c r="V36" s="5">
        <f t="shared" si="6"/>
        <v>281977.99794498947</v>
      </c>
    </row>
    <row r="37" spans="4:22" x14ac:dyDescent="0.25">
      <c r="D37" s="5">
        <v>33</v>
      </c>
      <c r="E37" s="17" t="s">
        <v>79</v>
      </c>
      <c r="F37" s="7">
        <v>26299</v>
      </c>
      <c r="G37" s="32">
        <f t="shared" si="0"/>
        <v>26329</v>
      </c>
      <c r="H37" s="7">
        <v>44585</v>
      </c>
      <c r="I37" s="8">
        <f t="shared" si="1"/>
        <v>50.098630136986301</v>
      </c>
      <c r="J37" s="5">
        <v>40</v>
      </c>
      <c r="K37" s="9">
        <v>0.08</v>
      </c>
      <c r="L37" s="5">
        <f t="shared" si="2"/>
        <v>2.3E-2</v>
      </c>
      <c r="M37" s="20">
        <v>3372.6948744292231</v>
      </c>
      <c r="N37" s="20">
        <v>2583.9076080782561</v>
      </c>
      <c r="O37" s="20"/>
      <c r="P37" s="20"/>
      <c r="Q37" s="17">
        <v>0</v>
      </c>
      <c r="R37" s="10">
        <f t="shared" si="3"/>
        <v>3372.6948744292231</v>
      </c>
      <c r="S37" s="5">
        <f t="shared" si="4"/>
        <v>3886.2500408155993</v>
      </c>
      <c r="T37" s="5">
        <f t="shared" si="5"/>
        <v>0</v>
      </c>
      <c r="U37" s="9">
        <v>0.15</v>
      </c>
      <c r="V37" s="5">
        <f t="shared" si="6"/>
        <v>269.81558995433784</v>
      </c>
    </row>
    <row r="38" spans="4:22" x14ac:dyDescent="0.25">
      <c r="D38" s="5">
        <v>34</v>
      </c>
      <c r="E38" s="24" t="s">
        <v>80</v>
      </c>
      <c r="F38" s="7">
        <v>25934</v>
      </c>
      <c r="G38" s="32">
        <f t="shared" si="0"/>
        <v>25964</v>
      </c>
      <c r="H38" s="7">
        <v>44585</v>
      </c>
      <c r="I38" s="8">
        <f t="shared" si="1"/>
        <v>51.098630136986301</v>
      </c>
      <c r="J38" s="5">
        <v>40</v>
      </c>
      <c r="K38" s="9">
        <v>0.08</v>
      </c>
      <c r="L38" s="5">
        <f t="shared" si="2"/>
        <v>2.3E-2</v>
      </c>
      <c r="M38" s="20">
        <v>18.39707762557078</v>
      </c>
      <c r="N38" s="20">
        <v>13.879097475865809</v>
      </c>
      <c r="O38" s="20"/>
      <c r="P38" s="20"/>
      <c r="Q38" s="17">
        <v>0</v>
      </c>
      <c r="R38" s="10">
        <f t="shared" si="3"/>
        <v>18.39707762557078</v>
      </c>
      <c r="S38" s="5">
        <f t="shared" si="4"/>
        <v>21.621505699380752</v>
      </c>
      <c r="T38" s="5">
        <f t="shared" si="5"/>
        <v>0</v>
      </c>
      <c r="U38" s="9">
        <v>0.15</v>
      </c>
      <c r="V38" s="5">
        <v>0</v>
      </c>
    </row>
    <row r="39" spans="4:22" x14ac:dyDescent="0.25">
      <c r="D39" s="5">
        <v>35</v>
      </c>
      <c r="E39" s="17" t="s">
        <v>81</v>
      </c>
      <c r="F39" s="7">
        <v>25934</v>
      </c>
      <c r="G39" s="32">
        <f t="shared" si="0"/>
        <v>25964</v>
      </c>
      <c r="H39" s="7">
        <v>44585</v>
      </c>
      <c r="I39" s="8">
        <f t="shared" si="1"/>
        <v>51.098630136986301</v>
      </c>
      <c r="J39" s="5">
        <v>40</v>
      </c>
      <c r="K39" s="9">
        <v>0.08</v>
      </c>
      <c r="L39" s="5">
        <f t="shared" si="2"/>
        <v>2.3E-2</v>
      </c>
      <c r="M39" s="20">
        <v>563.23360730593618</v>
      </c>
      <c r="N39" s="20">
        <v>424.91390733804553</v>
      </c>
      <c r="O39" s="20"/>
      <c r="P39" s="20"/>
      <c r="Q39" s="17">
        <v>0</v>
      </c>
      <c r="R39" s="10">
        <f t="shared" si="3"/>
        <v>563.23360730593618</v>
      </c>
      <c r="S39" s="5">
        <f t="shared" si="4"/>
        <v>661.95071295027219</v>
      </c>
      <c r="T39" s="5">
        <f t="shared" si="5"/>
        <v>0</v>
      </c>
      <c r="U39" s="9">
        <v>0.15</v>
      </c>
      <c r="V39" s="5">
        <f t="shared" si="6"/>
        <v>45.058688584474893</v>
      </c>
    </row>
    <row r="40" spans="4:22" x14ac:dyDescent="0.25">
      <c r="D40" s="5">
        <v>36</v>
      </c>
      <c r="E40" s="17" t="s">
        <v>82</v>
      </c>
      <c r="F40" s="7">
        <v>25934</v>
      </c>
      <c r="G40" s="32">
        <f t="shared" si="0"/>
        <v>25964</v>
      </c>
      <c r="H40" s="7">
        <v>44585</v>
      </c>
      <c r="I40" s="8">
        <f t="shared" si="1"/>
        <v>51.098630136986301</v>
      </c>
      <c r="J40" s="5">
        <v>40</v>
      </c>
      <c r="K40" s="9">
        <v>0.08</v>
      </c>
      <c r="L40" s="5">
        <f t="shared" si="2"/>
        <v>2.3E-2</v>
      </c>
      <c r="M40" s="20">
        <v>4203.5907214611871</v>
      </c>
      <c r="N40" s="20">
        <v>3171.267010947061</v>
      </c>
      <c r="O40" s="20"/>
      <c r="P40" s="20"/>
      <c r="Q40" s="17">
        <v>0</v>
      </c>
      <c r="R40" s="10">
        <f t="shared" si="3"/>
        <v>4203.5907214611871</v>
      </c>
      <c r="S40" s="5">
        <f t="shared" si="4"/>
        <v>4940.3477330338892</v>
      </c>
      <c r="T40" s="5">
        <f t="shared" si="5"/>
        <v>0</v>
      </c>
      <c r="U40" s="9">
        <v>0.15</v>
      </c>
      <c r="V40" s="5">
        <f t="shared" si="6"/>
        <v>336.287257716895</v>
      </c>
    </row>
    <row r="41" spans="4:22" x14ac:dyDescent="0.25">
      <c r="D41" s="5">
        <v>37</v>
      </c>
      <c r="E41" s="24" t="s">
        <v>83</v>
      </c>
      <c r="F41" s="7">
        <v>25569</v>
      </c>
      <c r="G41" s="32">
        <f t="shared" si="0"/>
        <v>25599</v>
      </c>
      <c r="H41" s="7">
        <v>44585</v>
      </c>
      <c r="I41" s="8">
        <f t="shared" si="1"/>
        <v>52.098630136986301</v>
      </c>
      <c r="J41" s="5">
        <v>40</v>
      </c>
      <c r="K41" s="9">
        <v>0.08</v>
      </c>
      <c r="L41" s="5">
        <f t="shared" si="2"/>
        <v>2.3E-2</v>
      </c>
      <c r="M41" s="20">
        <v>935.72960273972558</v>
      </c>
      <c r="N41" s="20">
        <v>693.67904125861605</v>
      </c>
      <c r="O41" s="20"/>
      <c r="P41" s="20"/>
      <c r="Q41" s="17">
        <v>0</v>
      </c>
      <c r="R41" s="10">
        <f t="shared" si="3"/>
        <v>935.72960273972558</v>
      </c>
      <c r="S41" s="5">
        <f t="shared" si="4"/>
        <v>1121.25530107142</v>
      </c>
      <c r="T41" s="5">
        <f t="shared" si="5"/>
        <v>0</v>
      </c>
      <c r="U41" s="9">
        <v>0.15</v>
      </c>
      <c r="V41" s="5">
        <v>0</v>
      </c>
    </row>
    <row r="42" spans="4:22" x14ac:dyDescent="0.25">
      <c r="D42" s="5">
        <v>38</v>
      </c>
      <c r="E42" s="25" t="s">
        <v>84</v>
      </c>
      <c r="F42" s="7">
        <v>25569</v>
      </c>
      <c r="G42" s="32">
        <f t="shared" si="0"/>
        <v>25599</v>
      </c>
      <c r="H42" s="7">
        <v>44585</v>
      </c>
      <c r="I42" s="8">
        <f t="shared" si="1"/>
        <v>52.098630136986301</v>
      </c>
      <c r="J42" s="5">
        <v>60</v>
      </c>
      <c r="K42" s="9">
        <v>0.08</v>
      </c>
      <c r="L42" s="5">
        <f t="shared" si="2"/>
        <v>1.5333333333333334E-2</v>
      </c>
      <c r="M42" s="20">
        <v>1033.2571027397262</v>
      </c>
      <c r="N42" s="20">
        <v>765.97854156112794</v>
      </c>
      <c r="O42" s="20"/>
      <c r="P42" s="20"/>
      <c r="Q42" s="17">
        <v>0</v>
      </c>
      <c r="R42" s="10">
        <f t="shared" si="3"/>
        <v>1033.2571027397262</v>
      </c>
      <c r="S42" s="5">
        <f t="shared" si="4"/>
        <v>825.41295435811617</v>
      </c>
      <c r="T42" s="5">
        <f t="shared" si="5"/>
        <v>207.84414838161001</v>
      </c>
      <c r="U42" s="9">
        <v>0.15</v>
      </c>
      <c r="V42" s="5">
        <f t="shared" si="6"/>
        <v>176.66752612436849</v>
      </c>
    </row>
    <row r="43" spans="4:22" x14ac:dyDescent="0.25">
      <c r="D43" s="5">
        <v>39</v>
      </c>
      <c r="E43" s="24" t="s">
        <v>85</v>
      </c>
      <c r="F43" s="7">
        <v>25569</v>
      </c>
      <c r="G43" s="32">
        <f t="shared" si="0"/>
        <v>25599</v>
      </c>
      <c r="H43" s="7">
        <v>44585</v>
      </c>
      <c r="I43" s="8">
        <f t="shared" si="1"/>
        <v>52.098630136986301</v>
      </c>
      <c r="J43" s="5">
        <v>40</v>
      </c>
      <c r="K43" s="9">
        <v>0.08</v>
      </c>
      <c r="L43" s="5">
        <f t="shared" si="2"/>
        <v>2.3E-2</v>
      </c>
      <c r="M43" s="20">
        <v>4275.17808219178</v>
      </c>
      <c r="N43" s="20">
        <v>3169.2931639457038</v>
      </c>
      <c r="O43" s="20"/>
      <c r="P43" s="20"/>
      <c r="Q43" s="17">
        <v>0</v>
      </c>
      <c r="R43" s="10">
        <f t="shared" si="3"/>
        <v>4275.17808219178</v>
      </c>
      <c r="S43" s="5">
        <f t="shared" si="4"/>
        <v>5122.811198498779</v>
      </c>
      <c r="T43" s="5">
        <f t="shared" si="5"/>
        <v>0</v>
      </c>
      <c r="U43" s="9">
        <v>0.15</v>
      </c>
      <c r="V43" s="5">
        <v>0</v>
      </c>
    </row>
    <row r="44" spans="4:22" x14ac:dyDescent="0.25">
      <c r="D44" s="5">
        <v>40</v>
      </c>
      <c r="E44" s="17" t="s">
        <v>86</v>
      </c>
      <c r="F44" s="7">
        <v>25569</v>
      </c>
      <c r="G44" s="32">
        <f t="shared" si="0"/>
        <v>25599</v>
      </c>
      <c r="H44" s="7">
        <v>44585</v>
      </c>
      <c r="I44" s="8">
        <f t="shared" si="1"/>
        <v>52.098630136986301</v>
      </c>
      <c r="J44" s="5">
        <v>40</v>
      </c>
      <c r="K44" s="9">
        <v>0.08</v>
      </c>
      <c r="L44" s="5">
        <f t="shared" si="2"/>
        <v>2.3E-2</v>
      </c>
      <c r="M44" s="20">
        <v>27720.52188356164</v>
      </c>
      <c r="N44" s="20">
        <v>20549.89495584671</v>
      </c>
      <c r="O44" s="20"/>
      <c r="P44" s="20"/>
      <c r="Q44" s="17">
        <v>0</v>
      </c>
      <c r="R44" s="10">
        <f t="shared" si="3"/>
        <v>27720.52188356164</v>
      </c>
      <c r="S44" s="5">
        <f t="shared" si="4"/>
        <v>33216.62798676599</v>
      </c>
      <c r="T44" s="5">
        <f t="shared" si="5"/>
        <v>0</v>
      </c>
      <c r="U44" s="9">
        <v>0.15</v>
      </c>
      <c r="V44" s="5">
        <f t="shared" si="6"/>
        <v>2217.6417506849311</v>
      </c>
    </row>
    <row r="45" spans="4:22" x14ac:dyDescent="0.25">
      <c r="D45" s="5">
        <v>41</v>
      </c>
      <c r="E45" s="17" t="s">
        <v>87</v>
      </c>
      <c r="F45" s="7">
        <v>36489</v>
      </c>
      <c r="G45" s="32">
        <f t="shared" si="0"/>
        <v>36494</v>
      </c>
      <c r="H45" s="7">
        <v>44585</v>
      </c>
      <c r="I45" s="8">
        <f t="shared" si="1"/>
        <v>22.18082191780822</v>
      </c>
      <c r="J45" s="5">
        <v>60</v>
      </c>
      <c r="K45" s="9">
        <v>0.08</v>
      </c>
      <c r="L45" s="5">
        <f t="shared" si="2"/>
        <v>1.5333333333333334E-2</v>
      </c>
      <c r="M45" s="20">
        <v>2002669.4119315101</v>
      </c>
      <c r="N45" s="20">
        <v>1013984.7441397904</v>
      </c>
      <c r="O45" s="20"/>
      <c r="P45" s="20"/>
      <c r="Q45" s="17">
        <v>0</v>
      </c>
      <c r="R45" s="10">
        <f t="shared" si="3"/>
        <v>2002669.4119315101</v>
      </c>
      <c r="S45" s="5">
        <f t="shared" si="4"/>
        <v>681119.75498984964</v>
      </c>
      <c r="T45" s="5">
        <f t="shared" si="5"/>
        <v>1321549.6569416604</v>
      </c>
      <c r="U45" s="9">
        <v>0.15</v>
      </c>
      <c r="V45" s="5">
        <f t="shared" si="6"/>
        <v>1123317.2084004113</v>
      </c>
    </row>
    <row r="46" spans="4:22" x14ac:dyDescent="0.25">
      <c r="D46" s="5">
        <v>42</v>
      </c>
      <c r="E46" s="17" t="s">
        <v>88</v>
      </c>
      <c r="F46" s="7">
        <v>36160</v>
      </c>
      <c r="G46" s="32">
        <f t="shared" si="0"/>
        <v>36160</v>
      </c>
      <c r="H46" s="7">
        <v>44585</v>
      </c>
      <c r="I46" s="8">
        <f t="shared" si="1"/>
        <v>23.082191780821919</v>
      </c>
      <c r="J46" s="5">
        <v>40</v>
      </c>
      <c r="K46" s="9">
        <v>0.08</v>
      </c>
      <c r="L46" s="5">
        <f t="shared" si="2"/>
        <v>2.3E-2</v>
      </c>
      <c r="M46" s="20">
        <v>52865.853397260275</v>
      </c>
      <c r="N46" s="20">
        <v>35674.57814583437</v>
      </c>
      <c r="O46" s="20"/>
      <c r="P46" s="20"/>
      <c r="Q46" s="17">
        <v>0</v>
      </c>
      <c r="R46" s="10">
        <f t="shared" si="3"/>
        <v>52865.853397260275</v>
      </c>
      <c r="S46" s="5">
        <f t="shared" si="4"/>
        <v>28065.974635764684</v>
      </c>
      <c r="T46" s="5">
        <f t="shared" si="5"/>
        <v>24799.878761495591</v>
      </c>
      <c r="U46" s="9">
        <v>0.15</v>
      </c>
      <c r="V46" s="5">
        <f t="shared" si="6"/>
        <v>21079.896947271252</v>
      </c>
    </row>
    <row r="47" spans="4:22" x14ac:dyDescent="0.25">
      <c r="D47" s="5">
        <v>43</v>
      </c>
      <c r="E47" s="17" t="s">
        <v>89</v>
      </c>
      <c r="F47" s="7">
        <v>25204</v>
      </c>
      <c r="G47" s="32">
        <f t="shared" si="0"/>
        <v>25234</v>
      </c>
      <c r="H47" s="7">
        <v>44585</v>
      </c>
      <c r="I47" s="8">
        <f t="shared" si="1"/>
        <v>53.098630136986301</v>
      </c>
      <c r="J47" s="5">
        <v>40</v>
      </c>
      <c r="K47" s="9">
        <v>0.08</v>
      </c>
      <c r="L47" s="5">
        <f t="shared" si="2"/>
        <v>2.3E-2</v>
      </c>
      <c r="M47" s="20">
        <v>19.355127853881278</v>
      </c>
      <c r="N47" s="20">
        <v>14.063054308490228</v>
      </c>
      <c r="O47" s="20"/>
      <c r="P47" s="20"/>
      <c r="Q47" s="17">
        <v>0</v>
      </c>
      <c r="R47" s="10">
        <f t="shared" si="3"/>
        <v>19.355127853881278</v>
      </c>
      <c r="S47" s="5">
        <f t="shared" si="4"/>
        <v>23.637807828848437</v>
      </c>
      <c r="T47" s="5">
        <f t="shared" si="5"/>
        <v>0</v>
      </c>
      <c r="U47" s="9">
        <v>0.15</v>
      </c>
      <c r="V47" s="5">
        <f t="shared" si="6"/>
        <v>1.5484102283105023</v>
      </c>
    </row>
    <row r="48" spans="4:22" x14ac:dyDescent="0.25">
      <c r="D48" s="5">
        <v>44</v>
      </c>
      <c r="E48" s="24" t="s">
        <v>83</v>
      </c>
      <c r="F48" s="7">
        <v>25204</v>
      </c>
      <c r="G48" s="32">
        <f t="shared" si="0"/>
        <v>25234</v>
      </c>
      <c r="H48" s="7">
        <v>44585</v>
      </c>
      <c r="I48" s="8">
        <f t="shared" si="1"/>
        <v>53.098630136986301</v>
      </c>
      <c r="J48" s="5">
        <v>40</v>
      </c>
      <c r="K48" s="9">
        <v>0.08</v>
      </c>
      <c r="L48" s="5">
        <f t="shared" si="2"/>
        <v>2.3E-2</v>
      </c>
      <c r="M48" s="20">
        <v>31.42066210045661</v>
      </c>
      <c r="N48" s="20">
        <v>22.829633617678944</v>
      </c>
      <c r="O48" s="20"/>
      <c r="P48" s="20"/>
      <c r="Q48" s="17">
        <v>0</v>
      </c>
      <c r="R48" s="10">
        <f t="shared" si="3"/>
        <v>31.42066210045661</v>
      </c>
      <c r="S48" s="5">
        <f t="shared" si="4"/>
        <v>38.373064657221477</v>
      </c>
      <c r="T48" s="5">
        <f t="shared" si="5"/>
        <v>0</v>
      </c>
      <c r="U48" s="9">
        <v>0.15</v>
      </c>
      <c r="V48" s="5">
        <v>0</v>
      </c>
    </row>
    <row r="49" spans="4:22" x14ac:dyDescent="0.25">
      <c r="D49" s="5">
        <v>45</v>
      </c>
      <c r="E49" s="17" t="s">
        <v>90</v>
      </c>
      <c r="F49" s="7">
        <v>36144</v>
      </c>
      <c r="G49" s="32">
        <f t="shared" si="0"/>
        <v>36160</v>
      </c>
      <c r="H49" s="7">
        <v>44585</v>
      </c>
      <c r="I49" s="8">
        <f t="shared" si="1"/>
        <v>23.126027397260273</v>
      </c>
      <c r="J49" s="5">
        <v>60</v>
      </c>
      <c r="K49" s="9">
        <v>0.08</v>
      </c>
      <c r="L49" s="5">
        <f t="shared" si="2"/>
        <v>1.5333333333333334E-2</v>
      </c>
      <c r="M49" s="20">
        <v>463798.52334246575</v>
      </c>
      <c r="N49" s="20">
        <v>312584.17721432995</v>
      </c>
      <c r="O49" s="20"/>
      <c r="P49" s="20"/>
      <c r="Q49" s="17">
        <v>0</v>
      </c>
      <c r="R49" s="10">
        <f t="shared" si="3"/>
        <v>463798.52334246575</v>
      </c>
      <c r="S49" s="5">
        <f t="shared" si="4"/>
        <v>164462.53281694307</v>
      </c>
      <c r="T49" s="5">
        <f t="shared" si="5"/>
        <v>299335.99052552268</v>
      </c>
      <c r="U49" s="9">
        <v>0.15</v>
      </c>
      <c r="V49" s="5">
        <f t="shared" si="6"/>
        <v>254435.59194669427</v>
      </c>
    </row>
    <row r="50" spans="4:22" x14ac:dyDescent="0.25">
      <c r="D50" s="5">
        <v>46</v>
      </c>
      <c r="E50" s="17" t="s">
        <v>91</v>
      </c>
      <c r="F50" s="7">
        <v>36144</v>
      </c>
      <c r="G50" s="32">
        <f t="shared" si="0"/>
        <v>36160</v>
      </c>
      <c r="H50" s="7">
        <v>44585</v>
      </c>
      <c r="I50" s="8">
        <f t="shared" si="1"/>
        <v>23.126027397260273</v>
      </c>
      <c r="J50" s="5">
        <v>60</v>
      </c>
      <c r="K50" s="9">
        <v>0.08</v>
      </c>
      <c r="L50" s="5">
        <f t="shared" si="2"/>
        <v>1.5333333333333334E-2</v>
      </c>
      <c r="M50" s="20">
        <v>1492321.4529041101</v>
      </c>
      <c r="N50" s="20">
        <v>644185.3447034359</v>
      </c>
      <c r="O50" s="20"/>
      <c r="P50" s="20"/>
      <c r="Q50" s="17">
        <v>0</v>
      </c>
      <c r="R50" s="10">
        <f t="shared" si="3"/>
        <v>1492321.4529041101</v>
      </c>
      <c r="S50" s="5">
        <f t="shared" si="4"/>
        <v>529175.82434915553</v>
      </c>
      <c r="T50" s="5">
        <f t="shared" si="5"/>
        <v>963145.62855495454</v>
      </c>
      <c r="U50" s="9">
        <v>0.15</v>
      </c>
      <c r="V50" s="5">
        <f t="shared" si="6"/>
        <v>818673.78427171137</v>
      </c>
    </row>
    <row r="51" spans="4:22" x14ac:dyDescent="0.25">
      <c r="D51" s="5">
        <v>47</v>
      </c>
      <c r="E51" s="17" t="s">
        <v>92</v>
      </c>
      <c r="F51" s="7">
        <v>36114</v>
      </c>
      <c r="G51" s="32">
        <f t="shared" si="0"/>
        <v>36129</v>
      </c>
      <c r="H51" s="7">
        <v>44585</v>
      </c>
      <c r="I51" s="8">
        <f t="shared" si="1"/>
        <v>23.208219178082192</v>
      </c>
      <c r="J51" s="5">
        <v>60</v>
      </c>
      <c r="K51" s="9">
        <v>0.08</v>
      </c>
      <c r="L51" s="5">
        <f t="shared" si="2"/>
        <v>1.5333333333333334E-2</v>
      </c>
      <c r="M51" s="20">
        <v>52751.692109589036</v>
      </c>
      <c r="N51" s="20">
        <v>35468.216895593418</v>
      </c>
      <c r="O51" s="20"/>
      <c r="P51" s="20"/>
      <c r="Q51" s="17">
        <v>0</v>
      </c>
      <c r="R51" s="10">
        <f t="shared" si="3"/>
        <v>52751.692109589036</v>
      </c>
      <c r="S51" s="5">
        <f t="shared" si="4"/>
        <v>18772.183431575453</v>
      </c>
      <c r="T51" s="5">
        <f t="shared" si="5"/>
        <v>33979.508678013583</v>
      </c>
      <c r="U51" s="9">
        <v>0.15</v>
      </c>
      <c r="V51" s="5">
        <f t="shared" si="6"/>
        <v>28882.582376311544</v>
      </c>
    </row>
    <row r="52" spans="4:22" x14ac:dyDescent="0.25">
      <c r="D52" s="5">
        <v>48</v>
      </c>
      <c r="E52" s="17" t="s">
        <v>93</v>
      </c>
      <c r="F52" s="7">
        <v>36114</v>
      </c>
      <c r="G52" s="32">
        <f t="shared" si="0"/>
        <v>36129</v>
      </c>
      <c r="H52" s="7">
        <v>44585</v>
      </c>
      <c r="I52" s="8">
        <f t="shared" si="1"/>
        <v>23.208219178082192</v>
      </c>
      <c r="J52" s="5">
        <v>40</v>
      </c>
      <c r="K52" s="9">
        <v>0.08</v>
      </c>
      <c r="L52" s="5">
        <f t="shared" si="2"/>
        <v>2.3E-2</v>
      </c>
      <c r="M52" s="20">
        <v>298913.52624657535</v>
      </c>
      <c r="N52" s="20">
        <v>200978.00388877018</v>
      </c>
      <c r="O52" s="20"/>
      <c r="P52" s="20"/>
      <c r="Q52" s="17">
        <v>0</v>
      </c>
      <c r="R52" s="10">
        <f t="shared" si="3"/>
        <v>298913.52624657535</v>
      </c>
      <c r="S52" s="5">
        <f t="shared" si="4"/>
        <v>159556.76454575075</v>
      </c>
      <c r="T52" s="5">
        <f t="shared" si="5"/>
        <v>139356.7617008246</v>
      </c>
      <c r="U52" s="9">
        <v>0.15</v>
      </c>
      <c r="V52" s="5">
        <f t="shared" si="6"/>
        <v>118453.24744570091</v>
      </c>
    </row>
    <row r="53" spans="4:22" x14ac:dyDescent="0.25">
      <c r="D53" s="5">
        <v>49</v>
      </c>
      <c r="E53" s="17" t="s">
        <v>94</v>
      </c>
      <c r="F53" s="7">
        <v>36114</v>
      </c>
      <c r="G53" s="32">
        <f t="shared" si="0"/>
        <v>36129</v>
      </c>
      <c r="H53" s="7">
        <v>44585</v>
      </c>
      <c r="I53" s="8">
        <f t="shared" si="1"/>
        <v>23.208219178082192</v>
      </c>
      <c r="J53" s="5">
        <v>40</v>
      </c>
      <c r="K53" s="9">
        <v>0.08</v>
      </c>
      <c r="L53" s="5">
        <f t="shared" si="2"/>
        <v>2.3E-2</v>
      </c>
      <c r="M53" s="20">
        <v>332591.4241643835</v>
      </c>
      <c r="N53" s="20">
        <v>223621.73227297</v>
      </c>
      <c r="O53" s="20"/>
      <c r="P53" s="20"/>
      <c r="Q53" s="17">
        <v>0</v>
      </c>
      <c r="R53" s="10">
        <f t="shared" si="3"/>
        <v>332591.4241643835</v>
      </c>
      <c r="S53" s="5">
        <f t="shared" si="4"/>
        <v>177533.65738142282</v>
      </c>
      <c r="T53" s="5">
        <f t="shared" si="5"/>
        <v>155057.76678296068</v>
      </c>
      <c r="U53" s="9">
        <v>0.15</v>
      </c>
      <c r="V53" s="5">
        <f t="shared" si="6"/>
        <v>131799.10176551656</v>
      </c>
    </row>
    <row r="54" spans="4:22" x14ac:dyDescent="0.25">
      <c r="D54" s="5">
        <v>50</v>
      </c>
      <c r="E54" s="17" t="s">
        <v>95</v>
      </c>
      <c r="F54" s="7">
        <v>36114</v>
      </c>
      <c r="G54" s="32">
        <f t="shared" si="0"/>
        <v>36129</v>
      </c>
      <c r="H54" s="7">
        <v>44585</v>
      </c>
      <c r="I54" s="8">
        <f t="shared" si="1"/>
        <v>23.208219178082192</v>
      </c>
      <c r="J54" s="5">
        <v>40</v>
      </c>
      <c r="K54" s="9">
        <v>0.08</v>
      </c>
      <c r="L54" s="5">
        <f t="shared" si="2"/>
        <v>2.3E-2</v>
      </c>
      <c r="M54" s="20">
        <v>446736.32975342462</v>
      </c>
      <c r="N54" s="20">
        <v>300368.39398286463</v>
      </c>
      <c r="O54" s="20"/>
      <c r="P54" s="20"/>
      <c r="Q54" s="17">
        <v>0</v>
      </c>
      <c r="R54" s="10">
        <f t="shared" si="3"/>
        <v>446736.32975342462</v>
      </c>
      <c r="S54" s="5">
        <f t="shared" si="4"/>
        <v>238462.95708177803</v>
      </c>
      <c r="T54" s="5">
        <f t="shared" si="5"/>
        <v>208273.37267164659</v>
      </c>
      <c r="U54" s="9">
        <v>0.15</v>
      </c>
      <c r="V54" s="5">
        <f t="shared" si="6"/>
        <v>177032.36677089959</v>
      </c>
    </row>
    <row r="55" spans="4:22" x14ac:dyDescent="0.25">
      <c r="D55" s="5">
        <v>51</v>
      </c>
      <c r="E55" s="17" t="s">
        <v>96</v>
      </c>
      <c r="F55" s="7">
        <v>35977</v>
      </c>
      <c r="G55" s="32">
        <f t="shared" si="0"/>
        <v>36007</v>
      </c>
      <c r="H55" s="7">
        <v>44585</v>
      </c>
      <c r="I55" s="8">
        <f t="shared" si="1"/>
        <v>23.583561643835615</v>
      </c>
      <c r="J55" s="5">
        <v>40</v>
      </c>
      <c r="K55" s="9">
        <v>0.08</v>
      </c>
      <c r="L55" s="5">
        <f t="shared" si="2"/>
        <v>2.3E-2</v>
      </c>
      <c r="M55" s="20">
        <v>1556203.2626483999</v>
      </c>
      <c r="N55" s="20">
        <v>677553.91959104186</v>
      </c>
      <c r="O55" s="20"/>
      <c r="P55" s="20"/>
      <c r="Q55" s="17">
        <v>0</v>
      </c>
      <c r="R55" s="10">
        <f t="shared" si="3"/>
        <v>1556203.2626483999</v>
      </c>
      <c r="S55" s="5">
        <f t="shared" si="4"/>
        <v>844118.75822515297</v>
      </c>
      <c r="T55" s="5">
        <f t="shared" si="5"/>
        <v>712084.50442324695</v>
      </c>
      <c r="U55" s="9">
        <v>0.15</v>
      </c>
      <c r="V55" s="5">
        <f t="shared" si="6"/>
        <v>605271.8287597599</v>
      </c>
    </row>
    <row r="56" spans="4:22" x14ac:dyDescent="0.25">
      <c r="D56" s="5">
        <v>52</v>
      </c>
      <c r="E56" s="17" t="s">
        <v>97</v>
      </c>
      <c r="F56" s="7">
        <v>35869</v>
      </c>
      <c r="G56" s="32">
        <f t="shared" si="0"/>
        <v>35885</v>
      </c>
      <c r="H56" s="7">
        <v>44585</v>
      </c>
      <c r="I56" s="8">
        <f t="shared" si="1"/>
        <v>23.87945205479452</v>
      </c>
      <c r="J56" s="5">
        <v>60</v>
      </c>
      <c r="K56" s="9">
        <v>0.08</v>
      </c>
      <c r="L56" s="5">
        <f t="shared" si="2"/>
        <v>1.5333333333333334E-2</v>
      </c>
      <c r="M56" s="20">
        <v>33686.099383561646</v>
      </c>
      <c r="N56" s="20">
        <v>22183.451607047293</v>
      </c>
      <c r="O56" s="20"/>
      <c r="P56" s="20"/>
      <c r="Q56" s="17">
        <v>0</v>
      </c>
      <c r="R56" s="10">
        <f t="shared" si="3"/>
        <v>33686.099383561646</v>
      </c>
      <c r="S56" s="5">
        <f t="shared" si="4"/>
        <v>12334.219125522988</v>
      </c>
      <c r="T56" s="5">
        <f t="shared" si="5"/>
        <v>21351.880258038658</v>
      </c>
      <c r="U56" s="9">
        <v>0.15</v>
      </c>
      <c r="V56" s="5">
        <f t="shared" si="6"/>
        <v>18149.09821933286</v>
      </c>
    </row>
    <row r="57" spans="4:22" x14ac:dyDescent="0.25">
      <c r="D57" s="5">
        <v>53</v>
      </c>
      <c r="E57" s="17" t="s">
        <v>98</v>
      </c>
      <c r="F57" s="7">
        <v>35796</v>
      </c>
      <c r="G57" s="32">
        <f t="shared" si="0"/>
        <v>35826</v>
      </c>
      <c r="H57" s="7">
        <v>44585</v>
      </c>
      <c r="I57" s="8">
        <f t="shared" si="1"/>
        <v>24.079452054794519</v>
      </c>
      <c r="J57" s="5">
        <v>40</v>
      </c>
      <c r="K57" s="9">
        <v>0.08</v>
      </c>
      <c r="L57" s="5">
        <f t="shared" si="2"/>
        <v>2.3E-2</v>
      </c>
      <c r="M57" s="20">
        <v>9259.9002739726038</v>
      </c>
      <c r="N57" s="20">
        <v>6057.314953184462</v>
      </c>
      <c r="O57" s="20"/>
      <c r="P57" s="20"/>
      <c r="Q57" s="17">
        <v>0</v>
      </c>
      <c r="R57" s="10">
        <f t="shared" si="3"/>
        <v>9259.9002739726038</v>
      </c>
      <c r="S57" s="5">
        <f t="shared" si="4"/>
        <v>5128.3864676239446</v>
      </c>
      <c r="T57" s="5">
        <f t="shared" si="5"/>
        <v>4131.5138063486593</v>
      </c>
      <c r="U57" s="9">
        <v>0.15</v>
      </c>
      <c r="V57" s="5">
        <f t="shared" si="6"/>
        <v>3511.7867353963602</v>
      </c>
    </row>
    <row r="58" spans="4:22" x14ac:dyDescent="0.25">
      <c r="D58" s="5">
        <v>54</v>
      </c>
      <c r="E58" s="17" t="s">
        <v>99</v>
      </c>
      <c r="F58" s="7">
        <v>35795</v>
      </c>
      <c r="G58" s="32">
        <f t="shared" si="0"/>
        <v>35795</v>
      </c>
      <c r="H58" s="7">
        <v>44585</v>
      </c>
      <c r="I58" s="8">
        <f t="shared" si="1"/>
        <v>24.082191780821919</v>
      </c>
      <c r="J58" s="5">
        <v>40</v>
      </c>
      <c r="K58" s="9">
        <v>0.08</v>
      </c>
      <c r="L58" s="5">
        <f t="shared" si="2"/>
        <v>2.3E-2</v>
      </c>
      <c r="M58" s="20">
        <v>19520.625940639271</v>
      </c>
      <c r="N58" s="20">
        <v>12768.122891496492</v>
      </c>
      <c r="O58" s="20"/>
      <c r="P58" s="20"/>
      <c r="Q58" s="17">
        <v>0</v>
      </c>
      <c r="R58" s="10">
        <f t="shared" si="3"/>
        <v>19520.625940639271</v>
      </c>
      <c r="S58" s="5">
        <f t="shared" si="4"/>
        <v>10812.287524435731</v>
      </c>
      <c r="T58" s="5">
        <f t="shared" si="5"/>
        <v>8708.33841620354</v>
      </c>
      <c r="U58" s="9">
        <v>0.15</v>
      </c>
      <c r="V58" s="5">
        <f t="shared" si="6"/>
        <v>7402.0876537730092</v>
      </c>
    </row>
    <row r="59" spans="4:22" x14ac:dyDescent="0.25">
      <c r="D59" s="5">
        <v>55</v>
      </c>
      <c r="E59" s="17" t="s">
        <v>100</v>
      </c>
      <c r="F59" s="7">
        <v>24838</v>
      </c>
      <c r="G59" s="32">
        <f t="shared" si="0"/>
        <v>24868</v>
      </c>
      <c r="H59" s="7">
        <v>44585</v>
      </c>
      <c r="I59" s="8">
        <f t="shared" si="1"/>
        <v>54.101369863013701</v>
      </c>
      <c r="J59" s="5">
        <v>60</v>
      </c>
      <c r="K59" s="9">
        <v>0.08</v>
      </c>
      <c r="L59" s="5">
        <f t="shared" si="2"/>
        <v>1.5333333333333334E-2</v>
      </c>
      <c r="M59" s="20">
        <v>135.40593607305937</v>
      </c>
      <c r="N59" s="20">
        <v>96.111827002147635</v>
      </c>
      <c r="O59" s="20"/>
      <c r="P59" s="20"/>
      <c r="Q59" s="17">
        <v>0</v>
      </c>
      <c r="R59" s="10">
        <f t="shared" si="3"/>
        <v>135.40593607305937</v>
      </c>
      <c r="S59" s="5">
        <f t="shared" si="4"/>
        <v>112.32658164675466</v>
      </c>
      <c r="T59" s="5">
        <f t="shared" si="5"/>
        <v>23.079354426304704</v>
      </c>
      <c r="U59" s="9">
        <v>0.15</v>
      </c>
      <c r="V59" s="5">
        <f t="shared" si="6"/>
        <v>19.617451262358998</v>
      </c>
    </row>
    <row r="60" spans="4:22" x14ac:dyDescent="0.25">
      <c r="D60" s="5">
        <v>56</v>
      </c>
      <c r="E60" s="24" t="s">
        <v>83</v>
      </c>
      <c r="F60" s="7">
        <v>24838</v>
      </c>
      <c r="G60" s="32">
        <f t="shared" si="0"/>
        <v>24868</v>
      </c>
      <c r="H60" s="7">
        <v>44585</v>
      </c>
      <c r="I60" s="8">
        <f t="shared" si="1"/>
        <v>54.101369863013701</v>
      </c>
      <c r="J60" s="5">
        <v>40</v>
      </c>
      <c r="K60" s="9">
        <v>0.08</v>
      </c>
      <c r="L60" s="5">
        <f t="shared" si="2"/>
        <v>2.3E-2</v>
      </c>
      <c r="M60" s="20">
        <v>3004.5988493150689</v>
      </c>
      <c r="N60" s="20">
        <v>2132.6796534267846</v>
      </c>
      <c r="O60" s="20"/>
      <c r="P60" s="20"/>
      <c r="Q60" s="17">
        <v>0</v>
      </c>
      <c r="R60" s="10">
        <f t="shared" si="3"/>
        <v>3004.5988493150689</v>
      </c>
      <c r="S60" s="5">
        <f t="shared" si="4"/>
        <v>3738.7170136459376</v>
      </c>
      <c r="T60" s="5">
        <f t="shared" si="5"/>
        <v>0</v>
      </c>
      <c r="U60" s="9">
        <v>0.15</v>
      </c>
      <c r="V60" s="5">
        <v>0</v>
      </c>
    </row>
    <row r="61" spans="4:22" x14ac:dyDescent="0.25">
      <c r="D61" s="5">
        <v>57</v>
      </c>
      <c r="E61" s="17" t="s">
        <v>101</v>
      </c>
      <c r="F61" s="7">
        <v>35750</v>
      </c>
      <c r="G61" s="32">
        <f t="shared" si="0"/>
        <v>35764</v>
      </c>
      <c r="H61" s="7">
        <v>44585</v>
      </c>
      <c r="I61" s="8">
        <f t="shared" si="1"/>
        <v>24.205479452054796</v>
      </c>
      <c r="J61" s="5">
        <v>40</v>
      </c>
      <c r="K61" s="9">
        <v>0.08</v>
      </c>
      <c r="L61" s="5">
        <f t="shared" si="2"/>
        <v>2.3E-2</v>
      </c>
      <c r="M61" s="20">
        <v>90373.08295890411</v>
      </c>
      <c r="N61" s="20">
        <v>58860.922680145632</v>
      </c>
      <c r="O61" s="20"/>
      <c r="P61" s="20"/>
      <c r="Q61" s="17">
        <v>0</v>
      </c>
      <c r="R61" s="10">
        <f t="shared" si="3"/>
        <v>90373.08295890411</v>
      </c>
      <c r="S61" s="5">
        <f t="shared" si="4"/>
        <v>50313.047459353729</v>
      </c>
      <c r="T61" s="5">
        <f t="shared" si="5"/>
        <v>40060.03549955038</v>
      </c>
      <c r="U61" s="9">
        <v>0.15</v>
      </c>
      <c r="V61" s="5">
        <f t="shared" si="6"/>
        <v>34051.030174617823</v>
      </c>
    </row>
    <row r="62" spans="4:22" x14ac:dyDescent="0.25">
      <c r="D62" s="5">
        <v>58</v>
      </c>
      <c r="E62" s="17" t="s">
        <v>102</v>
      </c>
      <c r="F62" s="7">
        <v>35750</v>
      </c>
      <c r="G62" s="32">
        <f t="shared" si="0"/>
        <v>35764</v>
      </c>
      <c r="H62" s="7">
        <v>44585</v>
      </c>
      <c r="I62" s="8">
        <f t="shared" si="1"/>
        <v>24.205479452054796</v>
      </c>
      <c r="J62" s="5">
        <v>60</v>
      </c>
      <c r="K62" s="9">
        <v>0.08</v>
      </c>
      <c r="L62" s="5">
        <f t="shared" si="2"/>
        <v>1.5333333333333334E-2</v>
      </c>
      <c r="M62" s="20">
        <v>91040.11850228309</v>
      </c>
      <c r="N62" s="20">
        <v>59295.369821465254</v>
      </c>
      <c r="O62" s="20"/>
      <c r="P62" s="20"/>
      <c r="Q62" s="17">
        <v>0</v>
      </c>
      <c r="R62" s="10">
        <f t="shared" si="3"/>
        <v>91040.11850228309</v>
      </c>
      <c r="S62" s="5">
        <f t="shared" si="4"/>
        <v>33789.60233836792</v>
      </c>
      <c r="T62" s="5">
        <f t="shared" si="5"/>
        <v>57250.51616391517</v>
      </c>
      <c r="U62" s="9">
        <v>0.15</v>
      </c>
      <c r="V62" s="5">
        <f t="shared" si="6"/>
        <v>48662.938739327896</v>
      </c>
    </row>
    <row r="63" spans="4:22" x14ac:dyDescent="0.25">
      <c r="D63" s="5">
        <v>59</v>
      </c>
      <c r="E63" s="17" t="s">
        <v>103</v>
      </c>
      <c r="F63" s="7">
        <v>35750</v>
      </c>
      <c r="G63" s="32">
        <f t="shared" si="0"/>
        <v>35764</v>
      </c>
      <c r="H63" s="7">
        <v>44585</v>
      </c>
      <c r="I63" s="8">
        <f t="shared" si="1"/>
        <v>24.205479452054796</v>
      </c>
      <c r="J63" s="5">
        <v>40</v>
      </c>
      <c r="K63" s="9">
        <v>0.08</v>
      </c>
      <c r="L63" s="5">
        <f t="shared" si="2"/>
        <v>2.3E-2</v>
      </c>
      <c r="M63" s="20">
        <v>124614.93698630136</v>
      </c>
      <c r="N63" s="20">
        <v>81162.996000450366</v>
      </c>
      <c r="O63" s="20"/>
      <c r="P63" s="20"/>
      <c r="Q63" s="17">
        <v>0</v>
      </c>
      <c r="R63" s="10">
        <f t="shared" si="3"/>
        <v>124614.93698630136</v>
      </c>
      <c r="S63" s="5">
        <f t="shared" si="4"/>
        <v>69376.378822743471</v>
      </c>
      <c r="T63" s="5">
        <f t="shared" si="5"/>
        <v>55238.558163557886</v>
      </c>
      <c r="U63" s="9">
        <v>0.15</v>
      </c>
      <c r="V63" s="5">
        <f t="shared" si="6"/>
        <v>46952.774439024201</v>
      </c>
    </row>
    <row r="64" spans="4:22" x14ac:dyDescent="0.25">
      <c r="D64" s="5">
        <v>60</v>
      </c>
      <c r="E64" s="17" t="s">
        <v>104</v>
      </c>
      <c r="F64" s="7">
        <v>35750</v>
      </c>
      <c r="G64" s="32">
        <f t="shared" si="0"/>
        <v>35764</v>
      </c>
      <c r="H64" s="7">
        <v>44585</v>
      </c>
      <c r="I64" s="8">
        <f t="shared" si="1"/>
        <v>24.205479452054796</v>
      </c>
      <c r="J64" s="5">
        <v>40</v>
      </c>
      <c r="K64" s="9">
        <v>0.08</v>
      </c>
      <c r="L64" s="5">
        <f t="shared" si="2"/>
        <v>2.3E-2</v>
      </c>
      <c r="M64" s="20">
        <v>241862.82768949767</v>
      </c>
      <c r="N64" s="20">
        <v>157527.75863922504</v>
      </c>
      <c r="O64" s="20"/>
      <c r="P64" s="20"/>
      <c r="Q64" s="17">
        <v>0</v>
      </c>
      <c r="R64" s="10">
        <f t="shared" si="3"/>
        <v>241862.82768949767</v>
      </c>
      <c r="S64" s="5">
        <f t="shared" si="4"/>
        <v>134651.33123464213</v>
      </c>
      <c r="T64" s="5">
        <f t="shared" si="5"/>
        <v>107211.49645485554</v>
      </c>
      <c r="U64" s="9">
        <v>0.15</v>
      </c>
      <c r="V64" s="5">
        <f t="shared" si="6"/>
        <v>91129.771986627209</v>
      </c>
    </row>
    <row r="65" spans="4:22" x14ac:dyDescent="0.25">
      <c r="D65" s="5">
        <v>61</v>
      </c>
      <c r="E65" s="17" t="s">
        <v>105</v>
      </c>
      <c r="F65" s="7">
        <v>35750</v>
      </c>
      <c r="G65" s="32">
        <f t="shared" si="0"/>
        <v>35764</v>
      </c>
      <c r="H65" s="7">
        <v>44585</v>
      </c>
      <c r="I65" s="8">
        <f t="shared" si="1"/>
        <v>24.205479452054796</v>
      </c>
      <c r="J65" s="5">
        <v>40</v>
      </c>
      <c r="K65" s="9">
        <v>0.08</v>
      </c>
      <c r="L65" s="5">
        <f t="shared" si="2"/>
        <v>2.3E-2</v>
      </c>
      <c r="M65" s="20">
        <v>288709.85746118717</v>
      </c>
      <c r="N65" s="20">
        <v>188039.7131604602</v>
      </c>
      <c r="O65" s="20"/>
      <c r="P65" s="20"/>
      <c r="Q65" s="17">
        <v>0</v>
      </c>
      <c r="R65" s="10">
        <f t="shared" si="3"/>
        <v>288709.85746118717</v>
      </c>
      <c r="S65" s="5">
        <f t="shared" si="4"/>
        <v>160732.292014796</v>
      </c>
      <c r="T65" s="5">
        <f t="shared" si="5"/>
        <v>127977.56544639118</v>
      </c>
      <c r="U65" s="9">
        <v>0.15</v>
      </c>
      <c r="V65" s="5">
        <f t="shared" si="6"/>
        <v>108780.93062943249</v>
      </c>
    </row>
    <row r="66" spans="4:22" x14ac:dyDescent="0.25">
      <c r="D66" s="5">
        <v>62</v>
      </c>
      <c r="E66" s="17" t="s">
        <v>78</v>
      </c>
      <c r="F66" s="7">
        <v>35750</v>
      </c>
      <c r="G66" s="32">
        <f t="shared" si="0"/>
        <v>35764</v>
      </c>
      <c r="H66" s="7">
        <v>44585</v>
      </c>
      <c r="I66" s="8">
        <f t="shared" si="1"/>
        <v>24.205479452054796</v>
      </c>
      <c r="J66" s="5">
        <v>60</v>
      </c>
      <c r="K66" s="9">
        <v>0.08</v>
      </c>
      <c r="L66" s="5">
        <f t="shared" si="2"/>
        <v>1.5333333333333334E-2</v>
      </c>
      <c r="M66" s="20">
        <v>3522969.0089497701</v>
      </c>
      <c r="N66" s="20">
        <v>1594025.7375824125</v>
      </c>
      <c r="O66" s="20"/>
      <c r="P66" s="20"/>
      <c r="Q66" s="17">
        <v>0</v>
      </c>
      <c r="R66" s="10">
        <f t="shared" si="3"/>
        <v>3522969.0089497701</v>
      </c>
      <c r="S66" s="5">
        <f t="shared" si="4"/>
        <v>1307552.3606641793</v>
      </c>
      <c r="T66" s="5">
        <f t="shared" si="5"/>
        <v>2215416.648285591</v>
      </c>
      <c r="U66" s="9">
        <v>0.15</v>
      </c>
      <c r="V66" s="5">
        <f t="shared" si="6"/>
        <v>1883104.1510427524</v>
      </c>
    </row>
    <row r="67" spans="4:22" x14ac:dyDescent="0.25">
      <c r="D67" s="5">
        <v>63</v>
      </c>
      <c r="E67" s="17" t="s">
        <v>106</v>
      </c>
      <c r="F67" s="7">
        <v>35750</v>
      </c>
      <c r="G67" s="32">
        <f t="shared" si="0"/>
        <v>35764</v>
      </c>
      <c r="H67" s="7">
        <v>44585</v>
      </c>
      <c r="I67" s="8">
        <f t="shared" si="1"/>
        <v>24.205479452054796</v>
      </c>
      <c r="J67" s="5">
        <v>40</v>
      </c>
      <c r="K67" s="9">
        <v>0.08</v>
      </c>
      <c r="L67" s="5">
        <f t="shared" si="2"/>
        <v>2.3E-2</v>
      </c>
      <c r="M67" s="20">
        <v>7159632.3746483997</v>
      </c>
      <c r="N67" s="20">
        <v>2429883.5755726676</v>
      </c>
      <c r="O67" s="20"/>
      <c r="P67" s="20"/>
      <c r="Q67" s="17">
        <v>0</v>
      </c>
      <c r="R67" s="10">
        <f t="shared" si="3"/>
        <v>7159632.3746483997</v>
      </c>
      <c r="S67" s="5">
        <f t="shared" si="4"/>
        <v>3985953.6895628166</v>
      </c>
      <c r="T67" s="5">
        <f t="shared" si="5"/>
        <v>3173678.685085583</v>
      </c>
      <c r="U67" s="9">
        <v>0.15</v>
      </c>
      <c r="V67" s="5">
        <f t="shared" si="6"/>
        <v>2697626.8823227454</v>
      </c>
    </row>
    <row r="68" spans="4:22" x14ac:dyDescent="0.25">
      <c r="D68" s="5">
        <v>64</v>
      </c>
      <c r="E68" s="17" t="s">
        <v>107</v>
      </c>
      <c r="F68" s="7">
        <v>35735</v>
      </c>
      <c r="G68" s="32">
        <f t="shared" si="0"/>
        <v>35764</v>
      </c>
      <c r="H68" s="7">
        <v>44585</v>
      </c>
      <c r="I68" s="8">
        <f t="shared" si="1"/>
        <v>24.246575342465754</v>
      </c>
      <c r="J68" s="5">
        <v>60</v>
      </c>
      <c r="K68" s="9">
        <v>0.08</v>
      </c>
      <c r="L68" s="5">
        <f t="shared" si="2"/>
        <v>1.5333333333333334E-2</v>
      </c>
      <c r="M68" s="20">
        <v>1382510.70065297</v>
      </c>
      <c r="N68" s="20">
        <v>549357.27833818679</v>
      </c>
      <c r="O68" s="20"/>
      <c r="P68" s="20"/>
      <c r="Q68" s="17">
        <v>0</v>
      </c>
      <c r="R68" s="10">
        <f t="shared" si="3"/>
        <v>1382510.70065297</v>
      </c>
      <c r="S68" s="5">
        <f t="shared" si="4"/>
        <v>513990.96459892619</v>
      </c>
      <c r="T68" s="5">
        <f t="shared" si="5"/>
        <v>868519.73605404375</v>
      </c>
      <c r="U68" s="9">
        <v>0.15</v>
      </c>
      <c r="V68" s="5">
        <f t="shared" si="6"/>
        <v>738241.77564593719</v>
      </c>
    </row>
    <row r="69" spans="4:22" x14ac:dyDescent="0.25">
      <c r="D69" s="5">
        <v>65</v>
      </c>
      <c r="E69" s="17" t="s">
        <v>108</v>
      </c>
      <c r="F69" s="7">
        <v>35611</v>
      </c>
      <c r="G69" s="32">
        <f t="shared" si="0"/>
        <v>35611</v>
      </c>
      <c r="H69" s="7">
        <v>44585</v>
      </c>
      <c r="I69" s="8">
        <f t="shared" si="1"/>
        <v>24.586301369863012</v>
      </c>
      <c r="J69" s="5">
        <v>40</v>
      </c>
      <c r="K69" s="9">
        <v>0.08</v>
      </c>
      <c r="L69" s="5">
        <f t="shared" si="2"/>
        <v>2.3E-2</v>
      </c>
      <c r="M69" s="20">
        <v>74472.422059360732</v>
      </c>
      <c r="N69" s="20">
        <v>47841.576915371101</v>
      </c>
      <c r="O69" s="20"/>
      <c r="P69" s="20"/>
      <c r="Q69" s="17">
        <v>0</v>
      </c>
      <c r="R69" s="10">
        <f t="shared" si="3"/>
        <v>74472.422059360732</v>
      </c>
      <c r="S69" s="5">
        <f t="shared" si="4"/>
        <v>42113.032487386779</v>
      </c>
      <c r="T69" s="5">
        <f t="shared" si="5"/>
        <v>32359.389571973952</v>
      </c>
      <c r="U69" s="9">
        <v>0.15</v>
      </c>
      <c r="V69" s="5">
        <f t="shared" si="6"/>
        <v>27505.481136177859</v>
      </c>
    </row>
    <row r="70" spans="4:22" x14ac:dyDescent="0.25">
      <c r="D70" s="5">
        <v>66</v>
      </c>
      <c r="E70" s="17" t="s">
        <v>109</v>
      </c>
      <c r="F70" s="7">
        <v>35550</v>
      </c>
      <c r="G70" s="32">
        <f t="shared" ref="G70:G133" si="7">EOMONTH(F70,0)</f>
        <v>35550</v>
      </c>
      <c r="H70" s="7">
        <v>44585</v>
      </c>
      <c r="I70" s="8">
        <f t="shared" ref="I70:I133" si="8">(H70-F70)/365</f>
        <v>24.753424657534246</v>
      </c>
      <c r="J70" s="5">
        <v>60</v>
      </c>
      <c r="K70" s="9">
        <v>0.08</v>
      </c>
      <c r="L70" s="5">
        <f t="shared" ref="L70:L133" si="9">(1-K70)/J70</f>
        <v>1.5333333333333334E-2</v>
      </c>
      <c r="M70" s="20">
        <v>389647.5952876712</v>
      </c>
      <c r="N70" s="20">
        <v>248723.70113052407</v>
      </c>
      <c r="O70" s="20"/>
      <c r="P70" s="20"/>
      <c r="Q70" s="17">
        <v>0</v>
      </c>
      <c r="R70" s="10">
        <f t="shared" ref="R70:R133" si="10">M70*(1-Q70)</f>
        <v>389647.5952876712</v>
      </c>
      <c r="S70" s="5">
        <f t="shared" ref="S70:S133" si="11">R70*L70*I70</f>
        <v>147891.72335845575</v>
      </c>
      <c r="T70" s="5">
        <f t="shared" ref="T70:T133" si="12">MAX(R70-S70,0)</f>
        <v>241755.87192921544</v>
      </c>
      <c r="U70" s="9">
        <v>0.15</v>
      </c>
      <c r="V70" s="5">
        <f t="shared" ref="V70:V133" si="13">IF(N70&lt;0,0,IF(T70&lt;=K70*R70,K70*R70,T70*(1-U70)))</f>
        <v>205492.49113983312</v>
      </c>
    </row>
    <row r="71" spans="4:22" x14ac:dyDescent="0.25">
      <c r="D71" s="5">
        <v>67</v>
      </c>
      <c r="E71" s="17" t="s">
        <v>110</v>
      </c>
      <c r="F71" s="7">
        <v>35521</v>
      </c>
      <c r="G71" s="32">
        <f t="shared" si="7"/>
        <v>35550</v>
      </c>
      <c r="H71" s="7">
        <v>44585</v>
      </c>
      <c r="I71" s="8">
        <f t="shared" si="8"/>
        <v>24.832876712328765</v>
      </c>
      <c r="J71" s="5">
        <v>40</v>
      </c>
      <c r="K71" s="9">
        <v>0.08</v>
      </c>
      <c r="L71" s="5">
        <f t="shared" si="9"/>
        <v>2.3E-2</v>
      </c>
      <c r="M71" s="20">
        <v>54906.518452054806</v>
      </c>
      <c r="N71" s="20">
        <v>34939.96674722468</v>
      </c>
      <c r="O71" s="20"/>
      <c r="P71" s="20"/>
      <c r="Q71" s="17">
        <v>0</v>
      </c>
      <c r="R71" s="10">
        <f t="shared" si="10"/>
        <v>54906.518452054806</v>
      </c>
      <c r="S71" s="5">
        <f t="shared" si="11"/>
        <v>31360.196478730875</v>
      </c>
      <c r="T71" s="5">
        <f t="shared" si="12"/>
        <v>23546.321973323931</v>
      </c>
      <c r="U71" s="9">
        <v>0.15</v>
      </c>
      <c r="V71" s="5">
        <f t="shared" si="13"/>
        <v>20014.37367732534</v>
      </c>
    </row>
    <row r="72" spans="4:22" x14ac:dyDescent="0.25">
      <c r="D72" s="5">
        <v>68</v>
      </c>
      <c r="E72" s="17" t="s">
        <v>111</v>
      </c>
      <c r="F72" s="7">
        <v>35521</v>
      </c>
      <c r="G72" s="32">
        <f t="shared" si="7"/>
        <v>35550</v>
      </c>
      <c r="H72" s="7">
        <v>44585</v>
      </c>
      <c r="I72" s="8">
        <f t="shared" si="8"/>
        <v>24.832876712328765</v>
      </c>
      <c r="J72" s="5">
        <v>40</v>
      </c>
      <c r="K72" s="9">
        <v>0.08</v>
      </c>
      <c r="L72" s="5">
        <f t="shared" si="9"/>
        <v>2.3E-2</v>
      </c>
      <c r="M72" s="20">
        <v>237168.0263926941</v>
      </c>
      <c r="N72" s="20">
        <v>150922.75360532393</v>
      </c>
      <c r="O72" s="20"/>
      <c r="P72" s="20"/>
      <c r="Q72" s="17">
        <v>0</v>
      </c>
      <c r="R72" s="10">
        <f t="shared" si="10"/>
        <v>237168.0263926941</v>
      </c>
      <c r="S72" s="5">
        <f t="shared" si="11"/>
        <v>135459.98026887045</v>
      </c>
      <c r="T72" s="5">
        <f t="shared" si="12"/>
        <v>101708.04612382365</v>
      </c>
      <c r="U72" s="9">
        <v>0.15</v>
      </c>
      <c r="V72" s="5">
        <f t="shared" si="13"/>
        <v>86451.8392052501</v>
      </c>
    </row>
    <row r="73" spans="4:22" x14ac:dyDescent="0.25">
      <c r="D73" s="5">
        <v>69</v>
      </c>
      <c r="E73" s="17" t="s">
        <v>112</v>
      </c>
      <c r="F73" s="7">
        <v>35514</v>
      </c>
      <c r="G73" s="32">
        <f t="shared" si="7"/>
        <v>35520</v>
      </c>
      <c r="H73" s="7">
        <v>44585</v>
      </c>
      <c r="I73" s="8">
        <f t="shared" si="8"/>
        <v>24.852054794520548</v>
      </c>
      <c r="J73" s="5">
        <v>40</v>
      </c>
      <c r="K73" s="9">
        <v>0.08</v>
      </c>
      <c r="L73" s="5">
        <f t="shared" si="9"/>
        <v>2.3E-2</v>
      </c>
      <c r="M73" s="20">
        <v>3340444.5851506898</v>
      </c>
      <c r="N73" s="20">
        <v>1781556.8670311915</v>
      </c>
      <c r="O73" s="20"/>
      <c r="P73" s="20"/>
      <c r="Q73" s="17">
        <v>0</v>
      </c>
      <c r="R73" s="10">
        <f t="shared" si="10"/>
        <v>3340444.5851506898</v>
      </c>
      <c r="S73" s="5">
        <f t="shared" si="11"/>
        <v>1909388.9729691613</v>
      </c>
      <c r="T73" s="5">
        <f t="shared" si="12"/>
        <v>1431055.6121815285</v>
      </c>
      <c r="U73" s="9">
        <v>0.15</v>
      </c>
      <c r="V73" s="5">
        <f t="shared" si="13"/>
        <v>1216397.2703542991</v>
      </c>
    </row>
    <row r="74" spans="4:22" x14ac:dyDescent="0.25">
      <c r="D74" s="5">
        <v>70</v>
      </c>
      <c r="E74" s="17" t="s">
        <v>113</v>
      </c>
      <c r="F74" s="7">
        <v>35504</v>
      </c>
      <c r="G74" s="32">
        <f t="shared" si="7"/>
        <v>35520</v>
      </c>
      <c r="H74" s="7">
        <v>44585</v>
      </c>
      <c r="I74" s="8">
        <f t="shared" si="8"/>
        <v>24.87945205479452</v>
      </c>
      <c r="J74" s="5">
        <v>40</v>
      </c>
      <c r="K74" s="9">
        <v>0.08</v>
      </c>
      <c r="L74" s="5">
        <f t="shared" si="9"/>
        <v>2.3E-2</v>
      </c>
      <c r="M74" s="20">
        <v>55964.893105022828</v>
      </c>
      <c r="N74" s="20">
        <v>35547.982497749632</v>
      </c>
      <c r="O74" s="20"/>
      <c r="P74" s="20"/>
      <c r="Q74" s="17">
        <v>0</v>
      </c>
      <c r="R74" s="10">
        <f t="shared" si="10"/>
        <v>55964.893105022828</v>
      </c>
      <c r="S74" s="5">
        <f t="shared" si="11"/>
        <v>32024.645119436664</v>
      </c>
      <c r="T74" s="5">
        <f t="shared" si="12"/>
        <v>23940.247985586164</v>
      </c>
      <c r="U74" s="9">
        <v>0.15</v>
      </c>
      <c r="V74" s="5">
        <f t="shared" si="13"/>
        <v>20349.210787748238</v>
      </c>
    </row>
    <row r="75" spans="4:22" x14ac:dyDescent="0.25">
      <c r="D75" s="5">
        <v>71</v>
      </c>
      <c r="E75" s="17" t="s">
        <v>114</v>
      </c>
      <c r="F75" s="7">
        <v>35504</v>
      </c>
      <c r="G75" s="32">
        <f t="shared" si="7"/>
        <v>35520</v>
      </c>
      <c r="H75" s="7">
        <v>44585</v>
      </c>
      <c r="I75" s="8">
        <f t="shared" si="8"/>
        <v>24.87945205479452</v>
      </c>
      <c r="J75" s="5">
        <v>40</v>
      </c>
      <c r="K75" s="9">
        <v>0.08</v>
      </c>
      <c r="L75" s="5">
        <f t="shared" si="9"/>
        <v>2.3E-2</v>
      </c>
      <c r="M75" s="20">
        <v>80509.702885844759</v>
      </c>
      <c r="N75" s="20">
        <v>51138.443232873324</v>
      </c>
      <c r="O75" s="20"/>
      <c r="P75" s="20"/>
      <c r="Q75" s="17">
        <v>0</v>
      </c>
      <c r="R75" s="10">
        <f t="shared" si="10"/>
        <v>80509.702885844759</v>
      </c>
      <c r="S75" s="5">
        <f t="shared" si="11"/>
        <v>46069.857736564911</v>
      </c>
      <c r="T75" s="5">
        <f t="shared" si="12"/>
        <v>34439.845149279849</v>
      </c>
      <c r="U75" s="9">
        <v>0.15</v>
      </c>
      <c r="V75" s="5">
        <f t="shared" si="13"/>
        <v>29273.868376887869</v>
      </c>
    </row>
    <row r="76" spans="4:22" x14ac:dyDescent="0.25">
      <c r="D76" s="5">
        <v>72</v>
      </c>
      <c r="E76" s="17" t="s">
        <v>115</v>
      </c>
      <c r="F76" s="7">
        <v>35504</v>
      </c>
      <c r="G76" s="32">
        <f t="shared" si="7"/>
        <v>35520</v>
      </c>
      <c r="H76" s="7">
        <v>44585</v>
      </c>
      <c r="I76" s="8">
        <f t="shared" si="8"/>
        <v>24.87945205479452</v>
      </c>
      <c r="J76" s="5">
        <v>40</v>
      </c>
      <c r="K76" s="9">
        <v>0.08</v>
      </c>
      <c r="L76" s="5">
        <f t="shared" si="9"/>
        <v>2.3E-2</v>
      </c>
      <c r="M76" s="20">
        <v>114937.99086757991</v>
      </c>
      <c r="N76" s="20">
        <v>73006.72727132462</v>
      </c>
      <c r="O76" s="20"/>
      <c r="P76" s="20"/>
      <c r="Q76" s="17">
        <v>0</v>
      </c>
      <c r="R76" s="10">
        <f t="shared" si="10"/>
        <v>114937.99086757991</v>
      </c>
      <c r="S76" s="5">
        <f t="shared" si="11"/>
        <v>65770.66736048038</v>
      </c>
      <c r="T76" s="5">
        <f t="shared" si="12"/>
        <v>49167.323507099529</v>
      </c>
      <c r="U76" s="9">
        <v>0.15</v>
      </c>
      <c r="V76" s="5">
        <f t="shared" si="13"/>
        <v>41792.224981034597</v>
      </c>
    </row>
    <row r="77" spans="4:22" x14ac:dyDescent="0.25">
      <c r="D77" s="5">
        <v>73</v>
      </c>
      <c r="E77" s="17" t="s">
        <v>116</v>
      </c>
      <c r="F77" s="7">
        <v>35502</v>
      </c>
      <c r="G77" s="32">
        <f t="shared" si="7"/>
        <v>35520</v>
      </c>
      <c r="H77" s="7">
        <v>44585</v>
      </c>
      <c r="I77" s="8">
        <f t="shared" si="8"/>
        <v>24.884931506849316</v>
      </c>
      <c r="J77" s="5">
        <v>40</v>
      </c>
      <c r="K77" s="9">
        <v>0.08</v>
      </c>
      <c r="L77" s="5">
        <f t="shared" si="9"/>
        <v>2.3E-2</v>
      </c>
      <c r="M77" s="20">
        <v>112234.95452054794</v>
      </c>
      <c r="N77" s="20">
        <v>71274.288397863274</v>
      </c>
      <c r="O77" s="20"/>
      <c r="P77" s="20"/>
      <c r="Q77" s="17">
        <v>0</v>
      </c>
      <c r="R77" s="10">
        <f t="shared" si="10"/>
        <v>112234.95452054794</v>
      </c>
      <c r="S77" s="5">
        <f t="shared" si="11"/>
        <v>64238.060586118227</v>
      </c>
      <c r="T77" s="5">
        <f t="shared" si="12"/>
        <v>47996.89393442971</v>
      </c>
      <c r="U77" s="9">
        <v>0.15</v>
      </c>
      <c r="V77" s="5">
        <f t="shared" si="13"/>
        <v>40797.359844265251</v>
      </c>
    </row>
    <row r="78" spans="4:22" x14ac:dyDescent="0.25">
      <c r="D78" s="5">
        <v>74</v>
      </c>
      <c r="E78" s="17" t="s">
        <v>117</v>
      </c>
      <c r="F78" s="7">
        <v>35476</v>
      </c>
      <c r="G78" s="32">
        <f t="shared" si="7"/>
        <v>35489</v>
      </c>
      <c r="H78" s="7">
        <v>44585</v>
      </c>
      <c r="I78" s="8">
        <f t="shared" si="8"/>
        <v>24.956164383561642</v>
      </c>
      <c r="J78" s="5">
        <v>40</v>
      </c>
      <c r="K78" s="9">
        <v>0.08</v>
      </c>
      <c r="L78" s="5">
        <f t="shared" si="9"/>
        <v>2.3E-2</v>
      </c>
      <c r="M78" s="20">
        <v>29261.899890410961</v>
      </c>
      <c r="N78" s="20">
        <v>18529.725556534435</v>
      </c>
      <c r="O78" s="20"/>
      <c r="P78" s="20"/>
      <c r="Q78" s="17">
        <v>0</v>
      </c>
      <c r="R78" s="10">
        <f t="shared" si="10"/>
        <v>29261.899890410961</v>
      </c>
      <c r="S78" s="5">
        <f t="shared" si="11"/>
        <v>16796.090028329669</v>
      </c>
      <c r="T78" s="5">
        <f t="shared" si="12"/>
        <v>12465.809862081293</v>
      </c>
      <c r="U78" s="9">
        <v>0.15</v>
      </c>
      <c r="V78" s="5">
        <f t="shared" si="13"/>
        <v>10595.938382769098</v>
      </c>
    </row>
    <row r="79" spans="4:22" x14ac:dyDescent="0.25">
      <c r="D79" s="5">
        <v>75</v>
      </c>
      <c r="E79" s="17" t="s">
        <v>118</v>
      </c>
      <c r="F79" s="7">
        <v>35476</v>
      </c>
      <c r="G79" s="32">
        <f t="shared" si="7"/>
        <v>35489</v>
      </c>
      <c r="H79" s="7">
        <v>44585</v>
      </c>
      <c r="I79" s="8">
        <f t="shared" si="8"/>
        <v>24.956164383561642</v>
      </c>
      <c r="J79" s="5">
        <v>40</v>
      </c>
      <c r="K79" s="9">
        <v>0.08</v>
      </c>
      <c r="L79" s="5">
        <f t="shared" si="9"/>
        <v>2.3E-2</v>
      </c>
      <c r="M79" s="20">
        <v>37424.47547031963</v>
      </c>
      <c r="N79" s="20">
        <v>23698.572620348696</v>
      </c>
      <c r="O79" s="20"/>
      <c r="P79" s="20"/>
      <c r="Q79" s="17">
        <v>0</v>
      </c>
      <c r="R79" s="10">
        <f t="shared" si="10"/>
        <v>37424.47547031963</v>
      </c>
      <c r="S79" s="5">
        <f t="shared" si="11"/>
        <v>21481.341321534943</v>
      </c>
      <c r="T79" s="5">
        <f t="shared" si="12"/>
        <v>15943.134148784688</v>
      </c>
      <c r="U79" s="9">
        <v>0.15</v>
      </c>
      <c r="V79" s="5">
        <f t="shared" si="13"/>
        <v>13551.664026466984</v>
      </c>
    </row>
    <row r="80" spans="4:22" x14ac:dyDescent="0.25">
      <c r="D80" s="5">
        <v>76</v>
      </c>
      <c r="E80" s="17" t="s">
        <v>119</v>
      </c>
      <c r="F80" s="7">
        <v>35414</v>
      </c>
      <c r="G80" s="32">
        <f t="shared" si="7"/>
        <v>35430</v>
      </c>
      <c r="H80" s="7">
        <v>44585</v>
      </c>
      <c r="I80" s="8">
        <f t="shared" si="8"/>
        <v>25.126027397260273</v>
      </c>
      <c r="J80" s="5">
        <v>40</v>
      </c>
      <c r="K80" s="9">
        <v>0.08</v>
      </c>
      <c r="L80" s="5">
        <f t="shared" si="9"/>
        <v>2.3E-2</v>
      </c>
      <c r="M80" s="20">
        <v>10758.386849315069</v>
      </c>
      <c r="N80" s="20">
        <v>6765.3138124426096</v>
      </c>
      <c r="O80" s="20"/>
      <c r="P80" s="20"/>
      <c r="Q80" s="17">
        <v>0</v>
      </c>
      <c r="R80" s="10">
        <f t="shared" si="10"/>
        <v>10758.386849315069</v>
      </c>
      <c r="S80" s="5">
        <f t="shared" si="11"/>
        <v>6217.2570227029464</v>
      </c>
      <c r="T80" s="5">
        <f t="shared" si="12"/>
        <v>4541.129826612123</v>
      </c>
      <c r="U80" s="9">
        <v>0.15</v>
      </c>
      <c r="V80" s="5">
        <f t="shared" si="13"/>
        <v>3859.9603526203045</v>
      </c>
    </row>
    <row r="81" spans="4:22" x14ac:dyDescent="0.25">
      <c r="D81" s="5">
        <v>77</v>
      </c>
      <c r="E81" s="17" t="s">
        <v>120</v>
      </c>
      <c r="F81" s="7">
        <v>35353</v>
      </c>
      <c r="G81" s="32">
        <f t="shared" si="7"/>
        <v>35369</v>
      </c>
      <c r="H81" s="7">
        <v>44585</v>
      </c>
      <c r="I81" s="8">
        <f t="shared" si="8"/>
        <v>25.293150684931508</v>
      </c>
      <c r="J81" s="5">
        <v>40</v>
      </c>
      <c r="K81" s="9">
        <v>0.08</v>
      </c>
      <c r="L81" s="5">
        <f t="shared" si="9"/>
        <v>2.3E-2</v>
      </c>
      <c r="M81" s="20">
        <v>57859.656182648396</v>
      </c>
      <c r="N81" s="20">
        <v>36127.281485477608</v>
      </c>
      <c r="O81" s="20"/>
      <c r="P81" s="20"/>
      <c r="Q81" s="17">
        <v>0</v>
      </c>
      <c r="R81" s="10">
        <f t="shared" si="10"/>
        <v>57859.656182648396</v>
      </c>
      <c r="S81" s="5">
        <f t="shared" si="11"/>
        <v>33659.419055339255</v>
      </c>
      <c r="T81" s="5">
        <f t="shared" si="12"/>
        <v>24200.237127309141</v>
      </c>
      <c r="U81" s="9">
        <v>0.15</v>
      </c>
      <c r="V81" s="5">
        <f t="shared" si="13"/>
        <v>20570.201558212768</v>
      </c>
    </row>
    <row r="82" spans="4:22" x14ac:dyDescent="0.25">
      <c r="D82" s="5">
        <v>78</v>
      </c>
      <c r="E82" s="17" t="s">
        <v>121</v>
      </c>
      <c r="F82" s="7">
        <v>35353</v>
      </c>
      <c r="G82" s="32">
        <f t="shared" si="7"/>
        <v>35369</v>
      </c>
      <c r="H82" s="7">
        <v>44585</v>
      </c>
      <c r="I82" s="8">
        <f t="shared" si="8"/>
        <v>25.293150684931508</v>
      </c>
      <c r="J82" s="5">
        <v>40</v>
      </c>
      <c r="K82" s="9">
        <v>0.08</v>
      </c>
      <c r="L82" s="5">
        <f t="shared" si="9"/>
        <v>2.3E-2</v>
      </c>
      <c r="M82" s="20">
        <v>100138.0276484018</v>
      </c>
      <c r="N82" s="20">
        <v>62525.686306087548</v>
      </c>
      <c r="O82" s="20"/>
      <c r="P82" s="20"/>
      <c r="Q82" s="17">
        <v>0</v>
      </c>
      <c r="R82" s="10">
        <f t="shared" si="10"/>
        <v>100138.0276484018</v>
      </c>
      <c r="S82" s="5">
        <f t="shared" si="11"/>
        <v>58254.54311986587</v>
      </c>
      <c r="T82" s="5">
        <f t="shared" si="12"/>
        <v>41883.484528535926</v>
      </c>
      <c r="U82" s="9">
        <v>0.15</v>
      </c>
      <c r="V82" s="5">
        <f t="shared" si="13"/>
        <v>35600.961849255538</v>
      </c>
    </row>
    <row r="83" spans="4:22" x14ac:dyDescent="0.25">
      <c r="D83" s="5">
        <v>79</v>
      </c>
      <c r="E83" s="17" t="s">
        <v>122</v>
      </c>
      <c r="F83" s="7">
        <v>35353</v>
      </c>
      <c r="G83" s="32">
        <f t="shared" si="7"/>
        <v>35369</v>
      </c>
      <c r="H83" s="7">
        <v>44585</v>
      </c>
      <c r="I83" s="8">
        <f t="shared" si="8"/>
        <v>25.293150684931508</v>
      </c>
      <c r="J83" s="5">
        <v>60</v>
      </c>
      <c r="K83" s="9">
        <v>0.08</v>
      </c>
      <c r="L83" s="5">
        <f t="shared" si="9"/>
        <v>1.5333333333333334E-2</v>
      </c>
      <c r="M83" s="20">
        <v>188888.53791780822</v>
      </c>
      <c r="N83" s="20">
        <v>117941.06341031866</v>
      </c>
      <c r="O83" s="20"/>
      <c r="P83" s="20"/>
      <c r="Q83" s="17">
        <v>0</v>
      </c>
      <c r="R83" s="10">
        <f t="shared" si="10"/>
        <v>188888.53791780822</v>
      </c>
      <c r="S83" s="5">
        <f t="shared" si="11"/>
        <v>73256.322533910017</v>
      </c>
      <c r="T83" s="5">
        <f t="shared" si="12"/>
        <v>115632.2153838982</v>
      </c>
      <c r="U83" s="9">
        <v>0.15</v>
      </c>
      <c r="V83" s="5">
        <f t="shared" si="13"/>
        <v>98287.383076313476</v>
      </c>
    </row>
    <row r="84" spans="4:22" x14ac:dyDescent="0.25">
      <c r="D84" s="5">
        <v>80</v>
      </c>
      <c r="E84" s="17" t="s">
        <v>123</v>
      </c>
      <c r="F84" s="7">
        <v>35353</v>
      </c>
      <c r="G84" s="32">
        <f t="shared" si="7"/>
        <v>35369</v>
      </c>
      <c r="H84" s="7">
        <v>44585</v>
      </c>
      <c r="I84" s="8">
        <f t="shared" si="8"/>
        <v>25.293150684931508</v>
      </c>
      <c r="J84" s="5">
        <v>40</v>
      </c>
      <c r="K84" s="9">
        <v>0.08</v>
      </c>
      <c r="L84" s="5">
        <f t="shared" si="9"/>
        <v>2.3E-2</v>
      </c>
      <c r="M84" s="20">
        <v>1580273.91972146</v>
      </c>
      <c r="N84" s="20">
        <v>649912.63859434612</v>
      </c>
      <c r="O84" s="20"/>
      <c r="P84" s="20"/>
      <c r="Q84" s="17">
        <v>0</v>
      </c>
      <c r="R84" s="10">
        <f t="shared" si="10"/>
        <v>1580273.91972146</v>
      </c>
      <c r="S84" s="5">
        <f t="shared" si="11"/>
        <v>919312.44662459148</v>
      </c>
      <c r="T84" s="5">
        <f t="shared" si="12"/>
        <v>660961.47309686849</v>
      </c>
      <c r="U84" s="9">
        <v>0.15</v>
      </c>
      <c r="V84" s="5">
        <f t="shared" si="13"/>
        <v>561817.25213233824</v>
      </c>
    </row>
    <row r="85" spans="4:22" x14ac:dyDescent="0.25">
      <c r="D85" s="5">
        <v>81</v>
      </c>
      <c r="E85" s="17" t="s">
        <v>124</v>
      </c>
      <c r="F85" s="7">
        <v>35293</v>
      </c>
      <c r="G85" s="32">
        <f t="shared" si="7"/>
        <v>35308</v>
      </c>
      <c r="H85" s="7">
        <v>44585</v>
      </c>
      <c r="I85" s="8">
        <f t="shared" si="8"/>
        <v>25.457534246575342</v>
      </c>
      <c r="J85" s="5">
        <v>60</v>
      </c>
      <c r="K85" s="9">
        <v>0.08</v>
      </c>
      <c r="L85" s="5">
        <f t="shared" si="9"/>
        <v>1.5333333333333334E-2</v>
      </c>
      <c r="M85" s="20">
        <v>58301.601534246583</v>
      </c>
      <c r="N85" s="20">
        <v>36141.196896189169</v>
      </c>
      <c r="O85" s="20"/>
      <c r="P85" s="20"/>
      <c r="Q85" s="17">
        <v>0</v>
      </c>
      <c r="R85" s="10">
        <f t="shared" si="10"/>
        <v>58301.601534246583</v>
      </c>
      <c r="S85" s="5">
        <f t="shared" si="11"/>
        <v>22757.963604553504</v>
      </c>
      <c r="T85" s="5">
        <f t="shared" si="12"/>
        <v>35543.637929693083</v>
      </c>
      <c r="U85" s="9">
        <v>0.15</v>
      </c>
      <c r="V85" s="5">
        <f t="shared" si="13"/>
        <v>30212.092240239119</v>
      </c>
    </row>
    <row r="86" spans="4:22" x14ac:dyDescent="0.25">
      <c r="D86" s="5">
        <v>82</v>
      </c>
      <c r="E86" s="17" t="s">
        <v>125</v>
      </c>
      <c r="F86" s="7">
        <v>35139</v>
      </c>
      <c r="G86" s="32">
        <f t="shared" si="7"/>
        <v>35155</v>
      </c>
      <c r="H86" s="7">
        <v>44585</v>
      </c>
      <c r="I86" s="8">
        <f t="shared" si="8"/>
        <v>25.87945205479452</v>
      </c>
      <c r="J86" s="5">
        <v>60</v>
      </c>
      <c r="K86" s="9">
        <v>0.08</v>
      </c>
      <c r="L86" s="5">
        <f t="shared" si="9"/>
        <v>1.5333333333333334E-2</v>
      </c>
      <c r="M86" s="20">
        <v>38127.836082191789</v>
      </c>
      <c r="N86" s="20">
        <v>23173.242632612881</v>
      </c>
      <c r="O86" s="20"/>
      <c r="P86" s="20"/>
      <c r="Q86" s="17">
        <v>0</v>
      </c>
      <c r="R86" s="10">
        <f t="shared" si="10"/>
        <v>38127.836082191789</v>
      </c>
      <c r="S86" s="5">
        <f t="shared" si="11"/>
        <v>15129.821756246254</v>
      </c>
      <c r="T86" s="5">
        <f t="shared" si="12"/>
        <v>22998.014325945536</v>
      </c>
      <c r="U86" s="9">
        <v>0.15</v>
      </c>
      <c r="V86" s="5">
        <f t="shared" si="13"/>
        <v>19548.312177053704</v>
      </c>
    </row>
    <row r="87" spans="4:22" x14ac:dyDescent="0.25">
      <c r="D87" s="5">
        <v>83</v>
      </c>
      <c r="E87" s="17" t="s">
        <v>126</v>
      </c>
      <c r="F87" s="7">
        <v>35120</v>
      </c>
      <c r="G87" s="32">
        <f t="shared" si="7"/>
        <v>35124</v>
      </c>
      <c r="H87" s="7">
        <v>44585</v>
      </c>
      <c r="I87" s="8">
        <f t="shared" si="8"/>
        <v>25.931506849315067</v>
      </c>
      <c r="J87" s="5">
        <v>40</v>
      </c>
      <c r="K87" s="9">
        <v>0.08</v>
      </c>
      <c r="L87" s="5">
        <f t="shared" si="9"/>
        <v>2.3E-2</v>
      </c>
      <c r="M87" s="20">
        <v>1137288.6467397299</v>
      </c>
      <c r="N87" s="20">
        <v>597601.06209171633</v>
      </c>
      <c r="O87" s="20"/>
      <c r="P87" s="20"/>
      <c r="Q87" s="17">
        <v>0</v>
      </c>
      <c r="R87" s="10">
        <f t="shared" si="10"/>
        <v>1137288.6467397299</v>
      </c>
      <c r="S87" s="5">
        <f t="shared" si="11"/>
        <v>678306.99164933013</v>
      </c>
      <c r="T87" s="5">
        <f t="shared" si="12"/>
        <v>458981.65509039978</v>
      </c>
      <c r="U87" s="9">
        <v>0.15</v>
      </c>
      <c r="V87" s="5">
        <f t="shared" si="13"/>
        <v>390134.40682683978</v>
      </c>
    </row>
    <row r="88" spans="4:22" x14ac:dyDescent="0.25">
      <c r="D88" s="5">
        <v>84</v>
      </c>
      <c r="E88" s="17" t="s">
        <v>127</v>
      </c>
      <c r="F88" s="7">
        <v>35069</v>
      </c>
      <c r="G88" s="32">
        <f t="shared" si="7"/>
        <v>35095</v>
      </c>
      <c r="H88" s="7">
        <v>44585</v>
      </c>
      <c r="I88" s="8">
        <f t="shared" si="8"/>
        <v>26.07123287671233</v>
      </c>
      <c r="J88" s="5">
        <v>40</v>
      </c>
      <c r="K88" s="9">
        <v>0.08</v>
      </c>
      <c r="L88" s="5">
        <f t="shared" si="9"/>
        <v>2.3E-2</v>
      </c>
      <c r="M88" s="20">
        <v>130078.26005936071</v>
      </c>
      <c r="N88" s="20">
        <v>78303.00726182769</v>
      </c>
      <c r="O88" s="20"/>
      <c r="P88" s="20"/>
      <c r="Q88" s="17">
        <v>0</v>
      </c>
      <c r="R88" s="10">
        <f t="shared" si="10"/>
        <v>130078.26005936071</v>
      </c>
      <c r="S88" s="5">
        <f t="shared" si="11"/>
        <v>77999.914034718255</v>
      </c>
      <c r="T88" s="5">
        <f t="shared" si="12"/>
        <v>52078.346024642451</v>
      </c>
      <c r="U88" s="9">
        <v>0.15</v>
      </c>
      <c r="V88" s="5">
        <f t="shared" si="13"/>
        <v>44266.59412094608</v>
      </c>
    </row>
    <row r="89" spans="4:22" x14ac:dyDescent="0.25">
      <c r="D89" s="5">
        <v>85</v>
      </c>
      <c r="E89" s="17" t="s">
        <v>128</v>
      </c>
      <c r="F89" s="7">
        <v>35014</v>
      </c>
      <c r="G89" s="32">
        <f t="shared" si="7"/>
        <v>35033</v>
      </c>
      <c r="H89" s="7">
        <v>44585</v>
      </c>
      <c r="I89" s="8">
        <f t="shared" si="8"/>
        <v>26.221917808219178</v>
      </c>
      <c r="J89" s="5">
        <v>60</v>
      </c>
      <c r="K89" s="9">
        <v>0.08</v>
      </c>
      <c r="L89" s="5">
        <f t="shared" si="9"/>
        <v>1.5333333333333334E-2</v>
      </c>
      <c r="M89" s="20">
        <v>10050.087452054795</v>
      </c>
      <c r="N89" s="20">
        <v>6002.5579156584754</v>
      </c>
      <c r="O89" s="20"/>
      <c r="P89" s="20"/>
      <c r="Q89" s="17">
        <v>0</v>
      </c>
      <c r="R89" s="10">
        <f t="shared" si="10"/>
        <v>10050.087452054795</v>
      </c>
      <c r="S89" s="5">
        <f t="shared" si="11"/>
        <v>4040.8326960423346</v>
      </c>
      <c r="T89" s="5">
        <f t="shared" si="12"/>
        <v>6009.2547560124603</v>
      </c>
      <c r="U89" s="9">
        <v>0.15</v>
      </c>
      <c r="V89" s="5">
        <f t="shared" si="13"/>
        <v>5107.8665426105908</v>
      </c>
    </row>
    <row r="90" spans="4:22" x14ac:dyDescent="0.25">
      <c r="D90" s="5">
        <v>86</v>
      </c>
      <c r="E90" s="17" t="s">
        <v>129</v>
      </c>
      <c r="F90" s="7">
        <v>35003</v>
      </c>
      <c r="G90" s="32">
        <f t="shared" si="7"/>
        <v>35003</v>
      </c>
      <c r="H90" s="7">
        <v>44585</v>
      </c>
      <c r="I90" s="8">
        <f t="shared" si="8"/>
        <v>26.252054794520546</v>
      </c>
      <c r="J90" s="5">
        <v>60</v>
      </c>
      <c r="K90" s="9">
        <v>0.08</v>
      </c>
      <c r="L90" s="5">
        <f t="shared" si="9"/>
        <v>1.5333333333333334E-2</v>
      </c>
      <c r="M90" s="20">
        <v>28355.747045662101</v>
      </c>
      <c r="N90" s="20">
        <v>16908.76282688995</v>
      </c>
      <c r="O90" s="20"/>
      <c r="P90" s="20"/>
      <c r="Q90" s="17">
        <v>0</v>
      </c>
      <c r="R90" s="10">
        <f t="shared" si="10"/>
        <v>28355.747045662101</v>
      </c>
      <c r="S90" s="5">
        <f t="shared" si="11"/>
        <v>11414.081586128381</v>
      </c>
      <c r="T90" s="5">
        <f t="shared" si="12"/>
        <v>16941.66545953372</v>
      </c>
      <c r="U90" s="9">
        <v>0.15</v>
      </c>
      <c r="V90" s="5">
        <f t="shared" si="13"/>
        <v>14400.415640603662</v>
      </c>
    </row>
    <row r="91" spans="4:22" x14ac:dyDescent="0.25">
      <c r="D91" s="5">
        <v>87</v>
      </c>
      <c r="E91" s="17" t="s">
        <v>130</v>
      </c>
      <c r="F91" s="7">
        <v>34972</v>
      </c>
      <c r="G91" s="32">
        <f t="shared" si="7"/>
        <v>34972</v>
      </c>
      <c r="H91" s="7">
        <v>44585</v>
      </c>
      <c r="I91" s="8">
        <f t="shared" si="8"/>
        <v>26.336986301369862</v>
      </c>
      <c r="J91" s="5">
        <v>40</v>
      </c>
      <c r="K91" s="9">
        <v>0.08</v>
      </c>
      <c r="L91" s="5">
        <f t="shared" si="9"/>
        <v>2.3E-2</v>
      </c>
      <c r="M91" s="20">
        <v>11427.510365296803</v>
      </c>
      <c r="N91" s="20">
        <v>6783.2058849004407</v>
      </c>
      <c r="O91" s="20"/>
      <c r="P91" s="20"/>
      <c r="Q91" s="17">
        <v>0</v>
      </c>
      <c r="R91" s="10">
        <f t="shared" si="10"/>
        <v>11427.510365296803</v>
      </c>
      <c r="S91" s="5">
        <f t="shared" si="11"/>
        <v>6922.2222308404325</v>
      </c>
      <c r="T91" s="5">
        <f t="shared" si="12"/>
        <v>4505.2881344563702</v>
      </c>
      <c r="U91" s="9">
        <v>0.15</v>
      </c>
      <c r="V91" s="5">
        <f t="shared" si="13"/>
        <v>3829.4949142879145</v>
      </c>
    </row>
    <row r="92" spans="4:22" x14ac:dyDescent="0.25">
      <c r="D92" s="5">
        <v>88</v>
      </c>
      <c r="E92" s="17" t="s">
        <v>131</v>
      </c>
      <c r="F92" s="7">
        <v>34783</v>
      </c>
      <c r="G92" s="32">
        <f t="shared" si="7"/>
        <v>34789</v>
      </c>
      <c r="H92" s="7">
        <v>44585</v>
      </c>
      <c r="I92" s="8">
        <f t="shared" si="8"/>
        <v>26.854794520547944</v>
      </c>
      <c r="J92" s="5">
        <v>60</v>
      </c>
      <c r="K92" s="9">
        <v>0.08</v>
      </c>
      <c r="L92" s="5">
        <f t="shared" si="9"/>
        <v>1.5333333333333334E-2</v>
      </c>
      <c r="M92" s="20">
        <v>173999.31876255712</v>
      </c>
      <c r="N92" s="20">
        <v>100230.20318125997</v>
      </c>
      <c r="O92" s="20"/>
      <c r="P92" s="20"/>
      <c r="Q92" s="17">
        <v>0</v>
      </c>
      <c r="R92" s="10">
        <f t="shared" si="10"/>
        <v>173999.31876255712</v>
      </c>
      <c r="S92" s="5">
        <f t="shared" si="11"/>
        <v>71648.31126528485</v>
      </c>
      <c r="T92" s="5">
        <f t="shared" si="12"/>
        <v>102351.00749727227</v>
      </c>
      <c r="U92" s="9">
        <v>0.15</v>
      </c>
      <c r="V92" s="5">
        <f t="shared" si="13"/>
        <v>86998.356372681417</v>
      </c>
    </row>
    <row r="93" spans="4:22" x14ac:dyDescent="0.25">
      <c r="D93" s="5">
        <v>89</v>
      </c>
      <c r="E93" s="17" t="s">
        <v>132</v>
      </c>
      <c r="F93" s="7">
        <v>34783</v>
      </c>
      <c r="G93" s="32">
        <f t="shared" si="7"/>
        <v>34789</v>
      </c>
      <c r="H93" s="7">
        <v>44585</v>
      </c>
      <c r="I93" s="8">
        <f t="shared" si="8"/>
        <v>26.854794520547944</v>
      </c>
      <c r="J93" s="5">
        <v>60</v>
      </c>
      <c r="K93" s="9">
        <v>0.08</v>
      </c>
      <c r="L93" s="5">
        <f t="shared" si="9"/>
        <v>1.5333333333333334E-2</v>
      </c>
      <c r="M93" s="20">
        <v>193667.956543379</v>
      </c>
      <c r="N93" s="20">
        <v>111560.08409740642</v>
      </c>
      <c r="O93" s="20"/>
      <c r="P93" s="20"/>
      <c r="Q93" s="17">
        <v>0</v>
      </c>
      <c r="R93" s="10">
        <f t="shared" si="10"/>
        <v>193667.956543379</v>
      </c>
      <c r="S93" s="5">
        <f t="shared" si="11"/>
        <v>79747.335398865063</v>
      </c>
      <c r="T93" s="5">
        <f t="shared" si="12"/>
        <v>113920.62114451393</v>
      </c>
      <c r="U93" s="9">
        <v>0.15</v>
      </c>
      <c r="V93" s="5">
        <f t="shared" si="13"/>
        <v>96832.527972836848</v>
      </c>
    </row>
    <row r="94" spans="4:22" x14ac:dyDescent="0.25">
      <c r="D94" s="5">
        <v>90</v>
      </c>
      <c r="E94" s="17" t="s">
        <v>133</v>
      </c>
      <c r="F94" s="7">
        <v>34711</v>
      </c>
      <c r="G94" s="32">
        <f t="shared" si="7"/>
        <v>34730</v>
      </c>
      <c r="H94" s="7">
        <v>44585</v>
      </c>
      <c r="I94" s="8">
        <f t="shared" si="8"/>
        <v>27.052054794520547</v>
      </c>
      <c r="J94" s="5">
        <v>60</v>
      </c>
      <c r="K94" s="9">
        <v>0.08</v>
      </c>
      <c r="L94" s="5">
        <f t="shared" si="9"/>
        <v>1.5333333333333334E-2</v>
      </c>
      <c r="M94" s="20">
        <v>10692.832082191781</v>
      </c>
      <c r="N94" s="20">
        <v>6083.0550258000885</v>
      </c>
      <c r="O94" s="20"/>
      <c r="P94" s="20"/>
      <c r="Q94" s="17">
        <v>0</v>
      </c>
      <c r="R94" s="10">
        <f t="shared" si="10"/>
        <v>10692.832082191781</v>
      </c>
      <c r="S94" s="5">
        <f t="shared" si="11"/>
        <v>4435.3672174062422</v>
      </c>
      <c r="T94" s="5">
        <f t="shared" si="12"/>
        <v>6257.4648647855383</v>
      </c>
      <c r="U94" s="9">
        <v>0.15</v>
      </c>
      <c r="V94" s="5">
        <f t="shared" si="13"/>
        <v>5318.8451350677078</v>
      </c>
    </row>
    <row r="95" spans="4:22" x14ac:dyDescent="0.25">
      <c r="D95" s="5">
        <v>91</v>
      </c>
      <c r="E95" s="17" t="s">
        <v>134</v>
      </c>
      <c r="F95" s="7">
        <v>34699</v>
      </c>
      <c r="G95" s="32">
        <f t="shared" si="7"/>
        <v>34699</v>
      </c>
      <c r="H95" s="7">
        <v>44585</v>
      </c>
      <c r="I95" s="8">
        <f t="shared" si="8"/>
        <v>27.084931506849315</v>
      </c>
      <c r="J95" s="5">
        <v>60</v>
      </c>
      <c r="K95" s="9">
        <v>0.08</v>
      </c>
      <c r="L95" s="5">
        <f t="shared" si="9"/>
        <v>1.5333333333333334E-2</v>
      </c>
      <c r="M95" s="20">
        <v>38781.725310502283</v>
      </c>
      <c r="N95" s="20">
        <v>22015.344636204187</v>
      </c>
      <c r="O95" s="20"/>
      <c r="P95" s="20"/>
      <c r="Q95" s="17">
        <v>0</v>
      </c>
      <c r="R95" s="10">
        <f t="shared" si="10"/>
        <v>38781.725310502283</v>
      </c>
      <c r="S95" s="5">
        <f t="shared" si="11"/>
        <v>16106.139064203448</v>
      </c>
      <c r="T95" s="5">
        <f t="shared" si="12"/>
        <v>22675.586246298837</v>
      </c>
      <c r="U95" s="9">
        <v>0.15</v>
      </c>
      <c r="V95" s="5">
        <f t="shared" si="13"/>
        <v>19274.24830935401</v>
      </c>
    </row>
    <row r="96" spans="4:22" x14ac:dyDescent="0.25">
      <c r="D96" s="5">
        <v>92</v>
      </c>
      <c r="E96" s="17" t="s">
        <v>135</v>
      </c>
      <c r="F96" s="7">
        <v>34699</v>
      </c>
      <c r="G96" s="32">
        <f t="shared" si="7"/>
        <v>34699</v>
      </c>
      <c r="H96" s="7">
        <v>44585</v>
      </c>
      <c r="I96" s="8">
        <f t="shared" si="8"/>
        <v>27.084931506849315</v>
      </c>
      <c r="J96" s="5">
        <v>40</v>
      </c>
      <c r="K96" s="9">
        <v>0.08</v>
      </c>
      <c r="L96" s="5">
        <f t="shared" si="9"/>
        <v>2.3E-2</v>
      </c>
      <c r="M96" s="20">
        <v>56662.699273972597</v>
      </c>
      <c r="N96" s="20">
        <v>32165.893666321463</v>
      </c>
      <c r="O96" s="20"/>
      <c r="P96" s="20"/>
      <c r="Q96" s="17">
        <v>0</v>
      </c>
      <c r="R96" s="10">
        <f t="shared" si="10"/>
        <v>56662.699273972597</v>
      </c>
      <c r="S96" s="5">
        <f t="shared" si="11"/>
        <v>35298.222563061208</v>
      </c>
      <c r="T96" s="5">
        <f t="shared" si="12"/>
        <v>21364.476710911389</v>
      </c>
      <c r="U96" s="9">
        <v>0.15</v>
      </c>
      <c r="V96" s="5">
        <f t="shared" si="13"/>
        <v>18159.805204274679</v>
      </c>
    </row>
    <row r="97" spans="4:22" x14ac:dyDescent="0.25">
      <c r="D97" s="5">
        <v>93</v>
      </c>
      <c r="E97" s="17" t="s">
        <v>136</v>
      </c>
      <c r="F97" s="7">
        <v>34699</v>
      </c>
      <c r="G97" s="32">
        <f t="shared" si="7"/>
        <v>34699</v>
      </c>
      <c r="H97" s="7">
        <v>44585</v>
      </c>
      <c r="I97" s="8">
        <f t="shared" si="8"/>
        <v>27.084931506849315</v>
      </c>
      <c r="J97" s="5">
        <v>40</v>
      </c>
      <c r="K97" s="9">
        <v>0.08</v>
      </c>
      <c r="L97" s="5">
        <f t="shared" si="9"/>
        <v>2.3E-2</v>
      </c>
      <c r="M97" s="20">
        <v>259107.60863470321</v>
      </c>
      <c r="N97" s="20">
        <v>147088.43550111321</v>
      </c>
      <c r="O97" s="20"/>
      <c r="P97" s="20"/>
      <c r="Q97" s="17">
        <v>0</v>
      </c>
      <c r="R97" s="10">
        <f t="shared" si="10"/>
        <v>259107.60863470321</v>
      </c>
      <c r="S97" s="5">
        <f t="shared" si="11"/>
        <v>161411.97215381244</v>
      </c>
      <c r="T97" s="5">
        <f t="shared" si="12"/>
        <v>97695.636480890767</v>
      </c>
      <c r="U97" s="9">
        <v>0.15</v>
      </c>
      <c r="V97" s="5">
        <f t="shared" si="13"/>
        <v>83041.291008757151</v>
      </c>
    </row>
    <row r="98" spans="4:22" x14ac:dyDescent="0.25">
      <c r="D98" s="5">
        <v>94</v>
      </c>
      <c r="E98" s="17" t="s">
        <v>137</v>
      </c>
      <c r="F98" s="7">
        <v>34644</v>
      </c>
      <c r="G98" s="32">
        <f t="shared" si="7"/>
        <v>34668</v>
      </c>
      <c r="H98" s="7">
        <v>44585</v>
      </c>
      <c r="I98" s="8">
        <f t="shared" si="8"/>
        <v>27.235616438356164</v>
      </c>
      <c r="J98" s="5">
        <v>40</v>
      </c>
      <c r="K98" s="9">
        <v>0.08</v>
      </c>
      <c r="L98" s="5">
        <f t="shared" si="9"/>
        <v>2.3E-2</v>
      </c>
      <c r="M98" s="20">
        <v>6377.2533150684922</v>
      </c>
      <c r="N98" s="20">
        <v>3583.9586713402127</v>
      </c>
      <c r="O98" s="20"/>
      <c r="P98" s="20"/>
      <c r="Q98" s="17">
        <v>0</v>
      </c>
      <c r="R98" s="10">
        <f t="shared" si="10"/>
        <v>6377.2533150684922</v>
      </c>
      <c r="S98" s="5">
        <f t="shared" si="11"/>
        <v>3994.8337800471381</v>
      </c>
      <c r="T98" s="5">
        <f t="shared" si="12"/>
        <v>2382.419535021354</v>
      </c>
      <c r="U98" s="9">
        <v>0.15</v>
      </c>
      <c r="V98" s="5">
        <f t="shared" si="13"/>
        <v>2025.0566047681509</v>
      </c>
    </row>
    <row r="99" spans="4:22" x14ac:dyDescent="0.25">
      <c r="D99" s="5">
        <v>95</v>
      </c>
      <c r="E99" s="17" t="s">
        <v>138</v>
      </c>
      <c r="F99" s="7">
        <v>34644</v>
      </c>
      <c r="G99" s="32">
        <f t="shared" si="7"/>
        <v>34668</v>
      </c>
      <c r="H99" s="7">
        <v>44585</v>
      </c>
      <c r="I99" s="8">
        <f t="shared" si="8"/>
        <v>27.235616438356164</v>
      </c>
      <c r="J99" s="5">
        <v>60</v>
      </c>
      <c r="K99" s="9">
        <v>0.08</v>
      </c>
      <c r="L99" s="5">
        <f t="shared" si="9"/>
        <v>1.5333333333333334E-2</v>
      </c>
      <c r="M99" s="20">
        <v>8871.5952054794507</v>
      </c>
      <c r="N99" s="20">
        <v>4985.7562487239629</v>
      </c>
      <c r="O99" s="20"/>
      <c r="P99" s="20"/>
      <c r="Q99" s="17">
        <v>0</v>
      </c>
      <c r="R99" s="10">
        <f t="shared" si="10"/>
        <v>8871.5952054794507</v>
      </c>
      <c r="S99" s="5">
        <f t="shared" si="11"/>
        <v>3704.8915845962338</v>
      </c>
      <c r="T99" s="5">
        <f t="shared" si="12"/>
        <v>5166.7036208832169</v>
      </c>
      <c r="U99" s="9">
        <v>0.15</v>
      </c>
      <c r="V99" s="5">
        <f t="shared" si="13"/>
        <v>4391.6980777507342</v>
      </c>
    </row>
    <row r="100" spans="4:22" x14ac:dyDescent="0.25">
      <c r="D100" s="5">
        <v>96</v>
      </c>
      <c r="E100" s="17" t="s">
        <v>139</v>
      </c>
      <c r="F100" s="7">
        <v>34639</v>
      </c>
      <c r="G100" s="32">
        <f t="shared" si="7"/>
        <v>34668</v>
      </c>
      <c r="H100" s="7">
        <v>44585</v>
      </c>
      <c r="I100" s="8">
        <f t="shared" si="8"/>
        <v>27.24931506849315</v>
      </c>
      <c r="J100" s="5">
        <v>40</v>
      </c>
      <c r="K100" s="9">
        <v>0.08</v>
      </c>
      <c r="L100" s="5">
        <f t="shared" si="9"/>
        <v>2.3E-2</v>
      </c>
      <c r="M100" s="20">
        <v>6786.0133470319633</v>
      </c>
      <c r="N100" s="20">
        <v>3810.1159048357822</v>
      </c>
      <c r="O100" s="20"/>
      <c r="P100" s="20"/>
      <c r="Q100" s="17">
        <v>0</v>
      </c>
      <c r="R100" s="10">
        <f t="shared" si="10"/>
        <v>6786.0133470319633</v>
      </c>
      <c r="S100" s="5">
        <f t="shared" si="11"/>
        <v>4253.026962302295</v>
      </c>
      <c r="T100" s="5">
        <f t="shared" si="12"/>
        <v>2532.9863847296683</v>
      </c>
      <c r="U100" s="9">
        <v>0.15</v>
      </c>
      <c r="V100" s="5">
        <f t="shared" si="13"/>
        <v>2153.038427020218</v>
      </c>
    </row>
    <row r="101" spans="4:22" x14ac:dyDescent="0.25">
      <c r="D101" s="5">
        <v>97</v>
      </c>
      <c r="E101" s="17" t="s">
        <v>140</v>
      </c>
      <c r="F101" s="7">
        <v>34500</v>
      </c>
      <c r="G101" s="32">
        <f t="shared" si="7"/>
        <v>34515</v>
      </c>
      <c r="H101" s="7">
        <v>44585</v>
      </c>
      <c r="I101" s="8">
        <f t="shared" si="8"/>
        <v>27.63013698630137</v>
      </c>
      <c r="J101" s="5">
        <v>60</v>
      </c>
      <c r="K101" s="9">
        <v>0.08</v>
      </c>
      <c r="L101" s="5">
        <f t="shared" si="9"/>
        <v>1.5333333333333334E-2</v>
      </c>
      <c r="M101" s="20">
        <v>7716.5972054794547</v>
      </c>
      <c r="N101" s="20">
        <v>4215.4481457376651</v>
      </c>
      <c r="O101" s="20"/>
      <c r="P101" s="20"/>
      <c r="Q101" s="17">
        <v>0</v>
      </c>
      <c r="R101" s="10">
        <f t="shared" si="10"/>
        <v>7716.5972054794547</v>
      </c>
      <c r="S101" s="5">
        <f t="shared" si="11"/>
        <v>3269.2297804511181</v>
      </c>
      <c r="T101" s="5">
        <f t="shared" si="12"/>
        <v>4447.3674250283366</v>
      </c>
      <c r="U101" s="9">
        <v>0.15</v>
      </c>
      <c r="V101" s="5">
        <f t="shared" si="13"/>
        <v>3780.2623112740862</v>
      </c>
    </row>
    <row r="102" spans="4:22" x14ac:dyDescent="0.25">
      <c r="D102" s="5">
        <v>98</v>
      </c>
      <c r="E102" s="17" t="s">
        <v>99</v>
      </c>
      <c r="F102" s="7">
        <v>34328</v>
      </c>
      <c r="G102" s="32">
        <f t="shared" si="7"/>
        <v>34334</v>
      </c>
      <c r="H102" s="7">
        <v>44585</v>
      </c>
      <c r="I102" s="8">
        <f t="shared" si="8"/>
        <v>28.101369863013698</v>
      </c>
      <c r="J102" s="5">
        <v>40</v>
      </c>
      <c r="K102" s="9">
        <v>0.08</v>
      </c>
      <c r="L102" s="5">
        <f t="shared" si="9"/>
        <v>2.3E-2</v>
      </c>
      <c r="M102" s="20">
        <v>6273.2283561643835</v>
      </c>
      <c r="N102" s="20">
        <v>3298.2982557334067</v>
      </c>
      <c r="O102" s="20"/>
      <c r="P102" s="20"/>
      <c r="Q102" s="17">
        <v>0</v>
      </c>
      <c r="R102" s="10">
        <f t="shared" si="10"/>
        <v>6273.2283561643835</v>
      </c>
      <c r="S102" s="5">
        <f t="shared" si="11"/>
        <v>4054.5851362495773</v>
      </c>
      <c r="T102" s="5">
        <f t="shared" si="12"/>
        <v>2218.6432199148062</v>
      </c>
      <c r="U102" s="9">
        <v>0.15</v>
      </c>
      <c r="V102" s="5">
        <f t="shared" si="13"/>
        <v>1885.8467369275852</v>
      </c>
    </row>
    <row r="103" spans="4:22" x14ac:dyDescent="0.25">
      <c r="D103" s="5">
        <v>99</v>
      </c>
      <c r="E103" s="17" t="s">
        <v>141</v>
      </c>
      <c r="F103" s="7">
        <v>34294</v>
      </c>
      <c r="G103" s="32">
        <f t="shared" si="7"/>
        <v>34303</v>
      </c>
      <c r="H103" s="7">
        <v>44585</v>
      </c>
      <c r="I103" s="8">
        <f t="shared" si="8"/>
        <v>28.194520547945206</v>
      </c>
      <c r="J103" s="5">
        <v>40</v>
      </c>
      <c r="K103" s="9">
        <v>0.08</v>
      </c>
      <c r="L103" s="5">
        <f t="shared" si="9"/>
        <v>2.3E-2</v>
      </c>
      <c r="M103" s="20">
        <v>1780.7967853881282</v>
      </c>
      <c r="N103" s="20">
        <v>928.63342942407405</v>
      </c>
      <c r="O103" s="20"/>
      <c r="P103" s="20"/>
      <c r="Q103" s="17">
        <v>0</v>
      </c>
      <c r="R103" s="10">
        <f t="shared" si="10"/>
        <v>1780.7967853881282</v>
      </c>
      <c r="S103" s="5">
        <f t="shared" si="11"/>
        <v>1154.8003658188279</v>
      </c>
      <c r="T103" s="5">
        <f t="shared" si="12"/>
        <v>625.99641956930031</v>
      </c>
      <c r="U103" s="9">
        <v>0.15</v>
      </c>
      <c r="V103" s="5">
        <f t="shared" si="13"/>
        <v>532.09695663390528</v>
      </c>
    </row>
    <row r="104" spans="4:22" x14ac:dyDescent="0.25">
      <c r="D104" s="5">
        <v>100</v>
      </c>
      <c r="E104" s="17" t="s">
        <v>142</v>
      </c>
      <c r="F104" s="7">
        <v>34294</v>
      </c>
      <c r="G104" s="32">
        <f t="shared" si="7"/>
        <v>34303</v>
      </c>
      <c r="H104" s="7">
        <v>44585</v>
      </c>
      <c r="I104" s="8">
        <f t="shared" si="8"/>
        <v>28.194520547945206</v>
      </c>
      <c r="J104" s="5">
        <v>40</v>
      </c>
      <c r="K104" s="9">
        <v>0.08</v>
      </c>
      <c r="L104" s="5">
        <f t="shared" si="9"/>
        <v>2.3E-2</v>
      </c>
      <c r="M104" s="20">
        <v>36218.469698630128</v>
      </c>
      <c r="N104" s="20">
        <v>18886.872438620379</v>
      </c>
      <c r="O104" s="20"/>
      <c r="P104" s="20"/>
      <c r="Q104" s="17">
        <v>0</v>
      </c>
      <c r="R104" s="10">
        <f t="shared" si="10"/>
        <v>36218.469698630128</v>
      </c>
      <c r="S104" s="5">
        <f t="shared" si="11"/>
        <v>23486.734927062633</v>
      </c>
      <c r="T104" s="5">
        <f t="shared" si="12"/>
        <v>12731.734771567495</v>
      </c>
      <c r="U104" s="9">
        <v>0.15</v>
      </c>
      <c r="V104" s="5">
        <f t="shared" si="13"/>
        <v>10821.97455583237</v>
      </c>
    </row>
    <row r="105" spans="4:22" x14ac:dyDescent="0.25">
      <c r="D105" s="5">
        <v>101</v>
      </c>
      <c r="E105" s="17" t="s">
        <v>143</v>
      </c>
      <c r="F105" s="7">
        <v>34283</v>
      </c>
      <c r="G105" s="32">
        <f t="shared" si="7"/>
        <v>34303</v>
      </c>
      <c r="H105" s="7">
        <v>44585</v>
      </c>
      <c r="I105" s="8">
        <f t="shared" si="8"/>
        <v>28.224657534246575</v>
      </c>
      <c r="J105" s="5">
        <v>60</v>
      </c>
      <c r="K105" s="9">
        <v>0.08</v>
      </c>
      <c r="L105" s="5">
        <f t="shared" si="9"/>
        <v>1.5333333333333334E-2</v>
      </c>
      <c r="M105" s="20">
        <v>2104.5751278538819</v>
      </c>
      <c r="N105" s="20">
        <v>1094.5051545530541</v>
      </c>
      <c r="O105" s="20"/>
      <c r="P105" s="20"/>
      <c r="Q105" s="17">
        <v>0</v>
      </c>
      <c r="R105" s="10">
        <f t="shared" si="10"/>
        <v>2104.5751278538819</v>
      </c>
      <c r="S105" s="5">
        <f t="shared" si="11"/>
        <v>910.813987661125</v>
      </c>
      <c r="T105" s="5">
        <f t="shared" si="12"/>
        <v>1193.761140192757</v>
      </c>
      <c r="U105" s="9">
        <v>0.15</v>
      </c>
      <c r="V105" s="5">
        <f t="shared" si="13"/>
        <v>1014.6969691638434</v>
      </c>
    </row>
    <row r="106" spans="4:22" x14ac:dyDescent="0.25">
      <c r="D106" s="5">
        <v>102</v>
      </c>
      <c r="E106" s="17" t="s">
        <v>144</v>
      </c>
      <c r="F106" s="7">
        <v>34211</v>
      </c>
      <c r="G106" s="32">
        <f t="shared" si="7"/>
        <v>34212</v>
      </c>
      <c r="H106" s="7">
        <v>44585</v>
      </c>
      <c r="I106" s="8">
        <f t="shared" si="8"/>
        <v>28.421917808219177</v>
      </c>
      <c r="J106" s="5">
        <v>40</v>
      </c>
      <c r="K106" s="9">
        <v>0.08</v>
      </c>
      <c r="L106" s="5">
        <f t="shared" si="9"/>
        <v>2.3E-2</v>
      </c>
      <c r="M106" s="20">
        <v>32399.049894977172</v>
      </c>
      <c r="N106" s="20">
        <v>16542.674284391927</v>
      </c>
      <c r="O106" s="20"/>
      <c r="P106" s="20"/>
      <c r="Q106" s="17">
        <v>0</v>
      </c>
      <c r="R106" s="10">
        <f t="shared" si="10"/>
        <v>32399.049894977172</v>
      </c>
      <c r="S106" s="5">
        <f t="shared" si="11"/>
        <v>21179.392063126965</v>
      </c>
      <c r="T106" s="5">
        <f t="shared" si="12"/>
        <v>11219.657831850207</v>
      </c>
      <c r="U106" s="9">
        <v>0.15</v>
      </c>
      <c r="V106" s="5">
        <f t="shared" si="13"/>
        <v>9536.7091570726752</v>
      </c>
    </row>
    <row r="107" spans="4:22" x14ac:dyDescent="0.25">
      <c r="D107" s="5">
        <v>103</v>
      </c>
      <c r="E107" s="17" t="s">
        <v>145</v>
      </c>
      <c r="F107" s="7">
        <v>34064</v>
      </c>
      <c r="G107" s="32">
        <f t="shared" si="7"/>
        <v>34089</v>
      </c>
      <c r="H107" s="7">
        <v>44585</v>
      </c>
      <c r="I107" s="8">
        <f t="shared" si="8"/>
        <v>28.824657534246576</v>
      </c>
      <c r="J107" s="5">
        <v>40</v>
      </c>
      <c r="K107" s="9">
        <v>0.08</v>
      </c>
      <c r="L107" s="5">
        <f t="shared" si="9"/>
        <v>2.3E-2</v>
      </c>
      <c r="M107" s="20">
        <v>2159.5806666666667</v>
      </c>
      <c r="N107" s="20">
        <v>1057.9922701156772</v>
      </c>
      <c r="O107" s="20"/>
      <c r="P107" s="20"/>
      <c r="Q107" s="17">
        <v>0</v>
      </c>
      <c r="R107" s="10">
        <f t="shared" si="10"/>
        <v>2159.5806666666667</v>
      </c>
      <c r="S107" s="5">
        <f t="shared" si="11"/>
        <v>1431.7309820876712</v>
      </c>
      <c r="T107" s="5">
        <f t="shared" si="12"/>
        <v>727.84968457899549</v>
      </c>
      <c r="U107" s="9">
        <v>0.15</v>
      </c>
      <c r="V107" s="5">
        <f t="shared" si="13"/>
        <v>618.6722318921461</v>
      </c>
    </row>
    <row r="108" spans="4:22" x14ac:dyDescent="0.25">
      <c r="D108" s="5">
        <v>104</v>
      </c>
      <c r="E108" s="17" t="s">
        <v>146</v>
      </c>
      <c r="F108" s="7">
        <v>34046</v>
      </c>
      <c r="G108" s="32">
        <f t="shared" si="7"/>
        <v>34059</v>
      </c>
      <c r="H108" s="7">
        <v>44585</v>
      </c>
      <c r="I108" s="8">
        <f t="shared" si="8"/>
        <v>28.873972602739727</v>
      </c>
      <c r="J108" s="5">
        <v>40</v>
      </c>
      <c r="K108" s="9">
        <v>0.08</v>
      </c>
      <c r="L108" s="5">
        <f t="shared" si="9"/>
        <v>2.3E-2</v>
      </c>
      <c r="M108" s="20">
        <v>25453.375780821923</v>
      </c>
      <c r="N108" s="20">
        <v>12401.880462146506</v>
      </c>
      <c r="O108" s="20"/>
      <c r="P108" s="20"/>
      <c r="Q108" s="17">
        <v>0</v>
      </c>
      <c r="R108" s="10">
        <f t="shared" si="10"/>
        <v>25453.375780821923</v>
      </c>
      <c r="S108" s="5">
        <f t="shared" si="11"/>
        <v>16903.621723681896</v>
      </c>
      <c r="T108" s="5">
        <f t="shared" si="12"/>
        <v>8549.7540571400277</v>
      </c>
      <c r="U108" s="9">
        <v>0.15</v>
      </c>
      <c r="V108" s="5">
        <f t="shared" si="13"/>
        <v>7267.2909485690234</v>
      </c>
    </row>
    <row r="109" spans="4:22" x14ac:dyDescent="0.25">
      <c r="D109" s="5">
        <v>105</v>
      </c>
      <c r="E109" s="17" t="s">
        <v>141</v>
      </c>
      <c r="F109" s="7">
        <v>34028</v>
      </c>
      <c r="G109" s="32">
        <f t="shared" si="7"/>
        <v>34028</v>
      </c>
      <c r="H109" s="7">
        <v>44585</v>
      </c>
      <c r="I109" s="8">
        <f t="shared" si="8"/>
        <v>28.923287671232877</v>
      </c>
      <c r="J109" s="5">
        <v>40</v>
      </c>
      <c r="K109" s="9">
        <v>0.08</v>
      </c>
      <c r="L109" s="5">
        <f t="shared" si="9"/>
        <v>2.3E-2</v>
      </c>
      <c r="M109" s="20">
        <v>1517.9458082191777</v>
      </c>
      <c r="N109" s="20">
        <v>735.50674897178897</v>
      </c>
      <c r="O109" s="20"/>
      <c r="P109" s="20"/>
      <c r="Q109" s="17">
        <v>0</v>
      </c>
      <c r="R109" s="10">
        <f t="shared" si="10"/>
        <v>1517.9458082191777</v>
      </c>
      <c r="S109" s="5">
        <f t="shared" si="11"/>
        <v>1009.7916154507035</v>
      </c>
      <c r="T109" s="5">
        <f t="shared" si="12"/>
        <v>508.15419276847422</v>
      </c>
      <c r="U109" s="9">
        <v>0.15</v>
      </c>
      <c r="V109" s="5">
        <f t="shared" si="13"/>
        <v>431.93106385320306</v>
      </c>
    </row>
    <row r="110" spans="4:22" x14ac:dyDescent="0.25">
      <c r="D110" s="5">
        <v>106</v>
      </c>
      <c r="E110" s="17" t="s">
        <v>102</v>
      </c>
      <c r="F110" s="7">
        <v>34025</v>
      </c>
      <c r="G110" s="32">
        <f t="shared" si="7"/>
        <v>34028</v>
      </c>
      <c r="H110" s="7">
        <v>44585</v>
      </c>
      <c r="I110" s="8">
        <f t="shared" si="8"/>
        <v>28.931506849315067</v>
      </c>
      <c r="J110" s="5">
        <v>60</v>
      </c>
      <c r="K110" s="9">
        <v>0.08</v>
      </c>
      <c r="L110" s="5">
        <f t="shared" si="9"/>
        <v>1.5333333333333334E-2</v>
      </c>
      <c r="M110" s="20">
        <v>4411.6557990867586</v>
      </c>
      <c r="N110" s="20">
        <v>2135.6299792385466</v>
      </c>
      <c r="O110" s="20"/>
      <c r="P110" s="20"/>
      <c r="Q110" s="17">
        <v>0</v>
      </c>
      <c r="R110" s="10">
        <f t="shared" si="10"/>
        <v>4411.6557990867586</v>
      </c>
      <c r="S110" s="5">
        <f t="shared" si="11"/>
        <v>1957.0830328441862</v>
      </c>
      <c r="T110" s="5">
        <f t="shared" si="12"/>
        <v>2454.5727662425725</v>
      </c>
      <c r="U110" s="9">
        <v>0.15</v>
      </c>
      <c r="V110" s="5">
        <f t="shared" si="13"/>
        <v>2086.3868513061866</v>
      </c>
    </row>
    <row r="111" spans="4:22" x14ac:dyDescent="0.25">
      <c r="D111" s="5">
        <v>107</v>
      </c>
      <c r="E111" s="17" t="s">
        <v>147</v>
      </c>
      <c r="F111" s="7">
        <v>34011</v>
      </c>
      <c r="G111" s="32">
        <f t="shared" si="7"/>
        <v>34028</v>
      </c>
      <c r="H111" s="7">
        <v>44585</v>
      </c>
      <c r="I111" s="8">
        <f t="shared" si="8"/>
        <v>28.969863013698632</v>
      </c>
      <c r="J111" s="5">
        <v>60</v>
      </c>
      <c r="K111" s="9">
        <v>0.08</v>
      </c>
      <c r="L111" s="5">
        <f t="shared" si="9"/>
        <v>1.5333333333333334E-2</v>
      </c>
      <c r="M111" s="20">
        <v>102364.70860273979</v>
      </c>
      <c r="N111" s="20">
        <v>49336.050700403124</v>
      </c>
      <c r="O111" s="20"/>
      <c r="P111" s="20"/>
      <c r="Q111" s="17">
        <v>0</v>
      </c>
      <c r="R111" s="10">
        <f t="shared" si="10"/>
        <v>102364.70860273979</v>
      </c>
      <c r="S111" s="5">
        <f t="shared" si="11"/>
        <v>45470.870980097759</v>
      </c>
      <c r="T111" s="5">
        <f t="shared" si="12"/>
        <v>56893.83762264203</v>
      </c>
      <c r="U111" s="9">
        <v>0.15</v>
      </c>
      <c r="V111" s="5">
        <f t="shared" si="13"/>
        <v>48359.761979245726</v>
      </c>
    </row>
    <row r="112" spans="4:22" x14ac:dyDescent="0.25">
      <c r="D112" s="5">
        <v>108</v>
      </c>
      <c r="E112" s="17" t="s">
        <v>148</v>
      </c>
      <c r="F112" s="7">
        <v>33810</v>
      </c>
      <c r="G112" s="32">
        <f t="shared" si="7"/>
        <v>33816</v>
      </c>
      <c r="H112" s="7">
        <v>44585</v>
      </c>
      <c r="I112" s="8">
        <f t="shared" si="8"/>
        <v>29.520547945205479</v>
      </c>
      <c r="J112" s="5">
        <v>40</v>
      </c>
      <c r="K112" s="9">
        <v>0.08</v>
      </c>
      <c r="L112" s="5">
        <f t="shared" si="9"/>
        <v>2.3E-2</v>
      </c>
      <c r="M112" s="20">
        <v>3034.0831232876717</v>
      </c>
      <c r="N112" s="20">
        <v>1362.8451697731916</v>
      </c>
      <c r="O112" s="20"/>
      <c r="P112" s="20"/>
      <c r="Q112" s="17">
        <v>0</v>
      </c>
      <c r="R112" s="10">
        <f t="shared" si="10"/>
        <v>3034.0831232876717</v>
      </c>
      <c r="S112" s="5">
        <f t="shared" si="11"/>
        <v>2060.0593151473076</v>
      </c>
      <c r="T112" s="5">
        <f t="shared" si="12"/>
        <v>974.02380814036405</v>
      </c>
      <c r="U112" s="9">
        <v>0.15</v>
      </c>
      <c r="V112" s="5">
        <f t="shared" si="13"/>
        <v>827.92023691930945</v>
      </c>
    </row>
    <row r="113" spans="4:22" x14ac:dyDescent="0.25">
      <c r="D113" s="5">
        <v>109</v>
      </c>
      <c r="E113" s="17" t="s">
        <v>149</v>
      </c>
      <c r="F113" s="7">
        <v>33810</v>
      </c>
      <c r="G113" s="32">
        <f t="shared" si="7"/>
        <v>33816</v>
      </c>
      <c r="H113" s="7">
        <v>44585</v>
      </c>
      <c r="I113" s="8">
        <f t="shared" si="8"/>
        <v>29.520547945205479</v>
      </c>
      <c r="J113" s="5">
        <v>40</v>
      </c>
      <c r="K113" s="9">
        <v>0.08</v>
      </c>
      <c r="L113" s="5">
        <f t="shared" si="9"/>
        <v>2.3E-2</v>
      </c>
      <c r="M113" s="20">
        <v>14848.977863013701</v>
      </c>
      <c r="N113" s="20">
        <v>6669.8428930150767</v>
      </c>
      <c r="O113" s="20"/>
      <c r="P113" s="20"/>
      <c r="Q113" s="17">
        <v>0</v>
      </c>
      <c r="R113" s="10">
        <f t="shared" si="10"/>
        <v>14848.977863013701</v>
      </c>
      <c r="S113" s="5">
        <f t="shared" si="11"/>
        <v>10082.049147674987</v>
      </c>
      <c r="T113" s="5">
        <f t="shared" si="12"/>
        <v>4766.928715338714</v>
      </c>
      <c r="U113" s="9">
        <v>0.15</v>
      </c>
      <c r="V113" s="5">
        <f t="shared" si="13"/>
        <v>4051.8894080379068</v>
      </c>
    </row>
    <row r="114" spans="4:22" x14ac:dyDescent="0.25">
      <c r="D114" s="5">
        <v>110</v>
      </c>
      <c r="E114" s="17" t="s">
        <v>150</v>
      </c>
      <c r="F114" s="7">
        <v>33719</v>
      </c>
      <c r="G114" s="32">
        <f t="shared" si="7"/>
        <v>33724</v>
      </c>
      <c r="H114" s="7">
        <v>44585</v>
      </c>
      <c r="I114" s="8">
        <f t="shared" si="8"/>
        <v>29.769863013698629</v>
      </c>
      <c r="J114" s="5">
        <v>40</v>
      </c>
      <c r="K114" s="9">
        <v>0.08</v>
      </c>
      <c r="L114" s="5">
        <f t="shared" si="9"/>
        <v>2.3E-2</v>
      </c>
      <c r="M114" s="20">
        <v>37449.857095890417</v>
      </c>
      <c r="N114" s="20">
        <v>16207.492794874845</v>
      </c>
      <c r="O114" s="20"/>
      <c r="P114" s="20"/>
      <c r="Q114" s="17">
        <v>0</v>
      </c>
      <c r="R114" s="10">
        <f t="shared" si="10"/>
        <v>37449.857095890417</v>
      </c>
      <c r="S114" s="5">
        <f t="shared" si="11"/>
        <v>25642.173659426688</v>
      </c>
      <c r="T114" s="5">
        <f t="shared" si="12"/>
        <v>11807.683436463729</v>
      </c>
      <c r="U114" s="9">
        <v>0.15</v>
      </c>
      <c r="V114" s="5">
        <f t="shared" si="13"/>
        <v>10036.53092099417</v>
      </c>
    </row>
    <row r="115" spans="4:22" x14ac:dyDescent="0.25">
      <c r="D115" s="5">
        <v>111</v>
      </c>
      <c r="E115" s="17" t="s">
        <v>151</v>
      </c>
      <c r="F115" s="7">
        <v>33688</v>
      </c>
      <c r="G115" s="32">
        <f t="shared" si="7"/>
        <v>33694</v>
      </c>
      <c r="H115" s="7">
        <v>44585</v>
      </c>
      <c r="I115" s="8">
        <f t="shared" si="8"/>
        <v>29.854794520547944</v>
      </c>
      <c r="J115" s="5">
        <v>40</v>
      </c>
      <c r="K115" s="9">
        <v>0.08</v>
      </c>
      <c r="L115" s="5">
        <f t="shared" si="9"/>
        <v>2.3E-2</v>
      </c>
      <c r="M115" s="20">
        <v>1315.707488584475</v>
      </c>
      <c r="N115" s="20">
        <v>561.73342646358515</v>
      </c>
      <c r="O115" s="20"/>
      <c r="P115" s="20"/>
      <c r="Q115" s="17">
        <v>0</v>
      </c>
      <c r="R115" s="10">
        <f t="shared" si="10"/>
        <v>1315.707488584475</v>
      </c>
      <c r="S115" s="5">
        <f t="shared" si="11"/>
        <v>903.44406457922059</v>
      </c>
      <c r="T115" s="5">
        <f t="shared" si="12"/>
        <v>412.26342400525436</v>
      </c>
      <c r="U115" s="9">
        <v>0.15</v>
      </c>
      <c r="V115" s="5">
        <f t="shared" si="13"/>
        <v>350.4239104044662</v>
      </c>
    </row>
    <row r="116" spans="4:22" x14ac:dyDescent="0.25">
      <c r="D116" s="5">
        <v>112</v>
      </c>
      <c r="E116" s="17" t="s">
        <v>152</v>
      </c>
      <c r="F116" s="7">
        <v>33688</v>
      </c>
      <c r="G116" s="32">
        <f t="shared" si="7"/>
        <v>33694</v>
      </c>
      <c r="H116" s="7">
        <v>44585</v>
      </c>
      <c r="I116" s="8">
        <f t="shared" si="8"/>
        <v>29.854794520547944</v>
      </c>
      <c r="J116" s="5">
        <v>40</v>
      </c>
      <c r="K116" s="9">
        <v>0.08</v>
      </c>
      <c r="L116" s="5">
        <f t="shared" si="9"/>
        <v>2.3E-2</v>
      </c>
      <c r="M116" s="20">
        <v>82024.691105022852</v>
      </c>
      <c r="N116" s="20">
        <v>35019.950246398075</v>
      </c>
      <c r="O116" s="20"/>
      <c r="P116" s="20"/>
      <c r="Q116" s="17">
        <v>0</v>
      </c>
      <c r="R116" s="10">
        <f t="shared" si="10"/>
        <v>82024.691105022852</v>
      </c>
      <c r="S116" s="5">
        <f t="shared" si="11"/>
        <v>56323.0968666931</v>
      </c>
      <c r="T116" s="5">
        <f t="shared" si="12"/>
        <v>25701.594238329752</v>
      </c>
      <c r="U116" s="9">
        <v>0.15</v>
      </c>
      <c r="V116" s="5">
        <f t="shared" si="13"/>
        <v>21846.355102580288</v>
      </c>
    </row>
    <row r="117" spans="4:22" x14ac:dyDescent="0.25">
      <c r="D117" s="5">
        <v>113</v>
      </c>
      <c r="E117" s="17" t="s">
        <v>153</v>
      </c>
      <c r="F117" s="7">
        <v>33671</v>
      </c>
      <c r="G117" s="32">
        <f t="shared" si="7"/>
        <v>33694</v>
      </c>
      <c r="H117" s="7">
        <v>44585</v>
      </c>
      <c r="I117" s="8">
        <f t="shared" si="8"/>
        <v>29.901369863013699</v>
      </c>
      <c r="J117" s="5">
        <v>40</v>
      </c>
      <c r="K117" s="9">
        <v>0.08</v>
      </c>
      <c r="L117" s="5">
        <f t="shared" si="9"/>
        <v>2.3E-2</v>
      </c>
      <c r="M117" s="20">
        <v>8635.4918675799054</v>
      </c>
      <c r="N117" s="20">
        <v>3658.756881931924</v>
      </c>
      <c r="O117" s="20"/>
      <c r="P117" s="20"/>
      <c r="Q117" s="17">
        <v>0</v>
      </c>
      <c r="R117" s="10">
        <f t="shared" si="10"/>
        <v>8635.4918675799054</v>
      </c>
      <c r="S117" s="5">
        <f t="shared" si="11"/>
        <v>5938.8998344757338</v>
      </c>
      <c r="T117" s="5">
        <f t="shared" si="12"/>
        <v>2696.5920331041716</v>
      </c>
      <c r="U117" s="9">
        <v>0.15</v>
      </c>
      <c r="V117" s="5">
        <f t="shared" si="13"/>
        <v>2292.103228138546</v>
      </c>
    </row>
    <row r="118" spans="4:22" x14ac:dyDescent="0.25">
      <c r="D118" s="5">
        <v>114</v>
      </c>
      <c r="E118" s="17" t="s">
        <v>154</v>
      </c>
      <c r="F118" s="7">
        <v>33603</v>
      </c>
      <c r="G118" s="32">
        <f t="shared" si="7"/>
        <v>33603</v>
      </c>
      <c r="H118" s="7">
        <v>44585</v>
      </c>
      <c r="I118" s="8">
        <f t="shared" si="8"/>
        <v>30.087671232876712</v>
      </c>
      <c r="J118" s="5">
        <v>40</v>
      </c>
      <c r="K118" s="9">
        <v>0.08</v>
      </c>
      <c r="L118" s="5">
        <f t="shared" si="9"/>
        <v>2.3E-2</v>
      </c>
      <c r="M118" s="20">
        <v>3691.4676164383563</v>
      </c>
      <c r="N118" s="20">
        <v>1514.42636300294</v>
      </c>
      <c r="O118" s="20"/>
      <c r="P118" s="20"/>
      <c r="Q118" s="17">
        <v>0</v>
      </c>
      <c r="R118" s="10">
        <f t="shared" si="10"/>
        <v>3691.4676164383563</v>
      </c>
      <c r="S118" s="5">
        <f t="shared" si="11"/>
        <v>2554.5562722347909</v>
      </c>
      <c r="T118" s="5">
        <f t="shared" si="12"/>
        <v>1136.9113442035655</v>
      </c>
      <c r="U118" s="9">
        <v>0.15</v>
      </c>
      <c r="V118" s="5">
        <f t="shared" si="13"/>
        <v>966.37464257303066</v>
      </c>
    </row>
    <row r="119" spans="4:22" x14ac:dyDescent="0.25">
      <c r="D119" s="5">
        <v>115</v>
      </c>
      <c r="E119" s="17" t="s">
        <v>155</v>
      </c>
      <c r="F119" s="7">
        <v>22647</v>
      </c>
      <c r="G119" s="32">
        <f t="shared" si="7"/>
        <v>22677</v>
      </c>
      <c r="H119" s="7">
        <v>44585</v>
      </c>
      <c r="I119" s="8">
        <f t="shared" si="8"/>
        <v>60.104109589041094</v>
      </c>
      <c r="J119" s="5">
        <v>40</v>
      </c>
      <c r="K119" s="9">
        <v>0.08</v>
      </c>
      <c r="L119" s="5">
        <f t="shared" si="9"/>
        <v>2.3E-2</v>
      </c>
      <c r="M119" s="20">
        <v>1020.1939726027394</v>
      </c>
      <c r="N119" s="20">
        <v>540.77697159191848</v>
      </c>
      <c r="O119" s="20"/>
      <c r="P119" s="20"/>
      <c r="Q119" s="17">
        <v>0</v>
      </c>
      <c r="R119" s="10">
        <f t="shared" si="10"/>
        <v>1020.1939726027394</v>
      </c>
      <c r="S119" s="5">
        <f t="shared" si="11"/>
        <v>1410.3105576220673</v>
      </c>
      <c r="T119" s="5">
        <f t="shared" si="12"/>
        <v>0</v>
      </c>
      <c r="U119" s="9">
        <v>0.15</v>
      </c>
      <c r="V119" s="5">
        <f t="shared" si="13"/>
        <v>81.615517808219153</v>
      </c>
    </row>
    <row r="120" spans="4:22" x14ac:dyDescent="0.25">
      <c r="D120" s="5">
        <v>116</v>
      </c>
      <c r="E120" s="17" t="s">
        <v>156</v>
      </c>
      <c r="F120" s="7">
        <v>33585</v>
      </c>
      <c r="G120" s="32">
        <f t="shared" si="7"/>
        <v>33603</v>
      </c>
      <c r="H120" s="7">
        <v>44585</v>
      </c>
      <c r="I120" s="8">
        <f t="shared" si="8"/>
        <v>30.136986301369863</v>
      </c>
      <c r="J120" s="5">
        <v>60</v>
      </c>
      <c r="K120" s="9">
        <v>0.08</v>
      </c>
      <c r="L120" s="5">
        <f t="shared" si="9"/>
        <v>1.5333333333333334E-2</v>
      </c>
      <c r="M120" s="20">
        <v>3126.870082191781</v>
      </c>
      <c r="N120" s="20">
        <v>1271.3164069599059</v>
      </c>
      <c r="O120" s="20"/>
      <c r="P120" s="20"/>
      <c r="Q120" s="17">
        <v>0</v>
      </c>
      <c r="R120" s="10">
        <f t="shared" si="10"/>
        <v>3126.870082191781</v>
      </c>
      <c r="S120" s="5">
        <f t="shared" si="11"/>
        <v>1444.92809277538</v>
      </c>
      <c r="T120" s="5">
        <f t="shared" si="12"/>
        <v>1681.9419894164009</v>
      </c>
      <c r="U120" s="9">
        <v>0.15</v>
      </c>
      <c r="V120" s="5">
        <f t="shared" si="13"/>
        <v>1429.6506910039407</v>
      </c>
    </row>
    <row r="121" spans="4:22" x14ac:dyDescent="0.25">
      <c r="D121" s="5">
        <v>117</v>
      </c>
      <c r="E121" s="17" t="s">
        <v>157</v>
      </c>
      <c r="F121" s="7">
        <v>33585</v>
      </c>
      <c r="G121" s="32">
        <f t="shared" si="7"/>
        <v>33603</v>
      </c>
      <c r="H121" s="7">
        <v>44585</v>
      </c>
      <c r="I121" s="8">
        <f t="shared" si="8"/>
        <v>30.136986301369863</v>
      </c>
      <c r="J121" s="5">
        <v>60</v>
      </c>
      <c r="K121" s="9">
        <v>0.08</v>
      </c>
      <c r="L121" s="5">
        <f t="shared" si="9"/>
        <v>1.5333333333333334E-2</v>
      </c>
      <c r="M121" s="20">
        <v>4115.9116849315051</v>
      </c>
      <c r="N121" s="20">
        <v>1673.4389076323869</v>
      </c>
      <c r="O121" s="20"/>
      <c r="P121" s="20"/>
      <c r="Q121" s="17">
        <v>0</v>
      </c>
      <c r="R121" s="10">
        <f t="shared" si="10"/>
        <v>4115.9116849315051</v>
      </c>
      <c r="S121" s="5">
        <f t="shared" si="11"/>
        <v>1901.9646690185768</v>
      </c>
      <c r="T121" s="5">
        <f t="shared" si="12"/>
        <v>2213.9470159129282</v>
      </c>
      <c r="U121" s="9">
        <v>0.15</v>
      </c>
      <c r="V121" s="5">
        <f t="shared" si="13"/>
        <v>1881.854963525989</v>
      </c>
    </row>
    <row r="122" spans="4:22" x14ac:dyDescent="0.25">
      <c r="D122" s="5">
        <v>118</v>
      </c>
      <c r="E122" s="17" t="s">
        <v>158</v>
      </c>
      <c r="F122" s="7">
        <v>33508</v>
      </c>
      <c r="G122" s="32">
        <f t="shared" si="7"/>
        <v>33511</v>
      </c>
      <c r="H122" s="7">
        <v>44585</v>
      </c>
      <c r="I122" s="8">
        <f t="shared" si="8"/>
        <v>30.347945205479451</v>
      </c>
      <c r="J122" s="5">
        <v>40</v>
      </c>
      <c r="K122" s="9">
        <v>0.08</v>
      </c>
      <c r="L122" s="5">
        <f t="shared" si="9"/>
        <v>2.3E-2</v>
      </c>
      <c r="M122" s="20">
        <v>6468.3288401826503</v>
      </c>
      <c r="N122" s="20">
        <v>2627.2032852359221</v>
      </c>
      <c r="O122" s="20"/>
      <c r="P122" s="20"/>
      <c r="Q122" s="17">
        <v>0</v>
      </c>
      <c r="R122" s="10">
        <f t="shared" si="10"/>
        <v>6468.3288401826503</v>
      </c>
      <c r="S122" s="5">
        <f t="shared" si="11"/>
        <v>4514.9112518963675</v>
      </c>
      <c r="T122" s="5">
        <f t="shared" si="12"/>
        <v>1953.4175882862828</v>
      </c>
      <c r="U122" s="9">
        <v>0.15</v>
      </c>
      <c r="V122" s="5">
        <f t="shared" si="13"/>
        <v>1660.4049500433402</v>
      </c>
    </row>
    <row r="123" spans="4:22" x14ac:dyDescent="0.25">
      <c r="D123" s="5">
        <v>119</v>
      </c>
      <c r="E123" s="17" t="s">
        <v>154</v>
      </c>
      <c r="F123" s="7">
        <v>33404</v>
      </c>
      <c r="G123" s="32">
        <f t="shared" si="7"/>
        <v>33419</v>
      </c>
      <c r="H123" s="7">
        <v>44585</v>
      </c>
      <c r="I123" s="8">
        <f t="shared" si="8"/>
        <v>30.632876712328766</v>
      </c>
      <c r="J123" s="5">
        <v>40</v>
      </c>
      <c r="K123" s="9">
        <v>0.08</v>
      </c>
      <c r="L123" s="5">
        <f t="shared" si="9"/>
        <v>2.3E-2</v>
      </c>
      <c r="M123" s="20">
        <v>3871.1193881278523</v>
      </c>
      <c r="N123" s="20">
        <v>1480.8887509893457</v>
      </c>
      <c r="O123" s="20"/>
      <c r="P123" s="20"/>
      <c r="Q123" s="17">
        <v>0</v>
      </c>
      <c r="R123" s="10">
        <f t="shared" si="10"/>
        <v>3871.1193881278523</v>
      </c>
      <c r="S123" s="5">
        <f t="shared" si="11"/>
        <v>2727.4210279701997</v>
      </c>
      <c r="T123" s="5">
        <f t="shared" si="12"/>
        <v>1143.6983601576526</v>
      </c>
      <c r="U123" s="9">
        <v>0.15</v>
      </c>
      <c r="V123" s="5">
        <f t="shared" si="13"/>
        <v>972.1436061340047</v>
      </c>
    </row>
    <row r="124" spans="4:22" x14ac:dyDescent="0.25">
      <c r="D124" s="5">
        <v>120</v>
      </c>
      <c r="E124" s="17" t="s">
        <v>159</v>
      </c>
      <c r="F124" s="7">
        <v>33358</v>
      </c>
      <c r="G124" s="32">
        <f t="shared" si="7"/>
        <v>33358</v>
      </c>
      <c r="H124" s="7">
        <v>44585</v>
      </c>
      <c r="I124" s="8">
        <f t="shared" si="8"/>
        <v>30.758904109589039</v>
      </c>
      <c r="J124" s="5">
        <v>40</v>
      </c>
      <c r="K124" s="9">
        <v>0.08</v>
      </c>
      <c r="L124" s="5">
        <f t="shared" si="9"/>
        <v>2.3E-2</v>
      </c>
      <c r="M124" s="20">
        <v>4883.167415525113</v>
      </c>
      <c r="N124" s="20">
        <v>1813.8792596651406</v>
      </c>
      <c r="O124" s="20"/>
      <c r="P124" s="20"/>
      <c r="Q124" s="17">
        <v>0</v>
      </c>
      <c r="R124" s="10">
        <f t="shared" si="10"/>
        <v>4883.167415525113</v>
      </c>
      <c r="S124" s="5">
        <f t="shared" si="11"/>
        <v>3454.6202005597538</v>
      </c>
      <c r="T124" s="5">
        <f t="shared" si="12"/>
        <v>1428.5472149653592</v>
      </c>
      <c r="U124" s="9">
        <v>0.15</v>
      </c>
      <c r="V124" s="5">
        <f t="shared" si="13"/>
        <v>1214.2651327205554</v>
      </c>
    </row>
    <row r="125" spans="4:22" x14ac:dyDescent="0.25">
      <c r="D125" s="5">
        <v>121</v>
      </c>
      <c r="E125" s="17" t="s">
        <v>99</v>
      </c>
      <c r="F125" s="7">
        <v>33328</v>
      </c>
      <c r="G125" s="32">
        <f t="shared" si="7"/>
        <v>33328</v>
      </c>
      <c r="H125" s="7">
        <v>44585</v>
      </c>
      <c r="I125" s="8">
        <f t="shared" si="8"/>
        <v>30.841095890410958</v>
      </c>
      <c r="J125" s="5">
        <v>40</v>
      </c>
      <c r="K125" s="9">
        <v>0.08</v>
      </c>
      <c r="L125" s="5">
        <f t="shared" si="9"/>
        <v>2.3E-2</v>
      </c>
      <c r="M125" s="20">
        <v>8703.0919086757931</v>
      </c>
      <c r="N125" s="20">
        <v>3167.850908980211</v>
      </c>
      <c r="O125" s="20"/>
      <c r="P125" s="20"/>
      <c r="Q125" s="17">
        <v>0</v>
      </c>
      <c r="R125" s="10">
        <f t="shared" si="10"/>
        <v>8703.0919086757931</v>
      </c>
      <c r="S125" s="5">
        <f t="shared" si="11"/>
        <v>6173.4965182661863</v>
      </c>
      <c r="T125" s="5">
        <f t="shared" si="12"/>
        <v>2529.5953904096068</v>
      </c>
      <c r="U125" s="9">
        <v>0.15</v>
      </c>
      <c r="V125" s="5">
        <f t="shared" si="13"/>
        <v>2150.1560818481657</v>
      </c>
    </row>
    <row r="126" spans="4:22" x14ac:dyDescent="0.25">
      <c r="D126" s="5">
        <v>122</v>
      </c>
      <c r="E126" s="17" t="s">
        <v>160</v>
      </c>
      <c r="F126" s="7">
        <v>33318</v>
      </c>
      <c r="G126" s="32">
        <f t="shared" si="7"/>
        <v>33328</v>
      </c>
      <c r="H126" s="7">
        <v>44585</v>
      </c>
      <c r="I126" s="8">
        <f t="shared" si="8"/>
        <v>30.86849315068493</v>
      </c>
      <c r="J126" s="5">
        <v>40</v>
      </c>
      <c r="K126" s="9">
        <v>0.08</v>
      </c>
      <c r="L126" s="5">
        <f t="shared" si="9"/>
        <v>2.3E-2</v>
      </c>
      <c r="M126" s="20">
        <v>2788.5930958904119</v>
      </c>
      <c r="N126" s="20">
        <v>1007.9694538812792</v>
      </c>
      <c r="O126" s="20"/>
      <c r="P126" s="20"/>
      <c r="Q126" s="17">
        <v>0</v>
      </c>
      <c r="R126" s="10">
        <f t="shared" si="10"/>
        <v>2788.5930958904119</v>
      </c>
      <c r="S126" s="5">
        <f t="shared" si="11"/>
        <v>1979.8323382524304</v>
      </c>
      <c r="T126" s="5">
        <f t="shared" si="12"/>
        <v>808.76075763798144</v>
      </c>
      <c r="U126" s="9">
        <v>0.15</v>
      </c>
      <c r="V126" s="5">
        <f t="shared" si="13"/>
        <v>687.44664399228418</v>
      </c>
    </row>
    <row r="127" spans="4:22" x14ac:dyDescent="0.25">
      <c r="D127" s="5">
        <v>123</v>
      </c>
      <c r="E127" s="17" t="s">
        <v>161</v>
      </c>
      <c r="F127" s="7">
        <v>33308</v>
      </c>
      <c r="G127" s="32">
        <f t="shared" si="7"/>
        <v>33328</v>
      </c>
      <c r="H127" s="7">
        <v>44585</v>
      </c>
      <c r="I127" s="8">
        <f t="shared" si="8"/>
        <v>30.895890410958906</v>
      </c>
      <c r="J127" s="5">
        <v>60</v>
      </c>
      <c r="K127" s="9">
        <v>0.08</v>
      </c>
      <c r="L127" s="5">
        <f t="shared" si="9"/>
        <v>1.5333333333333334E-2</v>
      </c>
      <c r="M127" s="20">
        <v>10512.327050228319</v>
      </c>
      <c r="N127" s="20">
        <v>3772.9848974124825</v>
      </c>
      <c r="O127" s="20"/>
      <c r="P127" s="20"/>
      <c r="Q127" s="17">
        <v>0</v>
      </c>
      <c r="R127" s="10">
        <f t="shared" si="10"/>
        <v>10512.327050228319</v>
      </c>
      <c r="S127" s="5">
        <f t="shared" si="11"/>
        <v>4980.0781357895339</v>
      </c>
      <c r="T127" s="5">
        <f t="shared" si="12"/>
        <v>5532.2489144387855</v>
      </c>
      <c r="U127" s="9">
        <v>0.15</v>
      </c>
      <c r="V127" s="5">
        <f t="shared" si="13"/>
        <v>4702.4115772729674</v>
      </c>
    </row>
    <row r="128" spans="4:22" x14ac:dyDescent="0.25">
      <c r="D128" s="5">
        <v>124</v>
      </c>
      <c r="E128" s="17" t="s">
        <v>162</v>
      </c>
      <c r="F128" s="7">
        <v>33308</v>
      </c>
      <c r="G128" s="32">
        <f t="shared" si="7"/>
        <v>33328</v>
      </c>
      <c r="H128" s="7">
        <v>44585</v>
      </c>
      <c r="I128" s="8">
        <f t="shared" si="8"/>
        <v>30.895890410958906</v>
      </c>
      <c r="J128" s="5">
        <v>40</v>
      </c>
      <c r="K128" s="9">
        <v>0.08</v>
      </c>
      <c r="L128" s="5">
        <f t="shared" si="9"/>
        <v>2.3E-2</v>
      </c>
      <c r="M128" s="20">
        <v>18536.32231963471</v>
      </c>
      <c r="N128" s="20">
        <v>6652.8813108066952</v>
      </c>
      <c r="O128" s="20"/>
      <c r="P128" s="20"/>
      <c r="Q128" s="17">
        <v>0</v>
      </c>
      <c r="R128" s="10">
        <f t="shared" si="10"/>
        <v>18536.32231963471</v>
      </c>
      <c r="S128" s="5">
        <f t="shared" si="11"/>
        <v>13172.012209221848</v>
      </c>
      <c r="T128" s="5">
        <f t="shared" si="12"/>
        <v>5364.3101104128618</v>
      </c>
      <c r="U128" s="9">
        <v>0.15</v>
      </c>
      <c r="V128" s="5">
        <f t="shared" si="13"/>
        <v>4559.6635938509326</v>
      </c>
    </row>
    <row r="129" spans="4:22" x14ac:dyDescent="0.25">
      <c r="D129" s="5">
        <v>125</v>
      </c>
      <c r="E129" s="17" t="s">
        <v>163</v>
      </c>
      <c r="F129" s="7">
        <v>33289</v>
      </c>
      <c r="G129" s="32">
        <f t="shared" si="7"/>
        <v>33297</v>
      </c>
      <c r="H129" s="7">
        <v>44585</v>
      </c>
      <c r="I129" s="8">
        <f t="shared" si="8"/>
        <v>30.947945205479453</v>
      </c>
      <c r="J129" s="5">
        <v>40</v>
      </c>
      <c r="K129" s="9">
        <v>0.08</v>
      </c>
      <c r="L129" s="5">
        <f t="shared" si="9"/>
        <v>2.3E-2</v>
      </c>
      <c r="M129" s="20">
        <v>2493.1070456621001</v>
      </c>
      <c r="N129" s="20">
        <v>882.5690756468789</v>
      </c>
      <c r="O129" s="20"/>
      <c r="P129" s="20"/>
      <c r="Q129" s="17">
        <v>0</v>
      </c>
      <c r="R129" s="10">
        <f t="shared" si="10"/>
        <v>2493.1070456621001</v>
      </c>
      <c r="S129" s="5">
        <f t="shared" si="11"/>
        <v>1774.6004255325449</v>
      </c>
      <c r="T129" s="5">
        <f t="shared" si="12"/>
        <v>718.50662012955513</v>
      </c>
      <c r="U129" s="9">
        <v>0.15</v>
      </c>
      <c r="V129" s="5">
        <f t="shared" si="13"/>
        <v>610.73062711012187</v>
      </c>
    </row>
    <row r="130" spans="4:22" x14ac:dyDescent="0.25">
      <c r="D130" s="5">
        <v>126</v>
      </c>
      <c r="E130" s="17" t="s">
        <v>164</v>
      </c>
      <c r="F130" s="7">
        <v>33284</v>
      </c>
      <c r="G130" s="32">
        <f t="shared" si="7"/>
        <v>33297</v>
      </c>
      <c r="H130" s="7">
        <v>44585</v>
      </c>
      <c r="I130" s="8">
        <f t="shared" si="8"/>
        <v>30.961643835616439</v>
      </c>
      <c r="J130" s="5">
        <v>40</v>
      </c>
      <c r="K130" s="9">
        <v>0.08</v>
      </c>
      <c r="L130" s="5">
        <f t="shared" si="9"/>
        <v>2.3E-2</v>
      </c>
      <c r="M130" s="20">
        <v>5558.7101004566211</v>
      </c>
      <c r="N130" s="20">
        <v>1960.5526587519025</v>
      </c>
      <c r="O130" s="20"/>
      <c r="P130" s="20"/>
      <c r="Q130" s="17">
        <v>0</v>
      </c>
      <c r="R130" s="10">
        <f t="shared" si="10"/>
        <v>5558.7101004566211</v>
      </c>
      <c r="S130" s="5">
        <f t="shared" si="11"/>
        <v>3958.4564532629761</v>
      </c>
      <c r="T130" s="5">
        <f t="shared" si="12"/>
        <v>1600.2536471936451</v>
      </c>
      <c r="U130" s="9">
        <v>0.15</v>
      </c>
      <c r="V130" s="5">
        <f t="shared" si="13"/>
        <v>1360.2156001145984</v>
      </c>
    </row>
    <row r="131" spans="4:22" x14ac:dyDescent="0.25">
      <c r="D131" s="5">
        <v>127</v>
      </c>
      <c r="E131" s="17" t="s">
        <v>165</v>
      </c>
      <c r="F131" s="7">
        <v>22282</v>
      </c>
      <c r="G131" s="32">
        <f t="shared" si="7"/>
        <v>22312</v>
      </c>
      <c r="H131" s="7">
        <v>44585</v>
      </c>
      <c r="I131" s="8">
        <f t="shared" si="8"/>
        <v>61.104109589041094</v>
      </c>
      <c r="J131" s="5">
        <v>40</v>
      </c>
      <c r="K131" s="9">
        <v>0.08</v>
      </c>
      <c r="L131" s="5">
        <f t="shared" si="9"/>
        <v>2.3E-2</v>
      </c>
      <c r="M131" s="20">
        <v>14119.023561643829</v>
      </c>
      <c r="N131" s="20">
        <v>6797.291488584473</v>
      </c>
      <c r="O131" s="20"/>
      <c r="P131" s="20"/>
      <c r="Q131" s="17">
        <v>0</v>
      </c>
      <c r="R131" s="10">
        <f t="shared" si="10"/>
        <v>14119.023561643829</v>
      </c>
      <c r="S131" s="5">
        <f t="shared" si="11"/>
        <v>19842.79834902157</v>
      </c>
      <c r="T131" s="5">
        <f t="shared" si="12"/>
        <v>0</v>
      </c>
      <c r="U131" s="9">
        <v>0.15</v>
      </c>
      <c r="V131" s="5">
        <f t="shared" si="13"/>
        <v>1129.5218849315063</v>
      </c>
    </row>
    <row r="132" spans="4:22" x14ac:dyDescent="0.25">
      <c r="D132" s="5">
        <v>128</v>
      </c>
      <c r="E132" s="17" t="s">
        <v>166</v>
      </c>
      <c r="F132" s="7">
        <v>33108</v>
      </c>
      <c r="G132" s="32">
        <f t="shared" si="7"/>
        <v>33116</v>
      </c>
      <c r="H132" s="7">
        <v>44585</v>
      </c>
      <c r="I132" s="8">
        <f t="shared" si="8"/>
        <v>31.443835616438356</v>
      </c>
      <c r="J132" s="5">
        <v>60</v>
      </c>
      <c r="K132" s="9">
        <v>0.08</v>
      </c>
      <c r="L132" s="5">
        <f t="shared" si="9"/>
        <v>1.5333333333333334E-2</v>
      </c>
      <c r="M132" s="20">
        <v>5105.9141917808192</v>
      </c>
      <c r="N132" s="20">
        <v>1546.8666045662085</v>
      </c>
      <c r="O132" s="20"/>
      <c r="P132" s="20"/>
      <c r="Q132" s="17">
        <v>0</v>
      </c>
      <c r="R132" s="10">
        <f t="shared" si="10"/>
        <v>5105.9141917808192</v>
      </c>
      <c r="S132" s="5">
        <f t="shared" si="11"/>
        <v>2461.7594066092693</v>
      </c>
      <c r="T132" s="5">
        <f t="shared" si="12"/>
        <v>2644.15478517155</v>
      </c>
      <c r="U132" s="9">
        <v>0.15</v>
      </c>
      <c r="V132" s="5">
        <f t="shared" si="13"/>
        <v>2247.5315673958175</v>
      </c>
    </row>
    <row r="133" spans="4:22" x14ac:dyDescent="0.25">
      <c r="D133" s="5">
        <v>129</v>
      </c>
      <c r="E133" s="17" t="s">
        <v>167</v>
      </c>
      <c r="F133" s="7">
        <v>42172</v>
      </c>
      <c r="G133" s="32">
        <f t="shared" si="7"/>
        <v>42185</v>
      </c>
      <c r="H133" s="7">
        <v>44585</v>
      </c>
      <c r="I133" s="8">
        <f t="shared" si="8"/>
        <v>6.6109589041095891</v>
      </c>
      <c r="J133" s="5">
        <v>15</v>
      </c>
      <c r="K133" s="9">
        <v>0.08</v>
      </c>
      <c r="L133" s="5">
        <f t="shared" si="9"/>
        <v>6.1333333333333337E-2</v>
      </c>
      <c r="M133" s="20">
        <v>212922.52602739725</v>
      </c>
      <c r="N133" s="20">
        <v>10646.126301369863</v>
      </c>
      <c r="O133" s="20">
        <f>VLOOKUP(G133,Sheet1!E:M,9,0)</f>
        <v>138.38999999999999</v>
      </c>
      <c r="P133">
        <v>140.27000000000001</v>
      </c>
      <c r="Q133" s="34">
        <f>(P133-O133)/O133</f>
        <v>1.3584796589349116E-2</v>
      </c>
      <c r="R133" s="10">
        <f t="shared" si="10"/>
        <v>210030.01682202469</v>
      </c>
      <c r="S133" s="5">
        <f t="shared" si="11"/>
        <v>85161.321670177524</v>
      </c>
      <c r="T133" s="5">
        <f t="shared" si="12"/>
        <v>124868.69515184716</v>
      </c>
      <c r="U133" s="9">
        <v>0.15</v>
      </c>
      <c r="V133" s="5">
        <f t="shared" si="13"/>
        <v>106138.39087907008</v>
      </c>
    </row>
    <row r="134" spans="4:22" x14ac:dyDescent="0.25">
      <c r="D134" s="5">
        <v>130</v>
      </c>
      <c r="E134" s="17" t="s">
        <v>147</v>
      </c>
      <c r="F134" s="7">
        <v>32874</v>
      </c>
      <c r="G134" s="32">
        <f t="shared" ref="G134:G197" si="14">EOMONTH(F134,0)</f>
        <v>32904</v>
      </c>
      <c r="H134" s="7">
        <v>44585</v>
      </c>
      <c r="I134" s="8">
        <f t="shared" ref="I134:I197" si="15">(H134-F134)/365</f>
        <v>32.084931506849315</v>
      </c>
      <c r="J134" s="5">
        <v>40</v>
      </c>
      <c r="K134" s="9">
        <v>0.08</v>
      </c>
      <c r="L134" s="5">
        <f t="shared" ref="L134:L197" si="16">(1-K134)/J134</f>
        <v>2.3E-2</v>
      </c>
      <c r="M134" s="20">
        <v>123.30000000000018</v>
      </c>
      <c r="N134" s="20">
        <v>6.1650000000000098</v>
      </c>
      <c r="O134" s="20"/>
      <c r="P134" s="20"/>
      <c r="Q134" s="17">
        <v>0</v>
      </c>
      <c r="R134" s="10">
        <f t="shared" ref="R134:R197" si="17">M134*(1-Q134)</f>
        <v>123.30000000000018</v>
      </c>
      <c r="S134" s="5">
        <f t="shared" ref="S134:S197" si="18">R134*L134*I134</f>
        <v>90.9896572602741</v>
      </c>
      <c r="T134" s="5">
        <f t="shared" ref="T134:T197" si="19">MAX(R134-S134,0)</f>
        <v>32.310342739726082</v>
      </c>
      <c r="U134" s="9">
        <v>0.15</v>
      </c>
      <c r="V134" s="5">
        <f t="shared" ref="V134:V197" si="20">IF(N134&lt;0,0,IF(T134&lt;=K134*R134,K134*R134,T134*(1-U134)))</f>
        <v>27.463791328767169</v>
      </c>
    </row>
    <row r="135" spans="4:22" x14ac:dyDescent="0.25">
      <c r="D135" s="5">
        <v>131</v>
      </c>
      <c r="E135" s="17" t="s">
        <v>168</v>
      </c>
      <c r="F135" s="7">
        <v>32874</v>
      </c>
      <c r="G135" s="32">
        <f t="shared" si="14"/>
        <v>32904</v>
      </c>
      <c r="H135" s="7">
        <v>44585</v>
      </c>
      <c r="I135" s="8">
        <f t="shared" si="15"/>
        <v>32.084931506849315</v>
      </c>
      <c r="J135" s="5">
        <v>40</v>
      </c>
      <c r="K135" s="9">
        <v>0.08</v>
      </c>
      <c r="L135" s="5">
        <f t="shared" si="16"/>
        <v>2.3E-2</v>
      </c>
      <c r="M135" s="20">
        <v>454.75</v>
      </c>
      <c r="N135" s="20">
        <v>22.737500000000001</v>
      </c>
      <c r="O135" s="20"/>
      <c r="P135" s="20"/>
      <c r="Q135" s="17">
        <v>0</v>
      </c>
      <c r="R135" s="10">
        <f t="shared" si="17"/>
        <v>454.75</v>
      </c>
      <c r="S135" s="5">
        <f t="shared" si="18"/>
        <v>335.58431986301366</v>
      </c>
      <c r="T135" s="5">
        <f t="shared" si="19"/>
        <v>119.16568013698634</v>
      </c>
      <c r="U135" s="9">
        <v>0.15</v>
      </c>
      <c r="V135" s="5">
        <f t="shared" si="20"/>
        <v>101.29082811643839</v>
      </c>
    </row>
    <row r="136" spans="4:22" x14ac:dyDescent="0.25">
      <c r="D136" s="5">
        <v>132</v>
      </c>
      <c r="E136" s="17" t="s">
        <v>169</v>
      </c>
      <c r="F136" s="7">
        <v>32874</v>
      </c>
      <c r="G136" s="32">
        <f t="shared" si="14"/>
        <v>32904</v>
      </c>
      <c r="H136" s="7">
        <v>44585</v>
      </c>
      <c r="I136" s="8">
        <f t="shared" si="15"/>
        <v>32.084931506849315</v>
      </c>
      <c r="J136" s="5">
        <v>40</v>
      </c>
      <c r="K136" s="9">
        <v>0.08</v>
      </c>
      <c r="L136" s="5">
        <f t="shared" si="16"/>
        <v>2.3E-2</v>
      </c>
      <c r="M136" s="20">
        <v>479.89999999999964</v>
      </c>
      <c r="N136" s="20">
        <v>23.994999999999983</v>
      </c>
      <c r="O136" s="20"/>
      <c r="P136" s="20"/>
      <c r="Q136" s="17">
        <v>0</v>
      </c>
      <c r="R136" s="10">
        <f t="shared" si="17"/>
        <v>479.89999999999964</v>
      </c>
      <c r="S136" s="5">
        <f t="shared" si="18"/>
        <v>354.14384849315041</v>
      </c>
      <c r="T136" s="5">
        <f t="shared" si="19"/>
        <v>125.75615150684922</v>
      </c>
      <c r="U136" s="9">
        <v>0.15</v>
      </c>
      <c r="V136" s="5">
        <f t="shared" si="20"/>
        <v>106.89272878082184</v>
      </c>
    </row>
    <row r="137" spans="4:22" x14ac:dyDescent="0.25">
      <c r="D137" s="5">
        <v>133</v>
      </c>
      <c r="E137" s="17" t="s">
        <v>170</v>
      </c>
      <c r="F137" s="7">
        <v>32874</v>
      </c>
      <c r="G137" s="32">
        <f t="shared" si="14"/>
        <v>32904</v>
      </c>
      <c r="H137" s="7">
        <v>44585</v>
      </c>
      <c r="I137" s="8">
        <f t="shared" si="15"/>
        <v>32.084931506849315</v>
      </c>
      <c r="J137" s="5">
        <v>40</v>
      </c>
      <c r="K137" s="9">
        <v>0.08</v>
      </c>
      <c r="L137" s="5">
        <f t="shared" si="16"/>
        <v>2.3E-2</v>
      </c>
      <c r="M137" s="20">
        <v>659.89999999999964</v>
      </c>
      <c r="N137" s="20">
        <v>32.994999999999983</v>
      </c>
      <c r="O137" s="20"/>
      <c r="P137" s="20"/>
      <c r="Q137" s="17">
        <v>0</v>
      </c>
      <c r="R137" s="10">
        <f t="shared" si="17"/>
        <v>659.89999999999964</v>
      </c>
      <c r="S137" s="5">
        <f t="shared" si="18"/>
        <v>486.97546493150656</v>
      </c>
      <c r="T137" s="5">
        <f t="shared" si="19"/>
        <v>172.92453506849307</v>
      </c>
      <c r="U137" s="9">
        <v>0.15</v>
      </c>
      <c r="V137" s="5">
        <f t="shared" si="20"/>
        <v>146.9858548082191</v>
      </c>
    </row>
    <row r="138" spans="4:22" x14ac:dyDescent="0.25">
      <c r="D138" s="5">
        <v>134</v>
      </c>
      <c r="E138" s="17" t="s">
        <v>154</v>
      </c>
      <c r="F138" s="7">
        <v>32874</v>
      </c>
      <c r="G138" s="32">
        <f t="shared" si="14"/>
        <v>32904</v>
      </c>
      <c r="H138" s="7">
        <v>44585</v>
      </c>
      <c r="I138" s="8">
        <f t="shared" si="15"/>
        <v>32.084931506849315</v>
      </c>
      <c r="J138" s="5">
        <v>40</v>
      </c>
      <c r="K138" s="9">
        <v>0.08</v>
      </c>
      <c r="L138" s="5">
        <f t="shared" si="16"/>
        <v>2.3E-2</v>
      </c>
      <c r="M138" s="20">
        <v>29142.150000000023</v>
      </c>
      <c r="N138" s="20">
        <v>1457.1075000000012</v>
      </c>
      <c r="O138" s="20"/>
      <c r="P138" s="20"/>
      <c r="Q138" s="17">
        <v>0</v>
      </c>
      <c r="R138" s="10">
        <f t="shared" si="17"/>
        <v>29142.150000000023</v>
      </c>
      <c r="S138" s="5">
        <f t="shared" si="18"/>
        <v>21505.549394383579</v>
      </c>
      <c r="T138" s="5">
        <f t="shared" si="19"/>
        <v>7636.6006056164442</v>
      </c>
      <c r="U138" s="9">
        <v>0.15</v>
      </c>
      <c r="V138" s="5">
        <f t="shared" si="20"/>
        <v>6491.1105147739772</v>
      </c>
    </row>
    <row r="139" spans="4:22" x14ac:dyDescent="0.25">
      <c r="D139" s="5">
        <v>135</v>
      </c>
      <c r="E139" s="17" t="s">
        <v>171</v>
      </c>
      <c r="F139" s="7">
        <v>32509</v>
      </c>
      <c r="G139" s="32">
        <f t="shared" si="14"/>
        <v>32539</v>
      </c>
      <c r="H139" s="7">
        <v>44585</v>
      </c>
      <c r="I139" s="8">
        <f t="shared" si="15"/>
        <v>33.084931506849315</v>
      </c>
      <c r="J139" s="5">
        <v>60</v>
      </c>
      <c r="K139" s="9">
        <v>0.08</v>
      </c>
      <c r="L139" s="5">
        <f t="shared" si="16"/>
        <v>1.5333333333333334E-2</v>
      </c>
      <c r="M139" s="20">
        <v>284.39999999999964</v>
      </c>
      <c r="N139" s="20">
        <v>14.219999999999983</v>
      </c>
      <c r="O139" s="20"/>
      <c r="P139" s="20"/>
      <c r="Q139" s="17">
        <v>0</v>
      </c>
      <c r="R139" s="10">
        <f t="shared" si="17"/>
        <v>284.39999999999964</v>
      </c>
      <c r="S139" s="5">
        <f t="shared" si="18"/>
        <v>144.27676931506832</v>
      </c>
      <c r="T139" s="5">
        <f t="shared" si="19"/>
        <v>140.12323068493131</v>
      </c>
      <c r="U139" s="9">
        <v>0.15</v>
      </c>
      <c r="V139" s="5">
        <f t="shared" si="20"/>
        <v>119.10474608219161</v>
      </c>
    </row>
    <row r="140" spans="4:22" x14ac:dyDescent="0.25">
      <c r="D140" s="5">
        <v>136</v>
      </c>
      <c r="E140" s="17" t="s">
        <v>172</v>
      </c>
      <c r="F140" s="7">
        <v>32509</v>
      </c>
      <c r="G140" s="32">
        <f t="shared" si="14"/>
        <v>32539</v>
      </c>
      <c r="H140" s="7">
        <v>44585</v>
      </c>
      <c r="I140" s="8">
        <f t="shared" si="15"/>
        <v>33.084931506849315</v>
      </c>
      <c r="J140" s="5">
        <v>60</v>
      </c>
      <c r="K140" s="9">
        <v>0.08</v>
      </c>
      <c r="L140" s="5">
        <f t="shared" si="16"/>
        <v>1.5333333333333334E-2</v>
      </c>
      <c r="M140" s="20">
        <v>761.29999999999927</v>
      </c>
      <c r="N140" s="20">
        <v>38.064999999999962</v>
      </c>
      <c r="O140" s="20"/>
      <c r="P140" s="20"/>
      <c r="Q140" s="17">
        <v>0</v>
      </c>
      <c r="R140" s="10">
        <f t="shared" si="17"/>
        <v>761.29999999999927</v>
      </c>
      <c r="S140" s="5">
        <f t="shared" si="18"/>
        <v>386.20922812785352</v>
      </c>
      <c r="T140" s="5">
        <f t="shared" si="19"/>
        <v>375.09077187214575</v>
      </c>
      <c r="U140" s="9">
        <v>0.15</v>
      </c>
      <c r="V140" s="5">
        <f t="shared" si="20"/>
        <v>318.8271560913239</v>
      </c>
    </row>
    <row r="141" spans="4:22" x14ac:dyDescent="0.25">
      <c r="D141" s="5">
        <v>137</v>
      </c>
      <c r="E141" s="17" t="s">
        <v>173</v>
      </c>
      <c r="F141" s="7">
        <v>32509</v>
      </c>
      <c r="G141" s="32">
        <f t="shared" si="14"/>
        <v>32539</v>
      </c>
      <c r="H141" s="7">
        <v>44585</v>
      </c>
      <c r="I141" s="8">
        <f t="shared" si="15"/>
        <v>33.084931506849315</v>
      </c>
      <c r="J141" s="5">
        <v>40</v>
      </c>
      <c r="K141" s="9">
        <v>0.08</v>
      </c>
      <c r="L141" s="5">
        <f t="shared" si="16"/>
        <v>2.3E-2</v>
      </c>
      <c r="M141" s="20">
        <v>1222.5</v>
      </c>
      <c r="N141" s="20">
        <v>61.125</v>
      </c>
      <c r="O141" s="20"/>
      <c r="P141" s="20"/>
      <c r="Q141" s="17">
        <v>0</v>
      </c>
      <c r="R141" s="10">
        <f t="shared" si="17"/>
        <v>1222.5</v>
      </c>
      <c r="S141" s="5">
        <f t="shared" si="18"/>
        <v>930.26556164383567</v>
      </c>
      <c r="T141" s="5">
        <f t="shared" si="19"/>
        <v>292.23443835616433</v>
      </c>
      <c r="U141" s="9">
        <v>0.15</v>
      </c>
      <c r="V141" s="5">
        <f t="shared" si="20"/>
        <v>248.39927260273967</v>
      </c>
    </row>
    <row r="142" spans="4:22" x14ac:dyDescent="0.25">
      <c r="D142" s="5">
        <v>138</v>
      </c>
      <c r="E142" s="17" t="s">
        <v>174</v>
      </c>
      <c r="F142" s="7">
        <v>32509</v>
      </c>
      <c r="G142" s="32">
        <f t="shared" si="14"/>
        <v>32539</v>
      </c>
      <c r="H142" s="7">
        <v>44585</v>
      </c>
      <c r="I142" s="8">
        <f t="shared" si="15"/>
        <v>33.084931506849315</v>
      </c>
      <c r="J142" s="5">
        <v>40</v>
      </c>
      <c r="K142" s="9">
        <v>0.08</v>
      </c>
      <c r="L142" s="5">
        <f t="shared" si="16"/>
        <v>2.3E-2</v>
      </c>
      <c r="M142" s="20">
        <v>2466.1500000000015</v>
      </c>
      <c r="N142" s="20">
        <v>123.30750000000008</v>
      </c>
      <c r="O142" s="20"/>
      <c r="P142" s="20"/>
      <c r="Q142" s="17">
        <v>0</v>
      </c>
      <c r="R142" s="10">
        <f t="shared" si="17"/>
        <v>2466.1500000000015</v>
      </c>
      <c r="S142" s="5">
        <f t="shared" si="18"/>
        <v>1876.6252882191791</v>
      </c>
      <c r="T142" s="5">
        <f t="shared" si="19"/>
        <v>589.52471178082237</v>
      </c>
      <c r="U142" s="9">
        <v>0.15</v>
      </c>
      <c r="V142" s="5">
        <f t="shared" si="20"/>
        <v>501.09600501369903</v>
      </c>
    </row>
    <row r="143" spans="4:22" x14ac:dyDescent="0.25">
      <c r="D143" s="5">
        <v>139</v>
      </c>
      <c r="E143" s="17" t="s">
        <v>175</v>
      </c>
      <c r="F143" s="7">
        <v>32509</v>
      </c>
      <c r="G143" s="32">
        <f t="shared" si="14"/>
        <v>32539</v>
      </c>
      <c r="H143" s="7">
        <v>44585</v>
      </c>
      <c r="I143" s="8">
        <f t="shared" si="15"/>
        <v>33.084931506849315</v>
      </c>
      <c r="J143" s="5">
        <v>40</v>
      </c>
      <c r="K143" s="9">
        <v>0.08</v>
      </c>
      <c r="L143" s="5">
        <f t="shared" si="16"/>
        <v>2.3E-2</v>
      </c>
      <c r="M143" s="20">
        <v>7727.2999999999884</v>
      </c>
      <c r="N143" s="20">
        <v>386.36499999999944</v>
      </c>
      <c r="O143" s="20"/>
      <c r="P143" s="20"/>
      <c r="Q143" s="17">
        <v>0</v>
      </c>
      <c r="R143" s="10">
        <f t="shared" si="17"/>
        <v>7727.2999999999884</v>
      </c>
      <c r="S143" s="5">
        <f t="shared" si="18"/>
        <v>5880.1153983561553</v>
      </c>
      <c r="T143" s="5">
        <f t="shared" si="19"/>
        <v>1847.184601643833</v>
      </c>
      <c r="U143" s="9">
        <v>0.15</v>
      </c>
      <c r="V143" s="5">
        <f t="shared" si="20"/>
        <v>1570.106911397258</v>
      </c>
    </row>
    <row r="144" spans="4:22" x14ac:dyDescent="0.25">
      <c r="D144" s="5">
        <v>140</v>
      </c>
      <c r="E144" s="17" t="s">
        <v>176</v>
      </c>
      <c r="F144" s="7">
        <v>32509</v>
      </c>
      <c r="G144" s="32">
        <f t="shared" si="14"/>
        <v>32539</v>
      </c>
      <c r="H144" s="7">
        <v>44585</v>
      </c>
      <c r="I144" s="8">
        <f t="shared" si="15"/>
        <v>33.084931506849315</v>
      </c>
      <c r="J144" s="5">
        <v>40</v>
      </c>
      <c r="K144" s="9">
        <v>0.08</v>
      </c>
      <c r="L144" s="5">
        <f t="shared" si="16"/>
        <v>2.3E-2</v>
      </c>
      <c r="M144" s="20">
        <v>9030.4500000000116</v>
      </c>
      <c r="N144" s="20">
        <v>451.5225000000006</v>
      </c>
      <c r="O144" s="20"/>
      <c r="P144" s="20"/>
      <c r="Q144" s="17">
        <v>0</v>
      </c>
      <c r="R144" s="10">
        <f t="shared" si="17"/>
        <v>9030.4500000000116</v>
      </c>
      <c r="S144" s="5">
        <f t="shared" si="18"/>
        <v>6871.751853698639</v>
      </c>
      <c r="T144" s="5">
        <f t="shared" si="19"/>
        <v>2158.6981463013726</v>
      </c>
      <c r="U144" s="9">
        <v>0.15</v>
      </c>
      <c r="V144" s="5">
        <f t="shared" si="20"/>
        <v>1834.8934243561666</v>
      </c>
    </row>
    <row r="145" spans="4:22" x14ac:dyDescent="0.25">
      <c r="D145" s="5">
        <v>141</v>
      </c>
      <c r="E145" s="17" t="s">
        <v>177</v>
      </c>
      <c r="F145" s="7">
        <v>32509</v>
      </c>
      <c r="G145" s="32">
        <f t="shared" si="14"/>
        <v>32539</v>
      </c>
      <c r="H145" s="7">
        <v>44585</v>
      </c>
      <c r="I145" s="8">
        <f t="shared" si="15"/>
        <v>33.084931506849315</v>
      </c>
      <c r="J145" s="5">
        <v>40</v>
      </c>
      <c r="K145" s="9">
        <v>0.08</v>
      </c>
      <c r="L145" s="5">
        <f t="shared" si="16"/>
        <v>2.3E-2</v>
      </c>
      <c r="M145" s="20">
        <v>16358.75</v>
      </c>
      <c r="N145" s="20">
        <v>817.9375</v>
      </c>
      <c r="O145" s="20"/>
      <c r="P145" s="20"/>
      <c r="Q145" s="17">
        <v>0</v>
      </c>
      <c r="R145" s="10">
        <f t="shared" si="17"/>
        <v>16358.75</v>
      </c>
      <c r="S145" s="5">
        <f t="shared" si="18"/>
        <v>12448.246835616437</v>
      </c>
      <c r="T145" s="5">
        <f t="shared" si="19"/>
        <v>3910.5031643835628</v>
      </c>
      <c r="U145" s="9">
        <v>0.15</v>
      </c>
      <c r="V145" s="5">
        <f t="shared" si="20"/>
        <v>3323.9276897260283</v>
      </c>
    </row>
    <row r="146" spans="4:22" x14ac:dyDescent="0.25">
      <c r="D146" s="5">
        <v>142</v>
      </c>
      <c r="E146" s="17" t="s">
        <v>178</v>
      </c>
      <c r="F146" s="7">
        <v>32143</v>
      </c>
      <c r="G146" s="32">
        <f t="shared" si="14"/>
        <v>32173</v>
      </c>
      <c r="H146" s="7">
        <v>44585</v>
      </c>
      <c r="I146" s="8">
        <f t="shared" si="15"/>
        <v>34.087671232876716</v>
      </c>
      <c r="J146" s="5">
        <v>40</v>
      </c>
      <c r="K146" s="9">
        <v>0.08</v>
      </c>
      <c r="L146" s="5">
        <f t="shared" si="16"/>
        <v>2.3E-2</v>
      </c>
      <c r="M146" s="20">
        <v>133.40000000000009</v>
      </c>
      <c r="N146" s="20">
        <v>6.6700000000000053</v>
      </c>
      <c r="O146" s="20"/>
      <c r="P146" s="20"/>
      <c r="Q146" s="17">
        <v>0</v>
      </c>
      <c r="R146" s="10">
        <f t="shared" si="17"/>
        <v>133.40000000000009</v>
      </c>
      <c r="S146" s="5">
        <f t="shared" si="18"/>
        <v>104.58779287671241</v>
      </c>
      <c r="T146" s="5">
        <f t="shared" si="19"/>
        <v>28.812207123287678</v>
      </c>
      <c r="U146" s="9">
        <v>0.15</v>
      </c>
      <c r="V146" s="5">
        <f t="shared" si="20"/>
        <v>24.490376054794524</v>
      </c>
    </row>
    <row r="147" spans="4:22" x14ac:dyDescent="0.25">
      <c r="D147" s="5">
        <v>143</v>
      </c>
      <c r="E147" s="17" t="s">
        <v>179</v>
      </c>
      <c r="F147" s="7">
        <v>32143</v>
      </c>
      <c r="G147" s="32">
        <f t="shared" si="14"/>
        <v>32173</v>
      </c>
      <c r="H147" s="7">
        <v>44585</v>
      </c>
      <c r="I147" s="8">
        <f t="shared" si="15"/>
        <v>34.087671232876716</v>
      </c>
      <c r="J147" s="5">
        <v>60</v>
      </c>
      <c r="K147" s="9">
        <v>0.08</v>
      </c>
      <c r="L147" s="5">
        <f t="shared" si="16"/>
        <v>1.5333333333333334E-2</v>
      </c>
      <c r="M147" s="20">
        <v>164.65000000000009</v>
      </c>
      <c r="N147" s="20">
        <v>8.2325000000000053</v>
      </c>
      <c r="O147" s="20"/>
      <c r="P147" s="20"/>
      <c r="Q147" s="17">
        <v>0</v>
      </c>
      <c r="R147" s="10">
        <f t="shared" si="17"/>
        <v>164.65000000000009</v>
      </c>
      <c r="S147" s="5">
        <f t="shared" si="18"/>
        <v>86.058871050228376</v>
      </c>
      <c r="T147" s="5">
        <f t="shared" si="19"/>
        <v>78.591128949771715</v>
      </c>
      <c r="U147" s="9">
        <v>0.15</v>
      </c>
      <c r="V147" s="5">
        <f t="shared" si="20"/>
        <v>66.802459607305963</v>
      </c>
    </row>
    <row r="148" spans="4:22" x14ac:dyDescent="0.25">
      <c r="D148" s="5">
        <v>144</v>
      </c>
      <c r="E148" s="17" t="s">
        <v>180</v>
      </c>
      <c r="F148" s="7">
        <v>32143</v>
      </c>
      <c r="G148" s="32">
        <f t="shared" si="14"/>
        <v>32173</v>
      </c>
      <c r="H148" s="7">
        <v>44585</v>
      </c>
      <c r="I148" s="8">
        <f t="shared" si="15"/>
        <v>34.087671232876716</v>
      </c>
      <c r="J148" s="5">
        <v>60</v>
      </c>
      <c r="K148" s="9">
        <v>0.08</v>
      </c>
      <c r="L148" s="5">
        <f t="shared" si="16"/>
        <v>1.5333333333333334E-2</v>
      </c>
      <c r="M148" s="20">
        <v>408</v>
      </c>
      <c r="N148" s="20">
        <v>20.400000000000002</v>
      </c>
      <c r="O148" s="20"/>
      <c r="P148" s="20"/>
      <c r="Q148" s="17">
        <v>0</v>
      </c>
      <c r="R148" s="10">
        <f t="shared" si="17"/>
        <v>408</v>
      </c>
      <c r="S148" s="5">
        <f t="shared" si="18"/>
        <v>213.25247123287673</v>
      </c>
      <c r="T148" s="5">
        <f t="shared" si="19"/>
        <v>194.74752876712327</v>
      </c>
      <c r="U148" s="9">
        <v>0.15</v>
      </c>
      <c r="V148" s="5">
        <f t="shared" si="20"/>
        <v>165.53539945205478</v>
      </c>
    </row>
    <row r="149" spans="4:22" x14ac:dyDescent="0.25">
      <c r="D149" s="5">
        <v>145</v>
      </c>
      <c r="E149" s="17" t="s">
        <v>181</v>
      </c>
      <c r="F149" s="7">
        <v>32143</v>
      </c>
      <c r="G149" s="32">
        <f t="shared" si="14"/>
        <v>32173</v>
      </c>
      <c r="H149" s="7">
        <v>44585</v>
      </c>
      <c r="I149" s="8">
        <f t="shared" si="15"/>
        <v>34.087671232876716</v>
      </c>
      <c r="J149" s="5">
        <v>40</v>
      </c>
      <c r="K149" s="9">
        <v>0.08</v>
      </c>
      <c r="L149" s="5">
        <f t="shared" si="16"/>
        <v>2.3E-2</v>
      </c>
      <c r="M149" s="20">
        <v>2039.1999999999971</v>
      </c>
      <c r="N149" s="20">
        <v>101.95999999999987</v>
      </c>
      <c r="O149" s="20"/>
      <c r="P149" s="20"/>
      <c r="Q149" s="17">
        <v>0</v>
      </c>
      <c r="R149" s="10">
        <f t="shared" si="17"/>
        <v>2039.1999999999971</v>
      </c>
      <c r="S149" s="5">
        <f t="shared" si="18"/>
        <v>1598.7663210958883</v>
      </c>
      <c r="T149" s="5">
        <f t="shared" si="19"/>
        <v>440.43367890410877</v>
      </c>
      <c r="U149" s="9">
        <v>0.15</v>
      </c>
      <c r="V149" s="5">
        <f t="shared" si="20"/>
        <v>374.36862706849246</v>
      </c>
    </row>
    <row r="150" spans="4:22" x14ac:dyDescent="0.25">
      <c r="D150" s="5">
        <v>146</v>
      </c>
      <c r="E150" s="17" t="s">
        <v>182</v>
      </c>
      <c r="F150" s="7">
        <v>32143</v>
      </c>
      <c r="G150" s="32">
        <f t="shared" si="14"/>
        <v>32173</v>
      </c>
      <c r="H150" s="7">
        <v>44585</v>
      </c>
      <c r="I150" s="8">
        <f t="shared" si="15"/>
        <v>34.087671232876716</v>
      </c>
      <c r="J150" s="5">
        <v>40</v>
      </c>
      <c r="K150" s="9">
        <v>0.08</v>
      </c>
      <c r="L150" s="5">
        <f t="shared" si="16"/>
        <v>2.3E-2</v>
      </c>
      <c r="M150" s="20">
        <v>6368.3500000000058</v>
      </c>
      <c r="N150" s="20">
        <v>318.4175000000003</v>
      </c>
      <c r="O150" s="20"/>
      <c r="P150" s="20"/>
      <c r="Q150" s="17">
        <v>0</v>
      </c>
      <c r="R150" s="10">
        <f t="shared" si="17"/>
        <v>6368.3500000000058</v>
      </c>
      <c r="S150" s="5">
        <f t="shared" si="18"/>
        <v>4992.8910852054851</v>
      </c>
      <c r="T150" s="5">
        <f t="shared" si="19"/>
        <v>1375.4589147945208</v>
      </c>
      <c r="U150" s="9">
        <v>0.15</v>
      </c>
      <c r="V150" s="5">
        <f t="shared" si="20"/>
        <v>1169.1400775753425</v>
      </c>
    </row>
    <row r="151" spans="4:22" x14ac:dyDescent="0.25">
      <c r="D151" s="5">
        <v>147</v>
      </c>
      <c r="E151" s="17" t="s">
        <v>183</v>
      </c>
      <c r="F151" s="7">
        <v>32143</v>
      </c>
      <c r="G151" s="32">
        <f t="shared" si="14"/>
        <v>32173</v>
      </c>
      <c r="H151" s="7">
        <v>44585</v>
      </c>
      <c r="I151" s="8">
        <f t="shared" si="15"/>
        <v>34.087671232876716</v>
      </c>
      <c r="J151" s="5">
        <v>40</v>
      </c>
      <c r="K151" s="9">
        <v>0.08</v>
      </c>
      <c r="L151" s="5">
        <f t="shared" si="16"/>
        <v>2.3E-2</v>
      </c>
      <c r="M151" s="20">
        <v>6747.3000000000029</v>
      </c>
      <c r="N151" s="20">
        <v>337.36500000000018</v>
      </c>
      <c r="O151" s="20"/>
      <c r="P151" s="20"/>
      <c r="Q151" s="17">
        <v>0</v>
      </c>
      <c r="R151" s="10">
        <f t="shared" si="17"/>
        <v>6747.3000000000029</v>
      </c>
      <c r="S151" s="5">
        <f t="shared" si="18"/>
        <v>5289.9941145205512</v>
      </c>
      <c r="T151" s="5">
        <f t="shared" si="19"/>
        <v>1457.3058854794517</v>
      </c>
      <c r="U151" s="9">
        <v>0.15</v>
      </c>
      <c r="V151" s="5">
        <f t="shared" si="20"/>
        <v>1238.710002657534</v>
      </c>
    </row>
    <row r="152" spans="4:22" x14ac:dyDescent="0.25">
      <c r="D152" s="5">
        <v>148</v>
      </c>
      <c r="E152" s="17" t="s">
        <v>147</v>
      </c>
      <c r="F152" s="7">
        <v>32143</v>
      </c>
      <c r="G152" s="32">
        <f t="shared" si="14"/>
        <v>32173</v>
      </c>
      <c r="H152" s="7">
        <v>44585</v>
      </c>
      <c r="I152" s="8">
        <f t="shared" si="15"/>
        <v>34.087671232876716</v>
      </c>
      <c r="J152" s="5">
        <v>40</v>
      </c>
      <c r="K152" s="9">
        <v>0.08</v>
      </c>
      <c r="L152" s="5">
        <f t="shared" si="16"/>
        <v>2.3E-2</v>
      </c>
      <c r="M152" s="20">
        <v>9830.7999999999884</v>
      </c>
      <c r="N152" s="20">
        <v>491.53999999999945</v>
      </c>
      <c r="O152" s="20"/>
      <c r="P152" s="20"/>
      <c r="Q152" s="17">
        <v>0</v>
      </c>
      <c r="R152" s="10">
        <f t="shared" si="17"/>
        <v>9830.7999999999884</v>
      </c>
      <c r="S152" s="5">
        <f t="shared" si="18"/>
        <v>7707.5088021917727</v>
      </c>
      <c r="T152" s="5">
        <f t="shared" si="19"/>
        <v>2123.2911978082157</v>
      </c>
      <c r="U152" s="9">
        <v>0.15</v>
      </c>
      <c r="V152" s="5">
        <f t="shared" si="20"/>
        <v>1804.7975181369832</v>
      </c>
    </row>
    <row r="153" spans="4:22" x14ac:dyDescent="0.25">
      <c r="D153" s="5">
        <v>149</v>
      </c>
      <c r="E153" s="17" t="s">
        <v>175</v>
      </c>
      <c r="F153" s="7">
        <v>32143</v>
      </c>
      <c r="G153" s="32">
        <f t="shared" si="14"/>
        <v>32173</v>
      </c>
      <c r="H153" s="7">
        <v>44585</v>
      </c>
      <c r="I153" s="8">
        <f t="shared" si="15"/>
        <v>34.087671232876716</v>
      </c>
      <c r="J153" s="5">
        <v>40</v>
      </c>
      <c r="K153" s="9">
        <v>0.08</v>
      </c>
      <c r="L153" s="5">
        <f t="shared" si="16"/>
        <v>2.3E-2</v>
      </c>
      <c r="M153" s="20">
        <v>17858.099999999977</v>
      </c>
      <c r="N153" s="20">
        <v>892.90499999999884</v>
      </c>
      <c r="O153" s="20"/>
      <c r="P153" s="20"/>
      <c r="Q153" s="17">
        <v>0</v>
      </c>
      <c r="R153" s="10">
        <f t="shared" si="17"/>
        <v>17858.099999999977</v>
      </c>
      <c r="S153" s="5">
        <f t="shared" si="18"/>
        <v>14001.043957808202</v>
      </c>
      <c r="T153" s="5">
        <f t="shared" si="19"/>
        <v>3857.0560421917744</v>
      </c>
      <c r="U153" s="9">
        <v>0.15</v>
      </c>
      <c r="V153" s="5">
        <f t="shared" si="20"/>
        <v>3278.4976358630083</v>
      </c>
    </row>
    <row r="154" spans="4:22" x14ac:dyDescent="0.25">
      <c r="D154" s="5">
        <v>150</v>
      </c>
      <c r="E154" s="17" t="s">
        <v>155</v>
      </c>
      <c r="F154" s="7">
        <v>21186</v>
      </c>
      <c r="G154" s="32">
        <f t="shared" si="14"/>
        <v>21216</v>
      </c>
      <c r="H154" s="7">
        <v>44585</v>
      </c>
      <c r="I154" s="8">
        <f t="shared" si="15"/>
        <v>64.106849315068487</v>
      </c>
      <c r="J154" s="5">
        <v>40</v>
      </c>
      <c r="K154" s="9">
        <v>0.08</v>
      </c>
      <c r="L154" s="5">
        <f t="shared" si="16"/>
        <v>2.3E-2</v>
      </c>
      <c r="M154" s="20">
        <v>1403.0499999999993</v>
      </c>
      <c r="N154" s="20">
        <v>70.152499999999961</v>
      </c>
      <c r="O154" s="20"/>
      <c r="P154" s="20"/>
      <c r="Q154" s="17">
        <v>0</v>
      </c>
      <c r="R154" s="10">
        <f t="shared" si="17"/>
        <v>1403.0499999999993</v>
      </c>
      <c r="S154" s="5">
        <f t="shared" si="18"/>
        <v>2068.7376434246562</v>
      </c>
      <c r="T154" s="5">
        <f t="shared" si="19"/>
        <v>0</v>
      </c>
      <c r="U154" s="9">
        <v>0.15</v>
      </c>
      <c r="V154" s="5">
        <f t="shared" si="20"/>
        <v>112.24399999999994</v>
      </c>
    </row>
    <row r="155" spans="4:22" x14ac:dyDescent="0.25">
      <c r="D155" s="5">
        <v>151</v>
      </c>
      <c r="E155" s="17" t="s">
        <v>184</v>
      </c>
      <c r="F155" s="7">
        <v>31778</v>
      </c>
      <c r="G155" s="32">
        <f t="shared" si="14"/>
        <v>31808</v>
      </c>
      <c r="H155" s="7">
        <v>44585</v>
      </c>
      <c r="I155" s="8">
        <f t="shared" si="15"/>
        <v>35.087671232876716</v>
      </c>
      <c r="J155" s="5">
        <v>60</v>
      </c>
      <c r="K155" s="9">
        <v>0.08</v>
      </c>
      <c r="L155" s="5">
        <f t="shared" si="16"/>
        <v>1.5333333333333334E-2</v>
      </c>
      <c r="M155" s="20">
        <v>7286.6000000000058</v>
      </c>
      <c r="N155" s="20">
        <v>364.33000000000033</v>
      </c>
      <c r="O155" s="20"/>
      <c r="P155" s="20"/>
      <c r="Q155" s="17">
        <v>0</v>
      </c>
      <c r="R155" s="10">
        <f t="shared" si="17"/>
        <v>7286.6000000000058</v>
      </c>
      <c r="S155" s="5">
        <f t="shared" si="18"/>
        <v>3920.2706531506883</v>
      </c>
      <c r="T155" s="5">
        <f t="shared" si="19"/>
        <v>3366.3293468493175</v>
      </c>
      <c r="U155" s="9">
        <v>0.15</v>
      </c>
      <c r="V155" s="5">
        <f t="shared" si="20"/>
        <v>2861.3799448219197</v>
      </c>
    </row>
    <row r="156" spans="4:22" x14ac:dyDescent="0.25">
      <c r="D156" s="5">
        <v>152</v>
      </c>
      <c r="E156" s="17" t="s">
        <v>185</v>
      </c>
      <c r="F156" s="7">
        <v>31778</v>
      </c>
      <c r="G156" s="32">
        <f t="shared" si="14"/>
        <v>31808</v>
      </c>
      <c r="H156" s="7">
        <v>44585</v>
      </c>
      <c r="I156" s="8">
        <f t="shared" si="15"/>
        <v>35.087671232876716</v>
      </c>
      <c r="J156" s="5">
        <v>60</v>
      </c>
      <c r="K156" s="9">
        <v>0.08</v>
      </c>
      <c r="L156" s="5">
        <f t="shared" si="16"/>
        <v>1.5333333333333334E-2</v>
      </c>
      <c r="M156" s="20">
        <v>2994.4000000000015</v>
      </c>
      <c r="N156" s="20">
        <v>149.72000000000008</v>
      </c>
      <c r="O156" s="20"/>
      <c r="P156" s="20"/>
      <c r="Q156" s="17">
        <v>0</v>
      </c>
      <c r="R156" s="10">
        <f t="shared" si="17"/>
        <v>2994.4000000000015</v>
      </c>
      <c r="S156" s="5">
        <f t="shared" si="18"/>
        <v>1611.0200153424669</v>
      </c>
      <c r="T156" s="5">
        <f t="shared" si="19"/>
        <v>1383.3799846575346</v>
      </c>
      <c r="U156" s="9">
        <v>0.15</v>
      </c>
      <c r="V156" s="5">
        <f t="shared" si="20"/>
        <v>1175.8729869589044</v>
      </c>
    </row>
    <row r="157" spans="4:22" x14ac:dyDescent="0.25">
      <c r="D157" s="5">
        <v>153</v>
      </c>
      <c r="E157" s="17" t="s">
        <v>186</v>
      </c>
      <c r="F157" s="7">
        <v>20821</v>
      </c>
      <c r="G157" s="32">
        <f t="shared" si="14"/>
        <v>20851</v>
      </c>
      <c r="H157" s="7">
        <v>44585</v>
      </c>
      <c r="I157" s="8">
        <f t="shared" si="15"/>
        <v>65.106849315068487</v>
      </c>
      <c r="J157" s="5">
        <v>40</v>
      </c>
      <c r="K157" s="9">
        <v>0.08</v>
      </c>
      <c r="L157" s="5">
        <f t="shared" si="16"/>
        <v>2.3E-2</v>
      </c>
      <c r="M157" s="20">
        <v>1727.6999999999971</v>
      </c>
      <c r="N157" s="20">
        <v>86.384999999999863</v>
      </c>
      <c r="O157" s="20"/>
      <c r="P157" s="20"/>
      <c r="Q157" s="17">
        <v>0</v>
      </c>
      <c r="R157" s="10">
        <f t="shared" si="17"/>
        <v>1727.6999999999971</v>
      </c>
      <c r="S157" s="5">
        <f t="shared" si="18"/>
        <v>2587.1573819178038</v>
      </c>
      <c r="T157" s="5">
        <f t="shared" si="19"/>
        <v>0</v>
      </c>
      <c r="U157" s="9">
        <v>0.15</v>
      </c>
      <c r="V157" s="5">
        <f t="shared" si="20"/>
        <v>138.21599999999978</v>
      </c>
    </row>
    <row r="158" spans="4:22" x14ac:dyDescent="0.25">
      <c r="D158" s="5">
        <v>154</v>
      </c>
      <c r="E158" s="17" t="s">
        <v>187</v>
      </c>
      <c r="F158" s="7">
        <v>31413</v>
      </c>
      <c r="G158" s="32">
        <f t="shared" si="14"/>
        <v>31443</v>
      </c>
      <c r="H158" s="7">
        <v>44585</v>
      </c>
      <c r="I158" s="8">
        <f t="shared" si="15"/>
        <v>36.087671232876716</v>
      </c>
      <c r="J158" s="5">
        <v>60</v>
      </c>
      <c r="K158" s="9">
        <v>0.08</v>
      </c>
      <c r="L158" s="5">
        <f t="shared" si="16"/>
        <v>1.5333333333333334E-2</v>
      </c>
      <c r="M158" s="20">
        <v>3868.8500000000058</v>
      </c>
      <c r="N158" s="20">
        <v>193.44250000000031</v>
      </c>
      <c r="O158" s="20"/>
      <c r="P158" s="20"/>
      <c r="Q158" s="17">
        <v>0</v>
      </c>
      <c r="R158" s="10">
        <f t="shared" si="17"/>
        <v>3868.8500000000058</v>
      </c>
      <c r="S158" s="5">
        <f t="shared" si="18"/>
        <v>2140.8060650228344</v>
      </c>
      <c r="T158" s="5">
        <f t="shared" si="19"/>
        <v>1728.0439349771714</v>
      </c>
      <c r="U158" s="9">
        <v>0.15</v>
      </c>
      <c r="V158" s="5">
        <f t="shared" si="20"/>
        <v>1468.8373447305955</v>
      </c>
    </row>
    <row r="159" spans="4:22" x14ac:dyDescent="0.25">
      <c r="D159" s="5">
        <v>155</v>
      </c>
      <c r="E159" s="17" t="s">
        <v>152</v>
      </c>
      <c r="F159" s="7">
        <v>31413</v>
      </c>
      <c r="G159" s="32">
        <f t="shared" si="14"/>
        <v>31443</v>
      </c>
      <c r="H159" s="7">
        <v>44585</v>
      </c>
      <c r="I159" s="8">
        <f t="shared" si="15"/>
        <v>36.087671232876716</v>
      </c>
      <c r="J159" s="5">
        <v>60</v>
      </c>
      <c r="K159" s="9">
        <v>0.08</v>
      </c>
      <c r="L159" s="5">
        <f t="shared" si="16"/>
        <v>1.5333333333333334E-2</v>
      </c>
      <c r="M159" s="20">
        <v>1301.2000000000007</v>
      </c>
      <c r="N159" s="20">
        <v>65.060000000000045</v>
      </c>
      <c r="O159" s="20"/>
      <c r="P159" s="20"/>
      <c r="Q159" s="17">
        <v>0</v>
      </c>
      <c r="R159" s="10">
        <f t="shared" si="17"/>
        <v>1301.2000000000007</v>
      </c>
      <c r="S159" s="5">
        <f t="shared" si="18"/>
        <v>720.01159305936119</v>
      </c>
      <c r="T159" s="5">
        <f t="shared" si="19"/>
        <v>581.18840694063954</v>
      </c>
      <c r="U159" s="9">
        <v>0.15</v>
      </c>
      <c r="V159" s="5">
        <f t="shared" si="20"/>
        <v>494.0101458995436</v>
      </c>
    </row>
    <row r="160" spans="4:22" x14ac:dyDescent="0.25">
      <c r="D160" s="5">
        <v>156</v>
      </c>
      <c r="E160" s="17" t="s">
        <v>188</v>
      </c>
      <c r="F160" s="7">
        <v>31413</v>
      </c>
      <c r="G160" s="32">
        <f t="shared" si="14"/>
        <v>31443</v>
      </c>
      <c r="H160" s="7">
        <v>44585</v>
      </c>
      <c r="I160" s="8">
        <f t="shared" si="15"/>
        <v>36.087671232876716</v>
      </c>
      <c r="J160" s="5">
        <v>40</v>
      </c>
      <c r="K160" s="9">
        <v>0.08</v>
      </c>
      <c r="L160" s="5">
        <f t="shared" si="16"/>
        <v>2.3E-2</v>
      </c>
      <c r="M160" s="20">
        <v>697.54999999999927</v>
      </c>
      <c r="N160" s="20">
        <v>34.877499999999962</v>
      </c>
      <c r="O160" s="20"/>
      <c r="P160" s="20"/>
      <c r="Q160" s="17">
        <v>0</v>
      </c>
      <c r="R160" s="10">
        <f t="shared" si="17"/>
        <v>697.54999999999927</v>
      </c>
      <c r="S160" s="5">
        <f t="shared" si="18"/>
        <v>578.97796657534184</v>
      </c>
      <c r="T160" s="5">
        <f t="shared" si="19"/>
        <v>118.57203342465743</v>
      </c>
      <c r="U160" s="9">
        <v>0.15</v>
      </c>
      <c r="V160" s="5">
        <f t="shared" si="20"/>
        <v>100.78622841095881</v>
      </c>
    </row>
    <row r="161" spans="4:22" x14ac:dyDescent="0.25">
      <c r="D161" s="5">
        <v>157</v>
      </c>
      <c r="E161" s="17" t="s">
        <v>189</v>
      </c>
      <c r="F161" s="7">
        <v>31413</v>
      </c>
      <c r="G161" s="32">
        <f t="shared" si="14"/>
        <v>31443</v>
      </c>
      <c r="H161" s="7">
        <v>44585</v>
      </c>
      <c r="I161" s="8">
        <f t="shared" si="15"/>
        <v>36.087671232876716</v>
      </c>
      <c r="J161" s="5">
        <v>15</v>
      </c>
      <c r="K161" s="9">
        <v>0.08</v>
      </c>
      <c r="L161" s="5">
        <f t="shared" si="16"/>
        <v>6.1333333333333337E-2</v>
      </c>
      <c r="M161" s="20">
        <v>614.14999999999964</v>
      </c>
      <c r="N161" s="20">
        <v>30.707499999999982</v>
      </c>
      <c r="O161" s="20"/>
      <c r="P161" s="20"/>
      <c r="Q161" s="17">
        <v>0</v>
      </c>
      <c r="R161" s="10">
        <f t="shared" si="17"/>
        <v>614.14999999999964</v>
      </c>
      <c r="S161" s="5">
        <f t="shared" si="18"/>
        <v>1359.3455883105016</v>
      </c>
      <c r="T161" s="5">
        <f t="shared" si="19"/>
        <v>0</v>
      </c>
      <c r="U161" s="9">
        <v>0.15</v>
      </c>
      <c r="V161" s="5">
        <f t="shared" si="20"/>
        <v>49.131999999999969</v>
      </c>
    </row>
    <row r="162" spans="4:22" x14ac:dyDescent="0.25">
      <c r="D162" s="5">
        <v>158</v>
      </c>
      <c r="E162" s="17" t="s">
        <v>190</v>
      </c>
      <c r="F162" s="7">
        <v>31413</v>
      </c>
      <c r="G162" s="32">
        <f t="shared" si="14"/>
        <v>31443</v>
      </c>
      <c r="H162" s="7">
        <v>44585</v>
      </c>
      <c r="I162" s="8">
        <f t="shared" si="15"/>
        <v>36.087671232876716</v>
      </c>
      <c r="J162" s="5">
        <v>60</v>
      </c>
      <c r="K162" s="9">
        <v>0.08</v>
      </c>
      <c r="L162" s="5">
        <f t="shared" si="16"/>
        <v>1.5333333333333334E-2</v>
      </c>
      <c r="M162" s="20">
        <v>143.5</v>
      </c>
      <c r="N162" s="20">
        <v>7.1750000000000007</v>
      </c>
      <c r="O162" s="20"/>
      <c r="P162" s="20"/>
      <c r="Q162" s="17">
        <v>0</v>
      </c>
      <c r="R162" s="10">
        <f t="shared" si="17"/>
        <v>143.5</v>
      </c>
      <c r="S162" s="5">
        <f t="shared" si="18"/>
        <v>79.404905936073078</v>
      </c>
      <c r="T162" s="5">
        <f t="shared" si="19"/>
        <v>64.095094063926922</v>
      </c>
      <c r="U162" s="9">
        <v>0.15</v>
      </c>
      <c r="V162" s="5">
        <f t="shared" si="20"/>
        <v>54.480829954337885</v>
      </c>
    </row>
    <row r="163" spans="4:22" x14ac:dyDescent="0.25">
      <c r="D163" s="5">
        <v>159</v>
      </c>
      <c r="E163" s="17" t="s">
        <v>191</v>
      </c>
      <c r="F163" s="7">
        <v>31048</v>
      </c>
      <c r="G163" s="32">
        <f t="shared" si="14"/>
        <v>31078</v>
      </c>
      <c r="H163" s="7">
        <v>44585</v>
      </c>
      <c r="I163" s="8">
        <f t="shared" si="15"/>
        <v>37.087671232876716</v>
      </c>
      <c r="J163" s="5">
        <v>60</v>
      </c>
      <c r="K163" s="9">
        <v>0.08</v>
      </c>
      <c r="L163" s="5">
        <f t="shared" si="16"/>
        <v>1.5333333333333334E-2</v>
      </c>
      <c r="M163" s="20">
        <v>1313.9500000000007</v>
      </c>
      <c r="N163" s="20">
        <v>65.697500000000034</v>
      </c>
      <c r="O163" s="20"/>
      <c r="P163" s="20"/>
      <c r="Q163" s="17">
        <v>0</v>
      </c>
      <c r="R163" s="10">
        <f t="shared" si="17"/>
        <v>1313.9500000000007</v>
      </c>
      <c r="S163" s="5">
        <f t="shared" si="18"/>
        <v>747.21396611872206</v>
      </c>
      <c r="T163" s="5">
        <f t="shared" si="19"/>
        <v>566.73603388127867</v>
      </c>
      <c r="U163" s="9">
        <v>0.15</v>
      </c>
      <c r="V163" s="5">
        <f t="shared" si="20"/>
        <v>481.72562879908685</v>
      </c>
    </row>
    <row r="164" spans="4:22" x14ac:dyDescent="0.25">
      <c r="D164" s="5">
        <v>160</v>
      </c>
      <c r="E164" s="17" t="s">
        <v>192</v>
      </c>
      <c r="F164" s="7">
        <v>31048</v>
      </c>
      <c r="G164" s="32">
        <f t="shared" si="14"/>
        <v>31078</v>
      </c>
      <c r="H164" s="7">
        <v>44585</v>
      </c>
      <c r="I164" s="8">
        <f t="shared" si="15"/>
        <v>37.087671232876716</v>
      </c>
      <c r="J164" s="5">
        <v>40</v>
      </c>
      <c r="K164" s="9">
        <v>0.08</v>
      </c>
      <c r="L164" s="5">
        <f t="shared" si="16"/>
        <v>2.3E-2</v>
      </c>
      <c r="M164" s="20">
        <v>1062.3499999999985</v>
      </c>
      <c r="N164" s="20">
        <v>53.117499999999929</v>
      </c>
      <c r="O164" s="20"/>
      <c r="P164" s="20"/>
      <c r="Q164" s="17">
        <v>0</v>
      </c>
      <c r="R164" s="10">
        <f t="shared" si="17"/>
        <v>1062.3499999999985</v>
      </c>
      <c r="S164" s="5">
        <f t="shared" si="18"/>
        <v>906.20201328767007</v>
      </c>
      <c r="T164" s="5">
        <f t="shared" si="19"/>
        <v>156.14798671232847</v>
      </c>
      <c r="U164" s="9">
        <v>0.15</v>
      </c>
      <c r="V164" s="5">
        <f t="shared" si="20"/>
        <v>132.7257887054792</v>
      </c>
    </row>
    <row r="165" spans="4:22" x14ac:dyDescent="0.25">
      <c r="D165" s="5">
        <v>161</v>
      </c>
      <c r="E165" s="17" t="s">
        <v>188</v>
      </c>
      <c r="F165" s="7">
        <v>31048</v>
      </c>
      <c r="G165" s="32">
        <f t="shared" si="14"/>
        <v>31078</v>
      </c>
      <c r="H165" s="7">
        <v>44585</v>
      </c>
      <c r="I165" s="8">
        <f t="shared" si="15"/>
        <v>37.087671232876716</v>
      </c>
      <c r="J165" s="5">
        <v>40</v>
      </c>
      <c r="K165" s="9">
        <v>0.08</v>
      </c>
      <c r="L165" s="5">
        <f t="shared" si="16"/>
        <v>2.3E-2</v>
      </c>
      <c r="M165" s="20">
        <v>684.85000000000036</v>
      </c>
      <c r="N165" s="20">
        <v>34.242500000000021</v>
      </c>
      <c r="O165" s="20"/>
      <c r="P165" s="20"/>
      <c r="Q165" s="17">
        <v>0</v>
      </c>
      <c r="R165" s="10">
        <f t="shared" si="17"/>
        <v>684.85000000000036</v>
      </c>
      <c r="S165" s="5">
        <f t="shared" si="18"/>
        <v>584.18830780821952</v>
      </c>
      <c r="T165" s="5">
        <f t="shared" si="19"/>
        <v>100.66169219178084</v>
      </c>
      <c r="U165" s="9">
        <v>0.15</v>
      </c>
      <c r="V165" s="5">
        <f t="shared" si="20"/>
        <v>85.562438363013712</v>
      </c>
    </row>
    <row r="166" spans="4:22" x14ac:dyDescent="0.25">
      <c r="D166" s="5">
        <v>162</v>
      </c>
      <c r="E166" s="17" t="s">
        <v>193</v>
      </c>
      <c r="F166" s="7">
        <v>31048</v>
      </c>
      <c r="G166" s="32">
        <f t="shared" si="14"/>
        <v>31078</v>
      </c>
      <c r="H166" s="7">
        <v>44585</v>
      </c>
      <c r="I166" s="8">
        <f t="shared" si="15"/>
        <v>37.087671232876716</v>
      </c>
      <c r="J166" s="5">
        <v>40</v>
      </c>
      <c r="K166" s="9">
        <v>0.08</v>
      </c>
      <c r="L166" s="5">
        <f t="shared" si="16"/>
        <v>2.3E-2</v>
      </c>
      <c r="M166" s="20">
        <v>324.35000000000036</v>
      </c>
      <c r="N166" s="20">
        <v>16.217500000000019</v>
      </c>
      <c r="O166" s="20"/>
      <c r="P166" s="20"/>
      <c r="Q166" s="17">
        <v>0</v>
      </c>
      <c r="R166" s="10">
        <f t="shared" si="17"/>
        <v>324.35000000000036</v>
      </c>
      <c r="S166" s="5">
        <f t="shared" si="18"/>
        <v>276.67588178082224</v>
      </c>
      <c r="T166" s="5">
        <f t="shared" si="19"/>
        <v>47.674118219178126</v>
      </c>
      <c r="U166" s="9">
        <v>0.15</v>
      </c>
      <c r="V166" s="5">
        <f t="shared" si="20"/>
        <v>40.523000486301406</v>
      </c>
    </row>
    <row r="167" spans="4:22" x14ac:dyDescent="0.25">
      <c r="D167" s="5">
        <v>163</v>
      </c>
      <c r="E167" s="17" t="s">
        <v>194</v>
      </c>
      <c r="F167" s="7">
        <v>31048</v>
      </c>
      <c r="G167" s="32">
        <f t="shared" si="14"/>
        <v>31078</v>
      </c>
      <c r="H167" s="7">
        <v>44585</v>
      </c>
      <c r="I167" s="8">
        <f t="shared" si="15"/>
        <v>37.087671232876716</v>
      </c>
      <c r="J167" s="5">
        <v>60</v>
      </c>
      <c r="K167" s="9">
        <v>0.08</v>
      </c>
      <c r="L167" s="5">
        <f t="shared" si="16"/>
        <v>1.5333333333333334E-2</v>
      </c>
      <c r="M167" s="20">
        <v>166.5</v>
      </c>
      <c r="N167" s="20">
        <v>8.3250000000000011</v>
      </c>
      <c r="O167" s="20"/>
      <c r="P167" s="20"/>
      <c r="Q167" s="17">
        <v>0</v>
      </c>
      <c r="R167" s="10">
        <f t="shared" si="17"/>
        <v>166.5</v>
      </c>
      <c r="S167" s="5">
        <f t="shared" si="18"/>
        <v>94.68482465753425</v>
      </c>
      <c r="T167" s="5">
        <f t="shared" si="19"/>
        <v>71.81517534246575</v>
      </c>
      <c r="U167" s="9">
        <v>0.15</v>
      </c>
      <c r="V167" s="5">
        <f t="shared" si="20"/>
        <v>61.042899041095886</v>
      </c>
    </row>
    <row r="168" spans="4:22" x14ac:dyDescent="0.25">
      <c r="D168" s="5">
        <v>164</v>
      </c>
      <c r="E168" s="17" t="s">
        <v>195</v>
      </c>
      <c r="F168" s="7">
        <v>31048</v>
      </c>
      <c r="G168" s="32">
        <f t="shared" si="14"/>
        <v>31078</v>
      </c>
      <c r="H168" s="7">
        <v>44585</v>
      </c>
      <c r="I168" s="8">
        <f t="shared" si="15"/>
        <v>37.087671232876716</v>
      </c>
      <c r="J168" s="5">
        <v>60</v>
      </c>
      <c r="K168" s="9">
        <v>0.08</v>
      </c>
      <c r="L168" s="5">
        <f t="shared" si="16"/>
        <v>1.5333333333333334E-2</v>
      </c>
      <c r="M168" s="20">
        <v>135.34999999999991</v>
      </c>
      <c r="N168" s="20">
        <v>6.7674999999999956</v>
      </c>
      <c r="O168" s="20"/>
      <c r="P168" s="20"/>
      <c r="Q168" s="17">
        <v>0</v>
      </c>
      <c r="R168" s="10">
        <f t="shared" si="17"/>
        <v>135.34999999999991</v>
      </c>
      <c r="S168" s="5">
        <f t="shared" si="18"/>
        <v>76.970516621004521</v>
      </c>
      <c r="T168" s="5">
        <f t="shared" si="19"/>
        <v>58.379483378995388</v>
      </c>
      <c r="U168" s="9">
        <v>0.15</v>
      </c>
      <c r="V168" s="5">
        <f t="shared" si="20"/>
        <v>49.622560872146082</v>
      </c>
    </row>
    <row r="169" spans="4:22" x14ac:dyDescent="0.25">
      <c r="D169" s="5">
        <v>165</v>
      </c>
      <c r="E169" s="17" t="s">
        <v>196</v>
      </c>
      <c r="F169" s="7">
        <v>31048</v>
      </c>
      <c r="G169" s="32">
        <f t="shared" si="14"/>
        <v>31078</v>
      </c>
      <c r="H169" s="7">
        <v>44585</v>
      </c>
      <c r="I169" s="8">
        <f t="shared" si="15"/>
        <v>37.087671232876716</v>
      </c>
      <c r="J169" s="5">
        <v>60</v>
      </c>
      <c r="K169" s="9">
        <v>0.08</v>
      </c>
      <c r="L169" s="5">
        <f t="shared" si="16"/>
        <v>1.5333333333333334E-2</v>
      </c>
      <c r="M169" s="20">
        <v>26.600000000000023</v>
      </c>
      <c r="N169" s="20">
        <v>1.3300000000000012</v>
      </c>
      <c r="O169" s="20"/>
      <c r="P169" s="20"/>
      <c r="Q169" s="17">
        <v>0</v>
      </c>
      <c r="R169" s="10">
        <f t="shared" si="17"/>
        <v>26.600000000000023</v>
      </c>
      <c r="S169" s="5">
        <f t="shared" si="18"/>
        <v>15.126824840182664</v>
      </c>
      <c r="T169" s="5">
        <f t="shared" si="19"/>
        <v>11.473175159817359</v>
      </c>
      <c r="U169" s="9">
        <v>0.15</v>
      </c>
      <c r="V169" s="5">
        <f t="shared" si="20"/>
        <v>9.7521988858447539</v>
      </c>
    </row>
    <row r="170" spans="4:22" x14ac:dyDescent="0.25">
      <c r="D170" s="5">
        <v>166</v>
      </c>
      <c r="E170" s="17" t="s">
        <v>197</v>
      </c>
      <c r="F170" s="7">
        <v>30696</v>
      </c>
      <c r="G170" s="32">
        <f t="shared" si="14"/>
        <v>30712</v>
      </c>
      <c r="H170" s="7">
        <v>44585</v>
      </c>
      <c r="I170" s="8">
        <f t="shared" si="15"/>
        <v>38.052054794520551</v>
      </c>
      <c r="J170" s="5">
        <v>60</v>
      </c>
      <c r="K170" s="9">
        <v>0.08</v>
      </c>
      <c r="L170" s="5">
        <f t="shared" si="16"/>
        <v>1.5333333333333334E-2</v>
      </c>
      <c r="M170" s="20">
        <v>377.80000000000018</v>
      </c>
      <c r="N170" s="20">
        <v>18.890000000000011</v>
      </c>
      <c r="O170" s="20"/>
      <c r="P170" s="20"/>
      <c r="Q170" s="17">
        <v>0</v>
      </c>
      <c r="R170" s="10">
        <f t="shared" si="17"/>
        <v>377.80000000000018</v>
      </c>
      <c r="S170" s="5">
        <f t="shared" si="18"/>
        <v>220.4330166210047</v>
      </c>
      <c r="T170" s="5">
        <f t="shared" si="19"/>
        <v>157.36698337899549</v>
      </c>
      <c r="U170" s="9">
        <v>0.15</v>
      </c>
      <c r="V170" s="5">
        <f t="shared" si="20"/>
        <v>133.76193587214615</v>
      </c>
    </row>
    <row r="171" spans="4:22" x14ac:dyDescent="0.25">
      <c r="D171" s="5">
        <v>167</v>
      </c>
      <c r="E171" s="17" t="s">
        <v>198</v>
      </c>
      <c r="F171" s="7">
        <v>30682</v>
      </c>
      <c r="G171" s="32">
        <f t="shared" si="14"/>
        <v>30712</v>
      </c>
      <c r="H171" s="7">
        <v>44585</v>
      </c>
      <c r="I171" s="8">
        <f t="shared" si="15"/>
        <v>38.090410958904108</v>
      </c>
      <c r="J171" s="5">
        <v>60</v>
      </c>
      <c r="K171" s="9">
        <v>0.08</v>
      </c>
      <c r="L171" s="5">
        <f t="shared" si="16"/>
        <v>1.5333333333333334E-2</v>
      </c>
      <c r="M171" s="20">
        <v>9583.1000000000058</v>
      </c>
      <c r="N171" s="20">
        <v>479.15500000000031</v>
      </c>
      <c r="O171" s="20"/>
      <c r="P171" s="20"/>
      <c r="Q171" s="17">
        <v>0</v>
      </c>
      <c r="R171" s="10">
        <f t="shared" si="17"/>
        <v>9583.1000000000058</v>
      </c>
      <c r="S171" s="5">
        <f t="shared" si="18"/>
        <v>5597.0379979908721</v>
      </c>
      <c r="T171" s="5">
        <f t="shared" si="19"/>
        <v>3986.0620020091337</v>
      </c>
      <c r="U171" s="9">
        <v>0.15</v>
      </c>
      <c r="V171" s="5">
        <f t="shared" si="20"/>
        <v>3388.1527017077638</v>
      </c>
    </row>
    <row r="172" spans="4:22" x14ac:dyDescent="0.25">
      <c r="D172" s="5">
        <v>168</v>
      </c>
      <c r="E172" s="17" t="s">
        <v>199</v>
      </c>
      <c r="F172" s="7">
        <v>30682</v>
      </c>
      <c r="G172" s="32">
        <f t="shared" si="14"/>
        <v>30712</v>
      </c>
      <c r="H172" s="7">
        <v>44585</v>
      </c>
      <c r="I172" s="8">
        <f t="shared" si="15"/>
        <v>38.090410958904108</v>
      </c>
      <c r="J172" s="5">
        <v>40</v>
      </c>
      <c r="K172" s="9">
        <v>0.08</v>
      </c>
      <c r="L172" s="5">
        <f t="shared" si="16"/>
        <v>2.3E-2</v>
      </c>
      <c r="M172" s="20">
        <v>4255.1999999999971</v>
      </c>
      <c r="N172" s="20">
        <v>212.75999999999988</v>
      </c>
      <c r="O172" s="20"/>
      <c r="P172" s="20"/>
      <c r="Q172" s="17">
        <v>0</v>
      </c>
      <c r="R172" s="10">
        <f t="shared" si="17"/>
        <v>4255.1999999999971</v>
      </c>
      <c r="S172" s="5">
        <f t="shared" si="18"/>
        <v>3727.8932843835591</v>
      </c>
      <c r="T172" s="5">
        <f t="shared" si="19"/>
        <v>527.30671561643794</v>
      </c>
      <c r="U172" s="9">
        <v>0.15</v>
      </c>
      <c r="V172" s="5">
        <f t="shared" si="20"/>
        <v>448.21070827397222</v>
      </c>
    </row>
    <row r="173" spans="4:22" x14ac:dyDescent="0.25">
      <c r="D173" s="5">
        <v>169</v>
      </c>
      <c r="E173" s="17" t="s">
        <v>200</v>
      </c>
      <c r="F173" s="7">
        <v>30682</v>
      </c>
      <c r="G173" s="32">
        <f t="shared" si="14"/>
        <v>30712</v>
      </c>
      <c r="H173" s="7">
        <v>44585</v>
      </c>
      <c r="I173" s="8">
        <f t="shared" si="15"/>
        <v>38.090410958904108</v>
      </c>
      <c r="J173" s="5">
        <v>60</v>
      </c>
      <c r="K173" s="9">
        <v>0.08</v>
      </c>
      <c r="L173" s="5">
        <f t="shared" si="16"/>
        <v>1.5333333333333334E-2</v>
      </c>
      <c r="M173" s="20">
        <v>1085.6500000000015</v>
      </c>
      <c r="N173" s="20">
        <v>54.282500000000077</v>
      </c>
      <c r="O173" s="20"/>
      <c r="P173" s="20"/>
      <c r="Q173" s="17">
        <v>0</v>
      </c>
      <c r="R173" s="10">
        <f t="shared" si="17"/>
        <v>1085.6500000000015</v>
      </c>
      <c r="S173" s="5">
        <f t="shared" si="18"/>
        <v>634.07710474885926</v>
      </c>
      <c r="T173" s="5">
        <f t="shared" si="19"/>
        <v>451.5728952511422</v>
      </c>
      <c r="U173" s="9">
        <v>0.15</v>
      </c>
      <c r="V173" s="5">
        <f t="shared" si="20"/>
        <v>383.83696096347086</v>
      </c>
    </row>
    <row r="174" spans="4:22" x14ac:dyDescent="0.25">
      <c r="D174" s="5">
        <v>170</v>
      </c>
      <c r="E174" s="17" t="s">
        <v>201</v>
      </c>
      <c r="F174" s="7">
        <v>30682</v>
      </c>
      <c r="G174" s="32">
        <f t="shared" si="14"/>
        <v>30712</v>
      </c>
      <c r="H174" s="7">
        <v>44585</v>
      </c>
      <c r="I174" s="8">
        <f t="shared" si="15"/>
        <v>38.090410958904108</v>
      </c>
      <c r="J174" s="5">
        <v>60</v>
      </c>
      <c r="K174" s="9">
        <v>0.08</v>
      </c>
      <c r="L174" s="5">
        <f t="shared" si="16"/>
        <v>1.5333333333333334E-2</v>
      </c>
      <c r="M174" s="20">
        <v>1068</v>
      </c>
      <c r="N174" s="20">
        <v>53.400000000000006</v>
      </c>
      <c r="O174" s="20"/>
      <c r="P174" s="20"/>
      <c r="Q174" s="17">
        <v>0</v>
      </c>
      <c r="R174" s="10">
        <f t="shared" si="17"/>
        <v>1068</v>
      </c>
      <c r="S174" s="5">
        <f t="shared" si="18"/>
        <v>623.76856986301368</v>
      </c>
      <c r="T174" s="5">
        <f t="shared" si="19"/>
        <v>444.23143013698632</v>
      </c>
      <c r="U174" s="9">
        <v>0.15</v>
      </c>
      <c r="V174" s="5">
        <f t="shared" si="20"/>
        <v>377.59671561643836</v>
      </c>
    </row>
    <row r="175" spans="4:22" x14ac:dyDescent="0.25">
      <c r="D175" s="5">
        <v>171</v>
      </c>
      <c r="E175" s="17" t="s">
        <v>202</v>
      </c>
      <c r="F175" s="7">
        <v>30682</v>
      </c>
      <c r="G175" s="32">
        <f t="shared" si="14"/>
        <v>30712</v>
      </c>
      <c r="H175" s="7">
        <v>44585</v>
      </c>
      <c r="I175" s="8">
        <f t="shared" si="15"/>
        <v>38.090410958904108</v>
      </c>
      <c r="J175" s="5">
        <v>60</v>
      </c>
      <c r="K175" s="9">
        <v>0.08</v>
      </c>
      <c r="L175" s="5">
        <f t="shared" si="16"/>
        <v>1.5333333333333334E-2</v>
      </c>
      <c r="M175" s="20">
        <v>337.30000000000018</v>
      </c>
      <c r="N175" s="20">
        <v>16.865000000000009</v>
      </c>
      <c r="O175" s="20"/>
      <c r="P175" s="20"/>
      <c r="Q175" s="17">
        <v>0</v>
      </c>
      <c r="R175" s="10">
        <f t="shared" si="17"/>
        <v>337.30000000000018</v>
      </c>
      <c r="S175" s="5">
        <f t="shared" si="18"/>
        <v>197.00106611872155</v>
      </c>
      <c r="T175" s="5">
        <f t="shared" si="19"/>
        <v>140.29893388127863</v>
      </c>
      <c r="U175" s="9">
        <v>0.15</v>
      </c>
      <c r="V175" s="5">
        <f t="shared" si="20"/>
        <v>119.25409379908683</v>
      </c>
    </row>
    <row r="176" spans="4:22" x14ac:dyDescent="0.25">
      <c r="D176" s="5">
        <v>172</v>
      </c>
      <c r="E176" s="17" t="s">
        <v>203</v>
      </c>
      <c r="F176" s="7">
        <v>30682</v>
      </c>
      <c r="G176" s="32">
        <f t="shared" si="14"/>
        <v>30712</v>
      </c>
      <c r="H176" s="7">
        <v>44585</v>
      </c>
      <c r="I176" s="8">
        <f t="shared" si="15"/>
        <v>38.090410958904108</v>
      </c>
      <c r="J176" s="5">
        <v>60</v>
      </c>
      <c r="K176" s="9">
        <v>0.08</v>
      </c>
      <c r="L176" s="5">
        <f t="shared" si="16"/>
        <v>1.5333333333333334E-2</v>
      </c>
      <c r="M176" s="20">
        <v>311.55000000000018</v>
      </c>
      <c r="N176" s="20">
        <v>15.577500000000009</v>
      </c>
      <c r="O176" s="20"/>
      <c r="P176" s="20"/>
      <c r="Q176" s="17">
        <v>0</v>
      </c>
      <c r="R176" s="10">
        <f t="shared" si="17"/>
        <v>311.55000000000018</v>
      </c>
      <c r="S176" s="5">
        <f t="shared" si="18"/>
        <v>181.96170219178094</v>
      </c>
      <c r="T176" s="5">
        <f t="shared" si="19"/>
        <v>129.58829780821924</v>
      </c>
      <c r="U176" s="9">
        <v>0.15</v>
      </c>
      <c r="V176" s="5">
        <f t="shared" si="20"/>
        <v>110.15005313698634</v>
      </c>
    </row>
    <row r="177" spans="4:22" x14ac:dyDescent="0.25">
      <c r="D177" s="5">
        <v>173</v>
      </c>
      <c r="E177" s="17" t="s">
        <v>204</v>
      </c>
      <c r="F177" s="7">
        <v>30682</v>
      </c>
      <c r="G177" s="32">
        <f t="shared" si="14"/>
        <v>30712</v>
      </c>
      <c r="H177" s="7">
        <v>44585</v>
      </c>
      <c r="I177" s="8">
        <f t="shared" si="15"/>
        <v>38.090410958904108</v>
      </c>
      <c r="J177" s="5">
        <v>40</v>
      </c>
      <c r="K177" s="9">
        <v>0.08</v>
      </c>
      <c r="L177" s="5">
        <f t="shared" si="16"/>
        <v>2.3E-2</v>
      </c>
      <c r="M177" s="20">
        <v>279.89999999999964</v>
      </c>
      <c r="N177" s="20">
        <v>13.994999999999983</v>
      </c>
      <c r="O177" s="20"/>
      <c r="P177" s="20"/>
      <c r="Q177" s="17">
        <v>0</v>
      </c>
      <c r="R177" s="10">
        <f t="shared" si="17"/>
        <v>279.89999999999964</v>
      </c>
      <c r="S177" s="5">
        <f t="shared" si="18"/>
        <v>245.21463863013665</v>
      </c>
      <c r="T177" s="5">
        <f t="shared" si="19"/>
        <v>34.685361369862989</v>
      </c>
      <c r="U177" s="9">
        <v>0.15</v>
      </c>
      <c r="V177" s="5">
        <f t="shared" si="20"/>
        <v>29.48255716438354</v>
      </c>
    </row>
    <row r="178" spans="4:22" x14ac:dyDescent="0.25">
      <c r="D178" s="5">
        <v>174</v>
      </c>
      <c r="E178" s="17" t="s">
        <v>205</v>
      </c>
      <c r="F178" s="7">
        <v>30682</v>
      </c>
      <c r="G178" s="32">
        <f t="shared" si="14"/>
        <v>30712</v>
      </c>
      <c r="H178" s="7">
        <v>44585</v>
      </c>
      <c r="I178" s="8">
        <f t="shared" si="15"/>
        <v>38.090410958904108</v>
      </c>
      <c r="J178" s="5">
        <v>60</v>
      </c>
      <c r="K178" s="9">
        <v>0.08</v>
      </c>
      <c r="L178" s="5">
        <f t="shared" si="16"/>
        <v>1.5333333333333334E-2</v>
      </c>
      <c r="M178" s="20">
        <v>241.30000000000018</v>
      </c>
      <c r="N178" s="20">
        <v>12.06500000000001</v>
      </c>
      <c r="O178" s="20"/>
      <c r="P178" s="20"/>
      <c r="Q178" s="17">
        <v>0</v>
      </c>
      <c r="R178" s="10">
        <f t="shared" si="17"/>
        <v>241.30000000000018</v>
      </c>
      <c r="S178" s="5">
        <f t="shared" si="18"/>
        <v>140.93198118721472</v>
      </c>
      <c r="T178" s="5">
        <f t="shared" si="19"/>
        <v>100.36801881278546</v>
      </c>
      <c r="U178" s="9">
        <v>0.15</v>
      </c>
      <c r="V178" s="5">
        <f t="shared" si="20"/>
        <v>85.312815990867648</v>
      </c>
    </row>
    <row r="179" spans="4:22" x14ac:dyDescent="0.25">
      <c r="D179" s="5">
        <v>175</v>
      </c>
      <c r="E179" s="17" t="s">
        <v>206</v>
      </c>
      <c r="F179" s="7">
        <v>30682</v>
      </c>
      <c r="G179" s="32">
        <f t="shared" si="14"/>
        <v>30712</v>
      </c>
      <c r="H179" s="7">
        <v>44585</v>
      </c>
      <c r="I179" s="8">
        <f t="shared" si="15"/>
        <v>38.090410958904108</v>
      </c>
      <c r="J179" s="5">
        <v>40</v>
      </c>
      <c r="K179" s="9">
        <v>0.08</v>
      </c>
      <c r="L179" s="5">
        <f t="shared" si="16"/>
        <v>2.3E-2</v>
      </c>
      <c r="M179" s="20">
        <v>155.5</v>
      </c>
      <c r="N179" s="20">
        <v>7.7750000000000004</v>
      </c>
      <c r="O179" s="20"/>
      <c r="P179" s="20"/>
      <c r="Q179" s="17">
        <v>0</v>
      </c>
      <c r="R179" s="10">
        <f t="shared" si="17"/>
        <v>155.5</v>
      </c>
      <c r="S179" s="5">
        <f t="shared" si="18"/>
        <v>136.23035479452054</v>
      </c>
      <c r="T179" s="5">
        <f t="shared" si="19"/>
        <v>19.269645205479463</v>
      </c>
      <c r="U179" s="9">
        <v>0.15</v>
      </c>
      <c r="V179" s="5">
        <f t="shared" si="20"/>
        <v>16.379198424657542</v>
      </c>
    </row>
    <row r="180" spans="4:22" x14ac:dyDescent="0.25">
      <c r="D180" s="5">
        <v>176</v>
      </c>
      <c r="E180" s="17" t="s">
        <v>207</v>
      </c>
      <c r="F180" s="7">
        <v>30682</v>
      </c>
      <c r="G180" s="32">
        <f t="shared" si="14"/>
        <v>30712</v>
      </c>
      <c r="H180" s="7">
        <v>44585</v>
      </c>
      <c r="I180" s="8">
        <f t="shared" si="15"/>
        <v>38.090410958904108</v>
      </c>
      <c r="J180" s="5">
        <v>60</v>
      </c>
      <c r="K180" s="9">
        <v>0.08</v>
      </c>
      <c r="L180" s="5">
        <f t="shared" si="16"/>
        <v>1.5333333333333334E-2</v>
      </c>
      <c r="M180" s="20">
        <v>124</v>
      </c>
      <c r="N180" s="20">
        <v>6.2</v>
      </c>
      <c r="O180" s="20"/>
      <c r="P180" s="20"/>
      <c r="Q180" s="17">
        <v>0</v>
      </c>
      <c r="R180" s="10">
        <f t="shared" si="17"/>
        <v>124</v>
      </c>
      <c r="S180" s="5">
        <f t="shared" si="18"/>
        <v>72.422568036529682</v>
      </c>
      <c r="T180" s="5">
        <f t="shared" si="19"/>
        <v>51.577431963470318</v>
      </c>
      <c r="U180" s="9">
        <v>0.15</v>
      </c>
      <c r="V180" s="5">
        <f t="shared" si="20"/>
        <v>43.840817168949769</v>
      </c>
    </row>
    <row r="181" spans="4:22" x14ac:dyDescent="0.25">
      <c r="D181" s="5">
        <v>177</v>
      </c>
      <c r="E181" s="17" t="s">
        <v>208</v>
      </c>
      <c r="F181" s="7">
        <v>30682</v>
      </c>
      <c r="G181" s="32">
        <f t="shared" si="14"/>
        <v>30712</v>
      </c>
      <c r="H181" s="7">
        <v>44585</v>
      </c>
      <c r="I181" s="8">
        <f t="shared" si="15"/>
        <v>38.090410958904108</v>
      </c>
      <c r="J181" s="5">
        <v>60</v>
      </c>
      <c r="K181" s="9">
        <v>0.08</v>
      </c>
      <c r="L181" s="5">
        <f t="shared" si="16"/>
        <v>1.5333333333333334E-2</v>
      </c>
      <c r="M181" s="20">
        <v>93.700000000000045</v>
      </c>
      <c r="N181" s="20">
        <v>4.6850000000000023</v>
      </c>
      <c r="O181" s="20"/>
      <c r="P181" s="20"/>
      <c r="Q181" s="17">
        <v>0</v>
      </c>
      <c r="R181" s="10">
        <f t="shared" si="17"/>
        <v>93.700000000000045</v>
      </c>
      <c r="S181" s="5">
        <f t="shared" si="18"/>
        <v>54.725763105022857</v>
      </c>
      <c r="T181" s="5">
        <f t="shared" si="19"/>
        <v>38.974236894977189</v>
      </c>
      <c r="U181" s="9">
        <v>0.15</v>
      </c>
      <c r="V181" s="5">
        <f t="shared" si="20"/>
        <v>33.128101360730611</v>
      </c>
    </row>
    <row r="182" spans="4:22" x14ac:dyDescent="0.25">
      <c r="D182" s="5">
        <v>178</v>
      </c>
      <c r="E182" s="17" t="s">
        <v>209</v>
      </c>
      <c r="F182" s="7">
        <v>19725</v>
      </c>
      <c r="G182" s="32">
        <f t="shared" si="14"/>
        <v>19755</v>
      </c>
      <c r="H182" s="7">
        <v>44585</v>
      </c>
      <c r="I182" s="8">
        <f t="shared" si="15"/>
        <v>68.109589041095887</v>
      </c>
      <c r="J182" s="5">
        <v>40</v>
      </c>
      <c r="K182" s="9">
        <v>0.08</v>
      </c>
      <c r="L182" s="5">
        <f t="shared" si="16"/>
        <v>2.3E-2</v>
      </c>
      <c r="M182" s="20">
        <v>1774.25</v>
      </c>
      <c r="N182" s="20">
        <v>88.712500000000006</v>
      </c>
      <c r="O182" s="20"/>
      <c r="P182" s="20"/>
      <c r="Q182" s="17">
        <v>0</v>
      </c>
      <c r="R182" s="10">
        <f t="shared" si="17"/>
        <v>1774.25</v>
      </c>
      <c r="S182" s="5">
        <f t="shared" si="18"/>
        <v>2779.3990821917805</v>
      </c>
      <c r="T182" s="5">
        <f t="shared" si="19"/>
        <v>0</v>
      </c>
      <c r="U182" s="9">
        <v>0.15</v>
      </c>
      <c r="V182" s="5">
        <f t="shared" si="20"/>
        <v>141.94</v>
      </c>
    </row>
    <row r="183" spans="4:22" x14ac:dyDescent="0.25">
      <c r="D183" s="5">
        <v>179</v>
      </c>
      <c r="E183" s="17" t="s">
        <v>210</v>
      </c>
      <c r="F183" s="7">
        <v>39779</v>
      </c>
      <c r="G183" s="32">
        <f t="shared" si="14"/>
        <v>39782</v>
      </c>
      <c r="H183" s="7">
        <v>44585</v>
      </c>
      <c r="I183" s="8">
        <f t="shared" si="15"/>
        <v>13.167123287671233</v>
      </c>
      <c r="J183" s="5">
        <v>40</v>
      </c>
      <c r="K183" s="9">
        <v>0.08</v>
      </c>
      <c r="L183" s="5">
        <f t="shared" si="16"/>
        <v>2.3E-2</v>
      </c>
      <c r="M183" s="20">
        <v>53162.10149999999</v>
      </c>
      <c r="N183" s="20">
        <v>2658.1050749999995</v>
      </c>
      <c r="O183" s="20">
        <f>VLOOKUP(G183,Sheet1!E:M,9,0)</f>
        <v>108.71</v>
      </c>
      <c r="P183">
        <v>140.27000000000001</v>
      </c>
      <c r="Q183" s="34">
        <f>(P183-O183)/O183</f>
        <v>0.29031367859442569</v>
      </c>
      <c r="R183" s="10">
        <f t="shared" si="17"/>
        <v>37728.416251724753</v>
      </c>
      <c r="S183" s="5">
        <f t="shared" si="18"/>
        <v>11425.818289405892</v>
      </c>
      <c r="T183" s="5">
        <f t="shared" si="19"/>
        <v>26302.597962318861</v>
      </c>
      <c r="U183" s="9">
        <v>0.15</v>
      </c>
      <c r="V183" s="5">
        <f t="shared" si="20"/>
        <v>22357.208267971033</v>
      </c>
    </row>
    <row r="184" spans="4:22" x14ac:dyDescent="0.25">
      <c r="D184" s="5">
        <v>180</v>
      </c>
      <c r="E184" s="17" t="s">
        <v>211</v>
      </c>
      <c r="F184" s="7">
        <v>30317</v>
      </c>
      <c r="G184" s="32">
        <f t="shared" si="14"/>
        <v>30347</v>
      </c>
      <c r="H184" s="7">
        <v>44585</v>
      </c>
      <c r="I184" s="8">
        <f t="shared" si="15"/>
        <v>39.090410958904108</v>
      </c>
      <c r="J184" s="5">
        <v>60</v>
      </c>
      <c r="K184" s="9">
        <v>0.08</v>
      </c>
      <c r="L184" s="5">
        <f t="shared" si="16"/>
        <v>1.5333333333333334E-2</v>
      </c>
      <c r="M184" s="20">
        <v>2610.1500000000015</v>
      </c>
      <c r="N184" s="20">
        <v>130.50750000000008</v>
      </c>
      <c r="O184" s="20"/>
      <c r="P184" s="20"/>
      <c r="Q184" s="17">
        <v>0</v>
      </c>
      <c r="R184" s="10">
        <f t="shared" si="17"/>
        <v>2610.1500000000015</v>
      </c>
      <c r="S184" s="5">
        <f t="shared" si="18"/>
        <v>1564.4881545205487</v>
      </c>
      <c r="T184" s="5">
        <f t="shared" si="19"/>
        <v>1045.6618454794527</v>
      </c>
      <c r="U184" s="9">
        <v>0.15</v>
      </c>
      <c r="V184" s="5">
        <f t="shared" si="20"/>
        <v>888.81256865753483</v>
      </c>
    </row>
    <row r="185" spans="4:22" x14ac:dyDescent="0.25">
      <c r="D185" s="5">
        <v>181</v>
      </c>
      <c r="E185" s="17" t="s">
        <v>212</v>
      </c>
      <c r="F185" s="7">
        <v>30317</v>
      </c>
      <c r="G185" s="32">
        <f t="shared" si="14"/>
        <v>30347</v>
      </c>
      <c r="H185" s="7">
        <v>44585</v>
      </c>
      <c r="I185" s="8">
        <f t="shared" si="15"/>
        <v>39.090410958904108</v>
      </c>
      <c r="J185" s="5">
        <v>60</v>
      </c>
      <c r="K185" s="9">
        <v>0.08</v>
      </c>
      <c r="L185" s="5">
        <f t="shared" si="16"/>
        <v>1.5333333333333334E-2</v>
      </c>
      <c r="M185" s="20">
        <v>1906.5</v>
      </c>
      <c r="N185" s="20">
        <v>95.325000000000003</v>
      </c>
      <c r="O185" s="20"/>
      <c r="P185" s="20"/>
      <c r="Q185" s="17">
        <v>0</v>
      </c>
      <c r="R185" s="10">
        <f t="shared" si="17"/>
        <v>1906.5</v>
      </c>
      <c r="S185" s="5">
        <f t="shared" si="18"/>
        <v>1142.7299835616438</v>
      </c>
      <c r="T185" s="5">
        <f t="shared" si="19"/>
        <v>763.77001643835615</v>
      </c>
      <c r="U185" s="9">
        <v>0.15</v>
      </c>
      <c r="V185" s="5">
        <f t="shared" si="20"/>
        <v>649.20451397260274</v>
      </c>
    </row>
    <row r="186" spans="4:22" x14ac:dyDescent="0.25">
      <c r="D186" s="5">
        <v>182</v>
      </c>
      <c r="E186" s="17" t="s">
        <v>213</v>
      </c>
      <c r="F186" s="7">
        <v>30317</v>
      </c>
      <c r="G186" s="32">
        <f t="shared" si="14"/>
        <v>30347</v>
      </c>
      <c r="H186" s="7">
        <v>44585</v>
      </c>
      <c r="I186" s="8">
        <f t="shared" si="15"/>
        <v>39.090410958904108</v>
      </c>
      <c r="J186" s="5">
        <v>60</v>
      </c>
      <c r="K186" s="9">
        <v>0.08</v>
      </c>
      <c r="L186" s="5">
        <f t="shared" si="16"/>
        <v>1.5333333333333334E-2</v>
      </c>
      <c r="M186" s="20">
        <v>69.849999999999909</v>
      </c>
      <c r="N186" s="20">
        <v>3.4924999999999957</v>
      </c>
      <c r="O186" s="20"/>
      <c r="P186" s="20"/>
      <c r="Q186" s="17">
        <v>0</v>
      </c>
      <c r="R186" s="10">
        <f t="shared" si="17"/>
        <v>69.849999999999909</v>
      </c>
      <c r="S186" s="5">
        <f t="shared" si="18"/>
        <v>41.867133150684879</v>
      </c>
      <c r="T186" s="5">
        <f t="shared" si="19"/>
        <v>27.98286684931503</v>
      </c>
      <c r="U186" s="9">
        <v>0.15</v>
      </c>
      <c r="V186" s="5">
        <f t="shared" si="20"/>
        <v>23.785436821917774</v>
      </c>
    </row>
    <row r="187" spans="4:22" x14ac:dyDescent="0.25">
      <c r="D187" s="5">
        <v>183</v>
      </c>
      <c r="E187" s="17" t="s">
        <v>209</v>
      </c>
      <c r="F187" s="7">
        <v>19360</v>
      </c>
      <c r="G187" s="32">
        <f t="shared" si="14"/>
        <v>19390</v>
      </c>
      <c r="H187" s="7">
        <v>44585</v>
      </c>
      <c r="I187" s="8">
        <f t="shared" si="15"/>
        <v>69.109589041095887</v>
      </c>
      <c r="J187" s="5">
        <v>40</v>
      </c>
      <c r="K187" s="9">
        <v>0.08</v>
      </c>
      <c r="L187" s="5">
        <f t="shared" si="16"/>
        <v>2.3E-2</v>
      </c>
      <c r="M187" s="20">
        <v>744.60000000000036</v>
      </c>
      <c r="N187" s="20">
        <v>37.230000000000018</v>
      </c>
      <c r="O187" s="20"/>
      <c r="P187" s="20"/>
      <c r="Q187" s="17">
        <v>0</v>
      </c>
      <c r="R187" s="10">
        <f t="shared" si="17"/>
        <v>744.60000000000036</v>
      </c>
      <c r="S187" s="5">
        <f t="shared" si="18"/>
        <v>1183.5570000000005</v>
      </c>
      <c r="T187" s="5">
        <f t="shared" si="19"/>
        <v>0</v>
      </c>
      <c r="U187" s="9">
        <v>0.15</v>
      </c>
      <c r="V187" s="5">
        <f t="shared" si="20"/>
        <v>59.568000000000033</v>
      </c>
    </row>
    <row r="188" spans="4:22" x14ac:dyDescent="0.25">
      <c r="D188" s="5">
        <v>184</v>
      </c>
      <c r="E188" s="17" t="s">
        <v>214</v>
      </c>
      <c r="F188" s="7">
        <v>29952</v>
      </c>
      <c r="G188" s="32">
        <f t="shared" si="14"/>
        <v>29982</v>
      </c>
      <c r="H188" s="7">
        <v>44585</v>
      </c>
      <c r="I188" s="8">
        <f t="shared" si="15"/>
        <v>40.090410958904108</v>
      </c>
      <c r="J188" s="5">
        <v>60</v>
      </c>
      <c r="K188" s="9">
        <v>0.08</v>
      </c>
      <c r="L188" s="5">
        <f t="shared" si="16"/>
        <v>1.5333333333333334E-2</v>
      </c>
      <c r="M188" s="20">
        <v>264.39999999999964</v>
      </c>
      <c r="N188" s="20">
        <v>13.219999999999983</v>
      </c>
      <c r="O188" s="20"/>
      <c r="P188" s="20"/>
      <c r="Q188" s="17">
        <v>0</v>
      </c>
      <c r="R188" s="10">
        <f t="shared" si="17"/>
        <v>264.39999999999964</v>
      </c>
      <c r="S188" s="5">
        <f t="shared" si="18"/>
        <v>162.5318714155249</v>
      </c>
      <c r="T188" s="5">
        <f t="shared" si="19"/>
        <v>101.86812858447473</v>
      </c>
      <c r="U188" s="9">
        <v>0.15</v>
      </c>
      <c r="V188" s="5">
        <f t="shared" si="20"/>
        <v>86.587909296803517</v>
      </c>
    </row>
    <row r="189" spans="4:22" x14ac:dyDescent="0.25">
      <c r="D189" s="5">
        <v>185</v>
      </c>
      <c r="E189" s="17" t="s">
        <v>215</v>
      </c>
      <c r="F189" s="7">
        <v>29952</v>
      </c>
      <c r="G189" s="32">
        <f t="shared" si="14"/>
        <v>29982</v>
      </c>
      <c r="H189" s="7">
        <v>44585</v>
      </c>
      <c r="I189" s="8">
        <f t="shared" si="15"/>
        <v>40.090410958904108</v>
      </c>
      <c r="J189" s="5">
        <v>60</v>
      </c>
      <c r="K189" s="9">
        <v>0.08</v>
      </c>
      <c r="L189" s="5">
        <f t="shared" si="16"/>
        <v>1.5333333333333334E-2</v>
      </c>
      <c r="M189" s="20">
        <v>262.35000000000036</v>
      </c>
      <c r="N189" s="20">
        <v>13.117500000000019</v>
      </c>
      <c r="O189" s="20"/>
      <c r="P189" s="20"/>
      <c r="Q189" s="17">
        <v>0</v>
      </c>
      <c r="R189" s="10">
        <f t="shared" si="17"/>
        <v>262.35000000000036</v>
      </c>
      <c r="S189" s="5">
        <f t="shared" si="18"/>
        <v>161.2716961643838</v>
      </c>
      <c r="T189" s="5">
        <f t="shared" si="19"/>
        <v>101.07830383561657</v>
      </c>
      <c r="U189" s="9">
        <v>0.15</v>
      </c>
      <c r="V189" s="5">
        <f t="shared" si="20"/>
        <v>85.916558260274073</v>
      </c>
    </row>
    <row r="190" spans="4:22" x14ac:dyDescent="0.25">
      <c r="D190" s="5">
        <v>186</v>
      </c>
      <c r="E190" s="17" t="s">
        <v>216</v>
      </c>
      <c r="F190" s="7">
        <v>29952</v>
      </c>
      <c r="G190" s="32">
        <f t="shared" si="14"/>
        <v>29982</v>
      </c>
      <c r="H190" s="7">
        <v>44585</v>
      </c>
      <c r="I190" s="8">
        <f t="shared" si="15"/>
        <v>40.090410958904108</v>
      </c>
      <c r="J190" s="5">
        <v>60</v>
      </c>
      <c r="K190" s="9">
        <v>0.08</v>
      </c>
      <c r="L190" s="5">
        <f t="shared" si="16"/>
        <v>1.5333333333333334E-2</v>
      </c>
      <c r="M190" s="20">
        <v>175.5</v>
      </c>
      <c r="N190" s="20">
        <v>8.7750000000000004</v>
      </c>
      <c r="O190" s="20"/>
      <c r="P190" s="20"/>
      <c r="Q190" s="17">
        <v>0</v>
      </c>
      <c r="R190" s="10">
        <f t="shared" si="17"/>
        <v>175.5</v>
      </c>
      <c r="S190" s="5">
        <f t="shared" si="18"/>
        <v>107.88329589041096</v>
      </c>
      <c r="T190" s="5">
        <f t="shared" si="19"/>
        <v>67.616704109589037</v>
      </c>
      <c r="U190" s="9">
        <v>0.15</v>
      </c>
      <c r="V190" s="5">
        <f t="shared" si="20"/>
        <v>57.474198493150681</v>
      </c>
    </row>
    <row r="191" spans="4:22" x14ac:dyDescent="0.25">
      <c r="D191" s="5">
        <v>187</v>
      </c>
      <c r="E191" s="17" t="s">
        <v>217</v>
      </c>
      <c r="F191" s="7">
        <v>29952</v>
      </c>
      <c r="G191" s="32">
        <f t="shared" si="14"/>
        <v>29982</v>
      </c>
      <c r="H191" s="7">
        <v>44585</v>
      </c>
      <c r="I191" s="8">
        <f t="shared" si="15"/>
        <v>40.090410958904108</v>
      </c>
      <c r="J191" s="5">
        <v>60</v>
      </c>
      <c r="K191" s="9">
        <v>0.08</v>
      </c>
      <c r="L191" s="5">
        <f t="shared" si="16"/>
        <v>1.5333333333333334E-2</v>
      </c>
      <c r="M191" s="20">
        <v>86.25</v>
      </c>
      <c r="N191" s="20">
        <v>4.3125</v>
      </c>
      <c r="O191" s="20"/>
      <c r="P191" s="20"/>
      <c r="Q191" s="17">
        <v>0</v>
      </c>
      <c r="R191" s="10">
        <f t="shared" si="17"/>
        <v>86.25</v>
      </c>
      <c r="S191" s="5">
        <f t="shared" si="18"/>
        <v>53.019568493150686</v>
      </c>
      <c r="T191" s="5">
        <f t="shared" si="19"/>
        <v>33.230431506849314</v>
      </c>
      <c r="U191" s="9">
        <v>0.15</v>
      </c>
      <c r="V191" s="5">
        <f t="shared" si="20"/>
        <v>28.245866780821917</v>
      </c>
    </row>
    <row r="192" spans="4:22" x14ac:dyDescent="0.25">
      <c r="D192" s="5">
        <v>188</v>
      </c>
      <c r="E192" s="17" t="s">
        <v>218</v>
      </c>
      <c r="F192" s="7">
        <v>29587</v>
      </c>
      <c r="G192" s="32">
        <f t="shared" si="14"/>
        <v>29617</v>
      </c>
      <c r="H192" s="7">
        <v>44585</v>
      </c>
      <c r="I192" s="8">
        <f t="shared" si="15"/>
        <v>41.090410958904108</v>
      </c>
      <c r="J192" s="5">
        <v>60</v>
      </c>
      <c r="K192" s="9">
        <v>0.08</v>
      </c>
      <c r="L192" s="5">
        <f t="shared" si="16"/>
        <v>1.5333333333333334E-2</v>
      </c>
      <c r="M192" s="20">
        <v>5507.6999999999971</v>
      </c>
      <c r="N192" s="20">
        <v>275.38499999999988</v>
      </c>
      <c r="O192" s="20"/>
      <c r="P192" s="20"/>
      <c r="Q192" s="17">
        <v>0</v>
      </c>
      <c r="R192" s="10">
        <f t="shared" si="17"/>
        <v>5507.6999999999971</v>
      </c>
      <c r="S192" s="5">
        <f t="shared" si="18"/>
        <v>3470.1427320547928</v>
      </c>
      <c r="T192" s="5">
        <f t="shared" si="19"/>
        <v>2037.5572679452043</v>
      </c>
      <c r="U192" s="9">
        <v>0.15</v>
      </c>
      <c r="V192" s="5">
        <f t="shared" si="20"/>
        <v>1731.9236777534236</v>
      </c>
    </row>
    <row r="193" spans="4:22" x14ac:dyDescent="0.25">
      <c r="D193" s="5">
        <v>189</v>
      </c>
      <c r="E193" s="17" t="s">
        <v>219</v>
      </c>
      <c r="F193" s="7">
        <v>29587</v>
      </c>
      <c r="G193" s="32">
        <f t="shared" si="14"/>
        <v>29617</v>
      </c>
      <c r="H193" s="7">
        <v>44585</v>
      </c>
      <c r="I193" s="8">
        <f t="shared" si="15"/>
        <v>41.090410958904108</v>
      </c>
      <c r="J193" s="5">
        <v>60</v>
      </c>
      <c r="K193" s="9">
        <v>0.08</v>
      </c>
      <c r="L193" s="5">
        <f t="shared" si="16"/>
        <v>1.5333333333333334E-2</v>
      </c>
      <c r="M193" s="20">
        <v>904</v>
      </c>
      <c r="N193" s="20">
        <v>45.2</v>
      </c>
      <c r="O193" s="20"/>
      <c r="P193" s="20"/>
      <c r="Q193" s="17">
        <v>0</v>
      </c>
      <c r="R193" s="10">
        <f t="shared" si="17"/>
        <v>904</v>
      </c>
      <c r="S193" s="5">
        <f t="shared" si="18"/>
        <v>569.56788310502282</v>
      </c>
      <c r="T193" s="5">
        <f t="shared" si="19"/>
        <v>334.43211689497718</v>
      </c>
      <c r="U193" s="9">
        <v>0.15</v>
      </c>
      <c r="V193" s="5">
        <f t="shared" si="20"/>
        <v>284.26729936073059</v>
      </c>
    </row>
    <row r="194" spans="4:22" x14ac:dyDescent="0.25">
      <c r="D194" s="5">
        <v>190</v>
      </c>
      <c r="E194" s="17" t="s">
        <v>163</v>
      </c>
      <c r="F194" s="7">
        <v>29587</v>
      </c>
      <c r="G194" s="32">
        <f t="shared" si="14"/>
        <v>29617</v>
      </c>
      <c r="H194" s="7">
        <v>44585</v>
      </c>
      <c r="I194" s="8">
        <f t="shared" si="15"/>
        <v>41.090410958904108</v>
      </c>
      <c r="J194" s="5">
        <v>40</v>
      </c>
      <c r="K194" s="9">
        <v>0.08</v>
      </c>
      <c r="L194" s="5">
        <f t="shared" si="16"/>
        <v>2.3E-2</v>
      </c>
      <c r="M194" s="20">
        <v>468.64999999999964</v>
      </c>
      <c r="N194" s="20">
        <v>23.432499999999983</v>
      </c>
      <c r="O194" s="20"/>
      <c r="P194" s="20"/>
      <c r="Q194" s="17">
        <v>0</v>
      </c>
      <c r="R194" s="10">
        <f t="shared" si="17"/>
        <v>468.64999999999964</v>
      </c>
      <c r="S194" s="5">
        <f t="shared" si="18"/>
        <v>442.9114852054791</v>
      </c>
      <c r="T194" s="5">
        <f t="shared" si="19"/>
        <v>25.73851479452054</v>
      </c>
      <c r="U194" s="9">
        <v>0.15</v>
      </c>
      <c r="V194" s="5">
        <f t="shared" si="20"/>
        <v>37.491999999999969</v>
      </c>
    </row>
    <row r="195" spans="4:22" x14ac:dyDescent="0.25">
      <c r="D195" s="5">
        <v>191</v>
      </c>
      <c r="E195" s="17" t="s">
        <v>220</v>
      </c>
      <c r="F195" s="7">
        <v>29587</v>
      </c>
      <c r="G195" s="32">
        <f t="shared" si="14"/>
        <v>29617</v>
      </c>
      <c r="H195" s="7">
        <v>44585</v>
      </c>
      <c r="I195" s="8">
        <f t="shared" si="15"/>
        <v>41.090410958904108</v>
      </c>
      <c r="J195" s="5">
        <v>60</v>
      </c>
      <c r="K195" s="9">
        <v>0.08</v>
      </c>
      <c r="L195" s="5">
        <f t="shared" si="16"/>
        <v>1.5333333333333334E-2</v>
      </c>
      <c r="M195" s="20">
        <v>358.64999999999964</v>
      </c>
      <c r="N195" s="20">
        <v>17.932499999999983</v>
      </c>
      <c r="O195" s="20"/>
      <c r="P195" s="20"/>
      <c r="Q195" s="17">
        <v>0</v>
      </c>
      <c r="R195" s="10">
        <f t="shared" si="17"/>
        <v>358.64999999999964</v>
      </c>
      <c r="S195" s="5">
        <f t="shared" si="18"/>
        <v>225.96849698630115</v>
      </c>
      <c r="T195" s="5">
        <f t="shared" si="19"/>
        <v>132.68150301369849</v>
      </c>
      <c r="U195" s="9">
        <v>0.15</v>
      </c>
      <c r="V195" s="5">
        <f t="shared" si="20"/>
        <v>112.77927756164371</v>
      </c>
    </row>
    <row r="196" spans="4:22" x14ac:dyDescent="0.25">
      <c r="D196" s="5">
        <v>192</v>
      </c>
      <c r="E196" s="17" t="s">
        <v>221</v>
      </c>
      <c r="F196" s="7">
        <v>29587</v>
      </c>
      <c r="G196" s="32">
        <f t="shared" si="14"/>
        <v>29617</v>
      </c>
      <c r="H196" s="7">
        <v>44585</v>
      </c>
      <c r="I196" s="8">
        <f t="shared" si="15"/>
        <v>41.090410958904108</v>
      </c>
      <c r="J196" s="5">
        <v>40</v>
      </c>
      <c r="K196" s="9">
        <v>0.08</v>
      </c>
      <c r="L196" s="5">
        <f t="shared" si="16"/>
        <v>2.3E-2</v>
      </c>
      <c r="M196" s="20">
        <v>348.75</v>
      </c>
      <c r="N196" s="20">
        <v>17.4375</v>
      </c>
      <c r="O196" s="20"/>
      <c r="P196" s="20"/>
      <c r="Q196" s="17">
        <v>0</v>
      </c>
      <c r="R196" s="10">
        <f t="shared" si="17"/>
        <v>348.75</v>
      </c>
      <c r="S196" s="5">
        <f t="shared" si="18"/>
        <v>329.59645890410957</v>
      </c>
      <c r="T196" s="5">
        <f t="shared" si="19"/>
        <v>19.153541095890432</v>
      </c>
      <c r="U196" s="9">
        <v>0.15</v>
      </c>
      <c r="V196" s="5">
        <f t="shared" si="20"/>
        <v>27.900000000000002</v>
      </c>
    </row>
    <row r="197" spans="4:22" x14ac:dyDescent="0.25">
      <c r="D197" s="5">
        <v>193</v>
      </c>
      <c r="E197" s="17" t="s">
        <v>222</v>
      </c>
      <c r="F197" s="7">
        <v>29587</v>
      </c>
      <c r="G197" s="32">
        <f t="shared" si="14"/>
        <v>29617</v>
      </c>
      <c r="H197" s="7">
        <v>44585</v>
      </c>
      <c r="I197" s="8">
        <f t="shared" si="15"/>
        <v>41.090410958904108</v>
      </c>
      <c r="J197" s="5">
        <v>15</v>
      </c>
      <c r="K197" s="9">
        <v>0.08</v>
      </c>
      <c r="L197" s="5">
        <f t="shared" si="16"/>
        <v>6.1333333333333337E-2</v>
      </c>
      <c r="M197" s="20">
        <v>303.5</v>
      </c>
      <c r="N197" s="20">
        <v>15.175000000000001</v>
      </c>
      <c r="O197" s="20"/>
      <c r="P197" s="20"/>
      <c r="Q197" s="17">
        <v>0</v>
      </c>
      <c r="R197" s="10">
        <f t="shared" si="17"/>
        <v>303.5</v>
      </c>
      <c r="S197" s="5">
        <f t="shared" si="18"/>
        <v>764.8843031963471</v>
      </c>
      <c r="T197" s="5">
        <f t="shared" si="19"/>
        <v>0</v>
      </c>
      <c r="U197" s="9">
        <v>0.15</v>
      </c>
      <c r="V197" s="5">
        <f t="shared" si="20"/>
        <v>24.28</v>
      </c>
    </row>
    <row r="198" spans="4:22" x14ac:dyDescent="0.25">
      <c r="D198" s="5">
        <v>194</v>
      </c>
      <c r="E198" s="17" t="s">
        <v>223</v>
      </c>
      <c r="F198" s="7">
        <v>29587</v>
      </c>
      <c r="G198" s="32">
        <f t="shared" ref="G198:G261" si="21">EOMONTH(F198,0)</f>
        <v>29617</v>
      </c>
      <c r="H198" s="7">
        <v>44585</v>
      </c>
      <c r="I198" s="8">
        <f t="shared" ref="I198:I261" si="22">(H198-F198)/365</f>
        <v>41.090410958904108</v>
      </c>
      <c r="J198" s="5">
        <v>40</v>
      </c>
      <c r="K198" s="9">
        <v>0.08</v>
      </c>
      <c r="L198" s="5">
        <f t="shared" ref="L198:L261" si="23">(1-K198)/J198</f>
        <v>2.3E-2</v>
      </c>
      <c r="M198" s="20">
        <v>242.80000000000018</v>
      </c>
      <c r="N198" s="20">
        <v>12.140000000000009</v>
      </c>
      <c r="O198" s="20"/>
      <c r="P198" s="20"/>
      <c r="Q198" s="17">
        <v>0</v>
      </c>
      <c r="R198" s="10">
        <f t="shared" ref="R198:R261" si="24">M198*(1-Q198)</f>
        <v>242.80000000000018</v>
      </c>
      <c r="S198" s="5">
        <f t="shared" ref="S198:S261" si="25">R198*L198*I198</f>
        <v>229.46529095890426</v>
      </c>
      <c r="T198" s="5">
        <f t="shared" ref="T198:T261" si="26">MAX(R198-S198,0)</f>
        <v>13.33470904109592</v>
      </c>
      <c r="U198" s="9">
        <v>0.15</v>
      </c>
      <c r="V198" s="5">
        <f t="shared" ref="V198:V261" si="27">IF(N198&lt;0,0,IF(T198&lt;=K198*R198,K198*R198,T198*(1-U198)))</f>
        <v>19.424000000000014</v>
      </c>
    </row>
    <row r="199" spans="4:22" x14ac:dyDescent="0.25">
      <c r="D199" s="5">
        <v>195</v>
      </c>
      <c r="E199" s="17" t="s">
        <v>224</v>
      </c>
      <c r="F199" s="7">
        <v>29587</v>
      </c>
      <c r="G199" s="32">
        <f t="shared" si="21"/>
        <v>29617</v>
      </c>
      <c r="H199" s="7">
        <v>44585</v>
      </c>
      <c r="I199" s="8">
        <f t="shared" si="22"/>
        <v>41.090410958904108</v>
      </c>
      <c r="J199" s="5">
        <v>40</v>
      </c>
      <c r="K199" s="9">
        <v>0.08</v>
      </c>
      <c r="L199" s="5">
        <f t="shared" si="23"/>
        <v>2.3E-2</v>
      </c>
      <c r="M199" s="20">
        <v>60.25</v>
      </c>
      <c r="N199" s="20">
        <v>3.0125000000000002</v>
      </c>
      <c r="O199" s="20"/>
      <c r="P199" s="20"/>
      <c r="Q199" s="17">
        <v>0</v>
      </c>
      <c r="R199" s="10">
        <f t="shared" si="24"/>
        <v>60.25</v>
      </c>
      <c r="S199" s="5">
        <f t="shared" si="25"/>
        <v>56.94103698630137</v>
      </c>
      <c r="T199" s="5">
        <f t="shared" si="26"/>
        <v>3.3089630136986301</v>
      </c>
      <c r="U199" s="9">
        <v>0.15</v>
      </c>
      <c r="V199" s="5">
        <f t="shared" si="27"/>
        <v>4.82</v>
      </c>
    </row>
    <row r="200" spans="4:22" x14ac:dyDescent="0.25">
      <c r="D200" s="5">
        <v>196</v>
      </c>
      <c r="E200" s="17" t="s">
        <v>225</v>
      </c>
      <c r="F200" s="7">
        <v>38533</v>
      </c>
      <c r="G200" s="32">
        <f t="shared" si="21"/>
        <v>38533</v>
      </c>
      <c r="H200" s="7">
        <v>44585</v>
      </c>
      <c r="I200" s="8">
        <f t="shared" si="22"/>
        <v>16.580821917808219</v>
      </c>
      <c r="J200" s="5">
        <v>40</v>
      </c>
      <c r="K200" s="9">
        <v>0.08</v>
      </c>
      <c r="L200" s="5">
        <f t="shared" si="23"/>
        <v>2.3E-2</v>
      </c>
      <c r="M200" s="20">
        <v>20653.313499999989</v>
      </c>
      <c r="N200" s="20">
        <v>1032.6656749999995</v>
      </c>
      <c r="O200" s="20"/>
      <c r="P200" s="20"/>
      <c r="Q200" s="17">
        <v>0</v>
      </c>
      <c r="R200" s="10">
        <f t="shared" si="24"/>
        <v>20653.313499999989</v>
      </c>
      <c r="S200" s="5">
        <f t="shared" si="25"/>
        <v>7876.3250025917769</v>
      </c>
      <c r="T200" s="5">
        <f t="shared" si="26"/>
        <v>12776.988497408212</v>
      </c>
      <c r="U200" s="9">
        <v>0.15</v>
      </c>
      <c r="V200" s="5">
        <f t="shared" si="27"/>
        <v>10860.44022279698</v>
      </c>
    </row>
    <row r="201" spans="4:22" x14ac:dyDescent="0.25">
      <c r="D201" s="5">
        <v>197</v>
      </c>
      <c r="E201" s="17" t="s">
        <v>226</v>
      </c>
      <c r="F201" s="7">
        <v>38442</v>
      </c>
      <c r="G201" s="32">
        <f t="shared" si="21"/>
        <v>38442</v>
      </c>
      <c r="H201" s="7">
        <v>44585</v>
      </c>
      <c r="I201" s="8">
        <f t="shared" si="22"/>
        <v>16.830136986301369</v>
      </c>
      <c r="J201" s="5">
        <v>15</v>
      </c>
      <c r="K201" s="9">
        <v>0.08</v>
      </c>
      <c r="L201" s="5">
        <f t="shared" si="23"/>
        <v>6.1333333333333337E-2</v>
      </c>
      <c r="M201" s="20">
        <v>36443.697000000044</v>
      </c>
      <c r="N201" s="20">
        <v>1822.1848500000024</v>
      </c>
      <c r="O201" s="20"/>
      <c r="P201" s="20"/>
      <c r="Q201" s="17">
        <v>0</v>
      </c>
      <c r="R201" s="10">
        <f t="shared" si="24"/>
        <v>36443.697000000044</v>
      </c>
      <c r="S201" s="5">
        <f t="shared" si="25"/>
        <v>37618.947984898674</v>
      </c>
      <c r="T201" s="5">
        <f t="shared" si="26"/>
        <v>0</v>
      </c>
      <c r="U201" s="9">
        <v>0.15</v>
      </c>
      <c r="V201" s="5">
        <f t="shared" si="27"/>
        <v>2915.4957600000034</v>
      </c>
    </row>
    <row r="202" spans="4:22" x14ac:dyDescent="0.25">
      <c r="D202" s="5">
        <v>198</v>
      </c>
      <c r="E202" s="17" t="s">
        <v>227</v>
      </c>
      <c r="F202" s="7">
        <v>29221</v>
      </c>
      <c r="G202" s="32">
        <f t="shared" si="21"/>
        <v>29251</v>
      </c>
      <c r="H202" s="7">
        <v>44585</v>
      </c>
      <c r="I202" s="8">
        <f t="shared" si="22"/>
        <v>42.093150684931508</v>
      </c>
      <c r="J202" s="5">
        <v>40</v>
      </c>
      <c r="K202" s="9">
        <v>0.08</v>
      </c>
      <c r="L202" s="5">
        <f t="shared" si="23"/>
        <v>2.3E-2</v>
      </c>
      <c r="M202" s="20">
        <v>1073.75</v>
      </c>
      <c r="N202" s="20">
        <v>53.6875</v>
      </c>
      <c r="O202" s="20"/>
      <c r="P202" s="20"/>
      <c r="Q202" s="17">
        <v>0</v>
      </c>
      <c r="R202" s="10">
        <f t="shared" si="24"/>
        <v>1073.75</v>
      </c>
      <c r="S202" s="5">
        <f t="shared" si="25"/>
        <v>1039.5429726027398</v>
      </c>
      <c r="T202" s="5">
        <f t="shared" si="26"/>
        <v>34.207027397260163</v>
      </c>
      <c r="U202" s="9">
        <v>0.15</v>
      </c>
      <c r="V202" s="5">
        <f t="shared" si="27"/>
        <v>85.9</v>
      </c>
    </row>
    <row r="203" spans="4:22" x14ac:dyDescent="0.25">
      <c r="D203" s="5">
        <v>199</v>
      </c>
      <c r="E203" s="17" t="s">
        <v>228</v>
      </c>
      <c r="F203" s="7">
        <v>29221</v>
      </c>
      <c r="G203" s="32">
        <f t="shared" si="21"/>
        <v>29251</v>
      </c>
      <c r="H203" s="7">
        <v>44585</v>
      </c>
      <c r="I203" s="8">
        <f t="shared" si="22"/>
        <v>42.093150684931508</v>
      </c>
      <c r="J203" s="5">
        <v>60</v>
      </c>
      <c r="K203" s="9">
        <v>0.08</v>
      </c>
      <c r="L203" s="5">
        <f t="shared" si="23"/>
        <v>1.5333333333333334E-2</v>
      </c>
      <c r="M203" s="20">
        <v>666.45000000000073</v>
      </c>
      <c r="N203" s="20">
        <v>33.322500000000041</v>
      </c>
      <c r="O203" s="20"/>
      <c r="P203" s="20"/>
      <c r="Q203" s="17">
        <v>0</v>
      </c>
      <c r="R203" s="10">
        <f t="shared" si="24"/>
        <v>666.45000000000073</v>
      </c>
      <c r="S203" s="5">
        <f t="shared" si="25"/>
        <v>430.14569753424712</v>
      </c>
      <c r="T203" s="5">
        <f t="shared" si="26"/>
        <v>236.30430246575361</v>
      </c>
      <c r="U203" s="9">
        <v>0.15</v>
      </c>
      <c r="V203" s="5">
        <f t="shared" si="27"/>
        <v>200.85865709589055</v>
      </c>
    </row>
    <row r="204" spans="4:22" x14ac:dyDescent="0.25">
      <c r="D204" s="5">
        <v>200</v>
      </c>
      <c r="E204" s="17" t="s">
        <v>229</v>
      </c>
      <c r="F204" s="7">
        <v>29221</v>
      </c>
      <c r="G204" s="32">
        <f t="shared" si="21"/>
        <v>29251</v>
      </c>
      <c r="H204" s="7">
        <v>44585</v>
      </c>
      <c r="I204" s="8">
        <f t="shared" si="22"/>
        <v>42.093150684931508</v>
      </c>
      <c r="J204" s="5">
        <v>60</v>
      </c>
      <c r="K204" s="9">
        <v>0.08</v>
      </c>
      <c r="L204" s="5">
        <f t="shared" si="23"/>
        <v>1.5333333333333334E-2</v>
      </c>
      <c r="M204" s="20">
        <v>475.95000000000073</v>
      </c>
      <c r="N204" s="20">
        <v>23.797500000000039</v>
      </c>
      <c r="O204" s="20"/>
      <c r="P204" s="20"/>
      <c r="Q204" s="17">
        <v>0</v>
      </c>
      <c r="R204" s="10">
        <f t="shared" si="24"/>
        <v>475.95000000000073</v>
      </c>
      <c r="S204" s="5">
        <f t="shared" si="25"/>
        <v>307.19160438356215</v>
      </c>
      <c r="T204" s="5">
        <f t="shared" si="26"/>
        <v>168.75839561643858</v>
      </c>
      <c r="U204" s="9">
        <v>0.15</v>
      </c>
      <c r="V204" s="5">
        <f t="shared" si="27"/>
        <v>143.44463627397278</v>
      </c>
    </row>
    <row r="205" spans="4:22" x14ac:dyDescent="0.25">
      <c r="D205" s="5">
        <v>201</v>
      </c>
      <c r="E205" s="17" t="s">
        <v>230</v>
      </c>
      <c r="F205" s="7">
        <v>29221</v>
      </c>
      <c r="G205" s="32">
        <f t="shared" si="21"/>
        <v>29251</v>
      </c>
      <c r="H205" s="7">
        <v>44585</v>
      </c>
      <c r="I205" s="8">
        <f t="shared" si="22"/>
        <v>42.093150684931508</v>
      </c>
      <c r="J205" s="5">
        <v>40</v>
      </c>
      <c r="K205" s="9">
        <v>0.08</v>
      </c>
      <c r="L205" s="5">
        <f t="shared" si="23"/>
        <v>2.3E-2</v>
      </c>
      <c r="M205" s="20">
        <v>380.94999999999982</v>
      </c>
      <c r="N205" s="20">
        <v>19.047499999999992</v>
      </c>
      <c r="O205" s="20"/>
      <c r="P205" s="20"/>
      <c r="Q205" s="17">
        <v>0</v>
      </c>
      <c r="R205" s="10">
        <f t="shared" si="24"/>
        <v>380.94999999999982</v>
      </c>
      <c r="S205" s="5">
        <f t="shared" si="25"/>
        <v>368.81387232876693</v>
      </c>
      <c r="T205" s="5">
        <f t="shared" si="26"/>
        <v>12.136127671232884</v>
      </c>
      <c r="U205" s="9">
        <v>0.15</v>
      </c>
      <c r="V205" s="5">
        <f t="shared" si="27"/>
        <v>30.475999999999985</v>
      </c>
    </row>
    <row r="206" spans="4:22" x14ac:dyDescent="0.25">
      <c r="D206" s="5">
        <v>202</v>
      </c>
      <c r="E206" s="17" t="s">
        <v>222</v>
      </c>
      <c r="F206" s="7">
        <v>29221</v>
      </c>
      <c r="G206" s="32">
        <f t="shared" si="21"/>
        <v>29251</v>
      </c>
      <c r="H206" s="7">
        <v>44585</v>
      </c>
      <c r="I206" s="8">
        <f t="shared" si="22"/>
        <v>42.093150684931508</v>
      </c>
      <c r="J206" s="5">
        <v>40</v>
      </c>
      <c r="K206" s="9">
        <v>0.08</v>
      </c>
      <c r="L206" s="5">
        <f t="shared" si="23"/>
        <v>2.3E-2</v>
      </c>
      <c r="M206" s="20">
        <v>87.799999999999955</v>
      </c>
      <c r="N206" s="20">
        <v>4.3899999999999979</v>
      </c>
      <c r="O206" s="20"/>
      <c r="P206" s="20"/>
      <c r="Q206" s="17">
        <v>0</v>
      </c>
      <c r="R206" s="10">
        <f t="shared" si="24"/>
        <v>87.799999999999955</v>
      </c>
      <c r="S206" s="5">
        <f t="shared" si="25"/>
        <v>85.002908493150642</v>
      </c>
      <c r="T206" s="5">
        <f t="shared" si="26"/>
        <v>2.7970915068493127</v>
      </c>
      <c r="U206" s="9">
        <v>0.15</v>
      </c>
      <c r="V206" s="5">
        <f t="shared" si="27"/>
        <v>7.0239999999999965</v>
      </c>
    </row>
    <row r="207" spans="4:22" x14ac:dyDescent="0.25">
      <c r="D207" s="5">
        <v>203</v>
      </c>
      <c r="E207" s="17" t="s">
        <v>231</v>
      </c>
      <c r="F207" s="7">
        <v>29221</v>
      </c>
      <c r="G207" s="32">
        <f t="shared" si="21"/>
        <v>29251</v>
      </c>
      <c r="H207" s="7">
        <v>44585</v>
      </c>
      <c r="I207" s="8">
        <f t="shared" si="22"/>
        <v>42.093150684931508</v>
      </c>
      <c r="J207" s="5">
        <v>40</v>
      </c>
      <c r="K207" s="9">
        <v>0.08</v>
      </c>
      <c r="L207" s="5">
        <f t="shared" si="23"/>
        <v>2.3E-2</v>
      </c>
      <c r="M207" s="20">
        <v>78</v>
      </c>
      <c r="N207" s="20">
        <v>3.9000000000000004</v>
      </c>
      <c r="O207" s="20"/>
      <c r="P207" s="20"/>
      <c r="Q207" s="17">
        <v>0</v>
      </c>
      <c r="R207" s="10">
        <f t="shared" si="24"/>
        <v>78</v>
      </c>
      <c r="S207" s="5">
        <f t="shared" si="25"/>
        <v>75.515112328767131</v>
      </c>
      <c r="T207" s="5">
        <f t="shared" si="26"/>
        <v>2.4848876712328689</v>
      </c>
      <c r="U207" s="9">
        <v>0.15</v>
      </c>
      <c r="V207" s="5">
        <f t="shared" si="27"/>
        <v>6.24</v>
      </c>
    </row>
    <row r="208" spans="4:22" x14ac:dyDescent="0.25">
      <c r="D208" s="5">
        <v>204</v>
      </c>
      <c r="E208" s="17" t="s">
        <v>232</v>
      </c>
      <c r="F208" s="7">
        <v>28856</v>
      </c>
      <c r="G208" s="32">
        <f t="shared" si="21"/>
        <v>28886</v>
      </c>
      <c r="H208" s="7">
        <v>44585</v>
      </c>
      <c r="I208" s="8">
        <f t="shared" si="22"/>
        <v>43.093150684931508</v>
      </c>
      <c r="J208" s="5">
        <v>40</v>
      </c>
      <c r="K208" s="9">
        <v>0.08</v>
      </c>
      <c r="L208" s="5">
        <f t="shared" si="23"/>
        <v>2.3E-2</v>
      </c>
      <c r="M208" s="20">
        <v>688.29999999999927</v>
      </c>
      <c r="N208" s="20">
        <v>34.414999999999964</v>
      </c>
      <c r="O208" s="20"/>
      <c r="P208" s="20"/>
      <c r="Q208" s="17">
        <v>0</v>
      </c>
      <c r="R208" s="10">
        <f t="shared" si="24"/>
        <v>688.29999999999927</v>
      </c>
      <c r="S208" s="5">
        <f t="shared" si="25"/>
        <v>682.20335917808154</v>
      </c>
      <c r="T208" s="5">
        <f t="shared" si="26"/>
        <v>6.096640821917731</v>
      </c>
      <c r="U208" s="9">
        <v>0.15</v>
      </c>
      <c r="V208" s="5">
        <f t="shared" si="27"/>
        <v>55.063999999999943</v>
      </c>
    </row>
    <row r="209" spans="4:22" x14ac:dyDescent="0.25">
      <c r="D209" s="5">
        <v>205</v>
      </c>
      <c r="E209" s="17" t="s">
        <v>233</v>
      </c>
      <c r="F209" s="7">
        <v>28856</v>
      </c>
      <c r="G209" s="32">
        <f t="shared" si="21"/>
        <v>28886</v>
      </c>
      <c r="H209" s="7">
        <v>44585</v>
      </c>
      <c r="I209" s="8">
        <f t="shared" si="22"/>
        <v>43.093150684931508</v>
      </c>
      <c r="J209" s="5">
        <v>40</v>
      </c>
      <c r="K209" s="9">
        <v>0.08</v>
      </c>
      <c r="L209" s="5">
        <f t="shared" si="23"/>
        <v>2.3E-2</v>
      </c>
      <c r="M209" s="20">
        <v>411.89999999999964</v>
      </c>
      <c r="N209" s="20">
        <v>20.594999999999985</v>
      </c>
      <c r="O209" s="20"/>
      <c r="P209" s="20"/>
      <c r="Q209" s="17">
        <v>0</v>
      </c>
      <c r="R209" s="10">
        <f t="shared" si="24"/>
        <v>411.89999999999964</v>
      </c>
      <c r="S209" s="5">
        <f t="shared" si="25"/>
        <v>408.25158164383527</v>
      </c>
      <c r="T209" s="5">
        <f t="shared" si="26"/>
        <v>3.6484183561643704</v>
      </c>
      <c r="U209" s="9">
        <v>0.15</v>
      </c>
      <c r="V209" s="5">
        <f t="shared" si="27"/>
        <v>32.95199999999997</v>
      </c>
    </row>
    <row r="210" spans="4:22" x14ac:dyDescent="0.25">
      <c r="D210" s="5">
        <v>206</v>
      </c>
      <c r="E210" s="17" t="s">
        <v>234</v>
      </c>
      <c r="F210" s="7">
        <v>28491</v>
      </c>
      <c r="G210" s="32">
        <f t="shared" si="21"/>
        <v>28521</v>
      </c>
      <c r="H210" s="7">
        <v>44585</v>
      </c>
      <c r="I210" s="8">
        <f t="shared" si="22"/>
        <v>44.093150684931508</v>
      </c>
      <c r="J210" s="5">
        <v>40</v>
      </c>
      <c r="K210" s="9">
        <v>0.08</v>
      </c>
      <c r="L210" s="5">
        <f t="shared" si="23"/>
        <v>2.3E-2</v>
      </c>
      <c r="M210" s="20">
        <v>1172.0499999999993</v>
      </c>
      <c r="N210" s="20">
        <v>58.602499999999964</v>
      </c>
      <c r="O210" s="20"/>
      <c r="P210" s="20"/>
      <c r="Q210" s="17">
        <v>0</v>
      </c>
      <c r="R210" s="10">
        <f t="shared" si="24"/>
        <v>1172.0499999999993</v>
      </c>
      <c r="S210" s="5">
        <f t="shared" si="25"/>
        <v>1188.6256769863007</v>
      </c>
      <c r="T210" s="5">
        <f t="shared" si="26"/>
        <v>0</v>
      </c>
      <c r="U210" s="9">
        <v>0.15</v>
      </c>
      <c r="V210" s="5">
        <f t="shared" si="27"/>
        <v>93.763999999999939</v>
      </c>
    </row>
    <row r="211" spans="4:22" x14ac:dyDescent="0.25">
      <c r="D211" s="5">
        <v>207</v>
      </c>
      <c r="E211" s="17" t="s">
        <v>235</v>
      </c>
      <c r="F211" s="7">
        <v>28491</v>
      </c>
      <c r="G211" s="32">
        <f t="shared" si="21"/>
        <v>28521</v>
      </c>
      <c r="H211" s="7">
        <v>44585</v>
      </c>
      <c r="I211" s="8">
        <f t="shared" si="22"/>
        <v>44.093150684931508</v>
      </c>
      <c r="J211" s="5">
        <v>40</v>
      </c>
      <c r="K211" s="9">
        <v>0.08</v>
      </c>
      <c r="L211" s="5">
        <f t="shared" si="23"/>
        <v>2.3E-2</v>
      </c>
      <c r="M211" s="20">
        <v>250.05000000000018</v>
      </c>
      <c r="N211" s="20">
        <v>12.50250000000001</v>
      </c>
      <c r="O211" s="20"/>
      <c r="P211" s="20"/>
      <c r="Q211" s="17">
        <v>0</v>
      </c>
      <c r="R211" s="10">
        <f t="shared" si="24"/>
        <v>250.05000000000018</v>
      </c>
      <c r="S211" s="5">
        <f t="shared" si="25"/>
        <v>253.58632356164404</v>
      </c>
      <c r="T211" s="5">
        <f t="shared" si="26"/>
        <v>0</v>
      </c>
      <c r="U211" s="9">
        <v>0.15</v>
      </c>
      <c r="V211" s="5">
        <f t="shared" si="27"/>
        <v>20.004000000000016</v>
      </c>
    </row>
    <row r="212" spans="4:22" x14ac:dyDescent="0.25">
      <c r="D212" s="5">
        <v>208</v>
      </c>
      <c r="E212" s="17" t="s">
        <v>236</v>
      </c>
      <c r="F212" s="7">
        <v>28126</v>
      </c>
      <c r="G212" s="32">
        <f t="shared" si="21"/>
        <v>28156</v>
      </c>
      <c r="H212" s="7">
        <v>44585</v>
      </c>
      <c r="I212" s="8">
        <f t="shared" si="22"/>
        <v>45.093150684931508</v>
      </c>
      <c r="J212" s="5">
        <v>40</v>
      </c>
      <c r="K212" s="9">
        <v>0.08</v>
      </c>
      <c r="L212" s="5">
        <f t="shared" si="23"/>
        <v>2.3E-2</v>
      </c>
      <c r="M212" s="20">
        <v>7518.0499999999884</v>
      </c>
      <c r="N212" s="20">
        <v>375.90249999999946</v>
      </c>
      <c r="O212" s="20"/>
      <c r="P212" s="20"/>
      <c r="Q212" s="17">
        <v>0</v>
      </c>
      <c r="R212" s="10">
        <f t="shared" si="24"/>
        <v>7518.0499999999884</v>
      </c>
      <c r="S212" s="5">
        <f t="shared" si="25"/>
        <v>7797.2889146575226</v>
      </c>
      <c r="T212" s="5">
        <f t="shared" si="26"/>
        <v>0</v>
      </c>
      <c r="U212" s="9">
        <v>0.15</v>
      </c>
      <c r="V212" s="5">
        <f t="shared" si="27"/>
        <v>601.44399999999905</v>
      </c>
    </row>
    <row r="213" spans="4:22" x14ac:dyDescent="0.25">
      <c r="D213" s="5">
        <v>209</v>
      </c>
      <c r="E213" s="17" t="s">
        <v>237</v>
      </c>
      <c r="F213" s="7">
        <v>28126</v>
      </c>
      <c r="G213" s="32">
        <f t="shared" si="21"/>
        <v>28156</v>
      </c>
      <c r="H213" s="7">
        <v>44585</v>
      </c>
      <c r="I213" s="8">
        <f t="shared" si="22"/>
        <v>45.093150684931508</v>
      </c>
      <c r="J213" s="5">
        <v>40</v>
      </c>
      <c r="K213" s="9">
        <v>0.08</v>
      </c>
      <c r="L213" s="5">
        <f t="shared" si="23"/>
        <v>2.3E-2</v>
      </c>
      <c r="M213" s="20">
        <v>4965</v>
      </c>
      <c r="N213" s="20">
        <v>248.25</v>
      </c>
      <c r="O213" s="20"/>
      <c r="P213" s="20"/>
      <c r="Q213" s="17">
        <v>0</v>
      </c>
      <c r="R213" s="10">
        <f t="shared" si="24"/>
        <v>4965</v>
      </c>
      <c r="S213" s="5">
        <f t="shared" si="25"/>
        <v>5149.4123424657537</v>
      </c>
      <c r="T213" s="5">
        <f t="shared" si="26"/>
        <v>0</v>
      </c>
      <c r="U213" s="9">
        <v>0.15</v>
      </c>
      <c r="V213" s="5">
        <f t="shared" si="27"/>
        <v>397.2</v>
      </c>
    </row>
    <row r="214" spans="4:22" x14ac:dyDescent="0.25">
      <c r="D214" s="5">
        <v>210</v>
      </c>
      <c r="E214" s="17" t="s">
        <v>238</v>
      </c>
      <c r="F214" s="7">
        <v>28126</v>
      </c>
      <c r="G214" s="32">
        <f t="shared" si="21"/>
        <v>28156</v>
      </c>
      <c r="H214" s="7">
        <v>44585</v>
      </c>
      <c r="I214" s="8">
        <f t="shared" si="22"/>
        <v>45.093150684931508</v>
      </c>
      <c r="J214" s="5">
        <v>60</v>
      </c>
      <c r="K214" s="9">
        <v>0.08</v>
      </c>
      <c r="L214" s="5">
        <f t="shared" si="23"/>
        <v>1.5333333333333334E-2</v>
      </c>
      <c r="M214" s="20">
        <v>1990.0500000000029</v>
      </c>
      <c r="N214" s="20">
        <v>99.502500000000154</v>
      </c>
      <c r="O214" s="20"/>
      <c r="P214" s="20"/>
      <c r="Q214" s="17">
        <v>0</v>
      </c>
      <c r="R214" s="10">
        <f t="shared" si="24"/>
        <v>1990.0500000000029</v>
      </c>
      <c r="S214" s="5">
        <f t="shared" si="25"/>
        <v>1375.9769093150705</v>
      </c>
      <c r="T214" s="5">
        <f t="shared" si="26"/>
        <v>614.07309068493237</v>
      </c>
      <c r="U214" s="9">
        <v>0.15</v>
      </c>
      <c r="V214" s="5">
        <f t="shared" si="27"/>
        <v>521.96212708219252</v>
      </c>
    </row>
    <row r="215" spans="4:22" x14ac:dyDescent="0.25">
      <c r="D215" s="5">
        <v>211</v>
      </c>
      <c r="E215" s="17" t="s">
        <v>239</v>
      </c>
      <c r="F215" s="7">
        <v>28126</v>
      </c>
      <c r="G215" s="32">
        <f t="shared" si="21"/>
        <v>28156</v>
      </c>
      <c r="H215" s="7">
        <v>44585</v>
      </c>
      <c r="I215" s="8">
        <f t="shared" si="22"/>
        <v>45.093150684931508</v>
      </c>
      <c r="J215" s="5">
        <v>40</v>
      </c>
      <c r="K215" s="9">
        <v>0.08</v>
      </c>
      <c r="L215" s="5">
        <f t="shared" si="23"/>
        <v>2.3E-2</v>
      </c>
      <c r="M215" s="20">
        <v>1931.4000000000015</v>
      </c>
      <c r="N215" s="20">
        <v>96.570000000000078</v>
      </c>
      <c r="O215" s="20"/>
      <c r="P215" s="20"/>
      <c r="Q215" s="17">
        <v>0</v>
      </c>
      <c r="R215" s="10">
        <f t="shared" si="24"/>
        <v>1931.4000000000015</v>
      </c>
      <c r="S215" s="5">
        <f t="shared" si="25"/>
        <v>2003.1369583561659</v>
      </c>
      <c r="T215" s="5">
        <f t="shared" si="26"/>
        <v>0</v>
      </c>
      <c r="U215" s="9">
        <v>0.15</v>
      </c>
      <c r="V215" s="5">
        <f t="shared" si="27"/>
        <v>154.51200000000011</v>
      </c>
    </row>
    <row r="216" spans="4:22" x14ac:dyDescent="0.25">
      <c r="D216" s="5">
        <v>212</v>
      </c>
      <c r="E216" s="17" t="s">
        <v>240</v>
      </c>
      <c r="F216" s="7">
        <v>28126</v>
      </c>
      <c r="G216" s="32">
        <f t="shared" si="21"/>
        <v>28156</v>
      </c>
      <c r="H216" s="7">
        <v>44585</v>
      </c>
      <c r="I216" s="8">
        <f t="shared" si="22"/>
        <v>45.093150684931508</v>
      </c>
      <c r="J216" s="5">
        <v>40</v>
      </c>
      <c r="K216" s="9">
        <v>0.08</v>
      </c>
      <c r="L216" s="5">
        <f t="shared" si="23"/>
        <v>2.3E-2</v>
      </c>
      <c r="M216" s="20">
        <v>1250.3499999999985</v>
      </c>
      <c r="N216" s="20">
        <v>62.517499999999927</v>
      </c>
      <c r="O216" s="20"/>
      <c r="P216" s="20"/>
      <c r="Q216" s="17">
        <v>0</v>
      </c>
      <c r="R216" s="10">
        <f t="shared" si="24"/>
        <v>1250.3499999999985</v>
      </c>
      <c r="S216" s="5">
        <f t="shared" si="25"/>
        <v>1296.7910820547929</v>
      </c>
      <c r="T216" s="5">
        <f t="shared" si="26"/>
        <v>0</v>
      </c>
      <c r="U216" s="9">
        <v>0.15</v>
      </c>
      <c r="V216" s="5">
        <f t="shared" si="27"/>
        <v>100.02799999999989</v>
      </c>
    </row>
    <row r="217" spans="4:22" x14ac:dyDescent="0.25">
      <c r="D217" s="5">
        <v>213</v>
      </c>
      <c r="E217" s="17" t="s">
        <v>241</v>
      </c>
      <c r="F217" s="7">
        <v>28126</v>
      </c>
      <c r="G217" s="32">
        <f t="shared" si="21"/>
        <v>28156</v>
      </c>
      <c r="H217" s="7">
        <v>44585</v>
      </c>
      <c r="I217" s="8">
        <f t="shared" si="22"/>
        <v>45.093150684931508</v>
      </c>
      <c r="J217" s="5">
        <v>60</v>
      </c>
      <c r="K217" s="9">
        <v>0.08</v>
      </c>
      <c r="L217" s="5">
        <f t="shared" si="23"/>
        <v>1.5333333333333334E-2</v>
      </c>
      <c r="M217" s="20">
        <v>172.09999999999991</v>
      </c>
      <c r="N217" s="20">
        <v>8.6049999999999951</v>
      </c>
      <c r="O217" s="20"/>
      <c r="P217" s="20"/>
      <c r="Q217" s="17">
        <v>0</v>
      </c>
      <c r="R217" s="10">
        <f t="shared" si="24"/>
        <v>172.09999999999991</v>
      </c>
      <c r="S217" s="5">
        <f t="shared" si="25"/>
        <v>118.99481223744287</v>
      </c>
      <c r="T217" s="5">
        <f t="shared" si="26"/>
        <v>53.105187762557037</v>
      </c>
      <c r="U217" s="9">
        <v>0.15</v>
      </c>
      <c r="V217" s="5">
        <f t="shared" si="27"/>
        <v>45.139409598173479</v>
      </c>
    </row>
    <row r="218" spans="4:22" x14ac:dyDescent="0.25">
      <c r="D218" s="5">
        <v>214</v>
      </c>
      <c r="E218" s="17" t="s">
        <v>242</v>
      </c>
      <c r="F218" s="7">
        <v>28126</v>
      </c>
      <c r="G218" s="32">
        <f t="shared" si="21"/>
        <v>28156</v>
      </c>
      <c r="H218" s="7">
        <v>44585</v>
      </c>
      <c r="I218" s="8">
        <f t="shared" si="22"/>
        <v>45.093150684931508</v>
      </c>
      <c r="J218" s="5">
        <v>40</v>
      </c>
      <c r="K218" s="9">
        <v>0.08</v>
      </c>
      <c r="L218" s="5">
        <f t="shared" si="23"/>
        <v>2.3E-2</v>
      </c>
      <c r="M218" s="20">
        <v>158.19999999999982</v>
      </c>
      <c r="N218" s="20">
        <v>7.9099999999999913</v>
      </c>
      <c r="O218" s="20"/>
      <c r="P218" s="20"/>
      <c r="Q218" s="17">
        <v>0</v>
      </c>
      <c r="R218" s="10">
        <f t="shared" si="24"/>
        <v>158.19999999999982</v>
      </c>
      <c r="S218" s="5">
        <f t="shared" si="25"/>
        <v>164.07593808219161</v>
      </c>
      <c r="T218" s="5">
        <f t="shared" si="26"/>
        <v>0</v>
      </c>
      <c r="U218" s="9">
        <v>0.15</v>
      </c>
      <c r="V218" s="5">
        <f t="shared" si="27"/>
        <v>12.655999999999986</v>
      </c>
    </row>
    <row r="219" spans="4:22" x14ac:dyDescent="0.25">
      <c r="D219" s="5">
        <v>215</v>
      </c>
      <c r="E219" s="17" t="s">
        <v>243</v>
      </c>
      <c r="F219" s="7">
        <v>28126</v>
      </c>
      <c r="G219" s="32">
        <f t="shared" si="21"/>
        <v>28156</v>
      </c>
      <c r="H219" s="7">
        <v>44585</v>
      </c>
      <c r="I219" s="8">
        <f t="shared" si="22"/>
        <v>45.093150684931508</v>
      </c>
      <c r="J219" s="5">
        <v>60</v>
      </c>
      <c r="K219" s="9">
        <v>0.08</v>
      </c>
      <c r="L219" s="5">
        <f t="shared" si="23"/>
        <v>1.5333333333333334E-2</v>
      </c>
      <c r="M219" s="20">
        <v>136.5</v>
      </c>
      <c r="N219" s="20">
        <v>6.8250000000000002</v>
      </c>
      <c r="O219" s="20"/>
      <c r="P219" s="20"/>
      <c r="Q219" s="17">
        <v>0</v>
      </c>
      <c r="R219" s="10">
        <f t="shared" si="24"/>
        <v>136.5</v>
      </c>
      <c r="S219" s="5">
        <f t="shared" si="25"/>
        <v>94.379964383561642</v>
      </c>
      <c r="T219" s="5">
        <f t="shared" si="26"/>
        <v>42.120035616438358</v>
      </c>
      <c r="U219" s="9">
        <v>0.15</v>
      </c>
      <c r="V219" s="5">
        <f t="shared" si="27"/>
        <v>35.802030273972605</v>
      </c>
    </row>
    <row r="220" spans="4:22" x14ac:dyDescent="0.25">
      <c r="D220" s="5">
        <v>216</v>
      </c>
      <c r="E220" s="17" t="s">
        <v>141</v>
      </c>
      <c r="F220" s="7">
        <v>28126</v>
      </c>
      <c r="G220" s="32">
        <f t="shared" si="21"/>
        <v>28156</v>
      </c>
      <c r="H220" s="7">
        <v>44585</v>
      </c>
      <c r="I220" s="8">
        <f t="shared" si="22"/>
        <v>45.093150684931508</v>
      </c>
      <c r="J220" s="5">
        <v>40</v>
      </c>
      <c r="K220" s="9">
        <v>0.08</v>
      </c>
      <c r="L220" s="5">
        <f t="shared" si="23"/>
        <v>2.3E-2</v>
      </c>
      <c r="M220" s="20">
        <v>130.15000000000009</v>
      </c>
      <c r="N220" s="20">
        <v>6.5075000000000047</v>
      </c>
      <c r="O220" s="20"/>
      <c r="P220" s="20"/>
      <c r="Q220" s="17">
        <v>0</v>
      </c>
      <c r="R220" s="10">
        <f t="shared" si="24"/>
        <v>130.15000000000009</v>
      </c>
      <c r="S220" s="5">
        <f t="shared" si="25"/>
        <v>134.98409191780831</v>
      </c>
      <c r="T220" s="5">
        <f t="shared" si="26"/>
        <v>0</v>
      </c>
      <c r="U220" s="9">
        <v>0.15</v>
      </c>
      <c r="V220" s="5">
        <f t="shared" si="27"/>
        <v>10.412000000000008</v>
      </c>
    </row>
    <row r="221" spans="4:22" x14ac:dyDescent="0.25">
      <c r="D221" s="5">
        <v>217</v>
      </c>
      <c r="E221" s="17" t="s">
        <v>244</v>
      </c>
      <c r="F221" s="7">
        <v>28126</v>
      </c>
      <c r="G221" s="32">
        <f t="shared" si="21"/>
        <v>28156</v>
      </c>
      <c r="H221" s="7">
        <v>44585</v>
      </c>
      <c r="I221" s="8">
        <f t="shared" si="22"/>
        <v>45.093150684931508</v>
      </c>
      <c r="J221" s="5">
        <v>40</v>
      </c>
      <c r="K221" s="9">
        <v>0.08</v>
      </c>
      <c r="L221" s="5">
        <f t="shared" si="23"/>
        <v>2.3E-2</v>
      </c>
      <c r="M221" s="20">
        <v>51.5</v>
      </c>
      <c r="N221" s="20">
        <v>2.5750000000000002</v>
      </c>
      <c r="O221" s="20"/>
      <c r="P221" s="20"/>
      <c r="Q221" s="17">
        <v>0</v>
      </c>
      <c r="R221" s="10">
        <f t="shared" si="24"/>
        <v>51.5</v>
      </c>
      <c r="S221" s="5">
        <f t="shared" si="25"/>
        <v>53.412836986301365</v>
      </c>
      <c r="T221" s="5">
        <f t="shared" si="26"/>
        <v>0</v>
      </c>
      <c r="U221" s="9">
        <v>0.15</v>
      </c>
      <c r="V221" s="5">
        <f t="shared" si="27"/>
        <v>4.12</v>
      </c>
    </row>
    <row r="222" spans="4:22" x14ac:dyDescent="0.25">
      <c r="D222" s="5">
        <v>218</v>
      </c>
      <c r="E222" s="17" t="s">
        <v>106</v>
      </c>
      <c r="F222" s="7">
        <v>27760</v>
      </c>
      <c r="G222" s="32">
        <f t="shared" si="21"/>
        <v>27790</v>
      </c>
      <c r="H222" s="7">
        <v>44585</v>
      </c>
      <c r="I222" s="8">
        <f t="shared" si="22"/>
        <v>46.095890410958901</v>
      </c>
      <c r="J222" s="5">
        <v>40</v>
      </c>
      <c r="K222" s="9">
        <v>0.08</v>
      </c>
      <c r="L222" s="5">
        <f t="shared" si="23"/>
        <v>2.3E-2</v>
      </c>
      <c r="M222" s="20">
        <v>24532.549999999988</v>
      </c>
      <c r="N222" s="20">
        <v>1226.6274999999994</v>
      </c>
      <c r="O222" s="20"/>
      <c r="P222" s="20"/>
      <c r="Q222" s="17">
        <v>0</v>
      </c>
      <c r="R222" s="10">
        <f t="shared" si="24"/>
        <v>24532.549999999988</v>
      </c>
      <c r="S222" s="5">
        <f t="shared" si="25"/>
        <v>26009.543934931495</v>
      </c>
      <c r="T222" s="5">
        <f t="shared" si="26"/>
        <v>0</v>
      </c>
      <c r="U222" s="9">
        <v>0.15</v>
      </c>
      <c r="V222" s="5">
        <f t="shared" si="27"/>
        <v>1962.6039999999991</v>
      </c>
    </row>
    <row r="223" spans="4:22" x14ac:dyDescent="0.25">
      <c r="D223" s="5">
        <v>219</v>
      </c>
      <c r="E223" s="17" t="s">
        <v>245</v>
      </c>
      <c r="F223" s="7">
        <v>27760</v>
      </c>
      <c r="G223" s="32">
        <f t="shared" si="21"/>
        <v>27790</v>
      </c>
      <c r="H223" s="7">
        <v>44585</v>
      </c>
      <c r="I223" s="8">
        <f t="shared" si="22"/>
        <v>46.095890410958901</v>
      </c>
      <c r="J223" s="5">
        <v>40</v>
      </c>
      <c r="K223" s="9">
        <v>0.08</v>
      </c>
      <c r="L223" s="5">
        <f t="shared" si="23"/>
        <v>2.3E-2</v>
      </c>
      <c r="M223" s="20">
        <v>2032.0999999999985</v>
      </c>
      <c r="N223" s="20">
        <v>101.60499999999993</v>
      </c>
      <c r="O223" s="20"/>
      <c r="P223" s="20"/>
      <c r="Q223" s="17">
        <v>0</v>
      </c>
      <c r="R223" s="10">
        <f t="shared" si="24"/>
        <v>2032.0999999999985</v>
      </c>
      <c r="S223" s="5">
        <f t="shared" si="25"/>
        <v>2154.4435547945191</v>
      </c>
      <c r="T223" s="5">
        <f t="shared" si="26"/>
        <v>0</v>
      </c>
      <c r="U223" s="9">
        <v>0.15</v>
      </c>
      <c r="V223" s="5">
        <f t="shared" si="27"/>
        <v>162.5679999999999</v>
      </c>
    </row>
    <row r="224" spans="4:22" x14ac:dyDescent="0.25">
      <c r="D224" s="5">
        <v>220</v>
      </c>
      <c r="E224" s="17" t="s">
        <v>162</v>
      </c>
      <c r="F224" s="7">
        <v>27760</v>
      </c>
      <c r="G224" s="32">
        <f t="shared" si="21"/>
        <v>27790</v>
      </c>
      <c r="H224" s="7">
        <v>44585</v>
      </c>
      <c r="I224" s="8">
        <f t="shared" si="22"/>
        <v>46.095890410958901</v>
      </c>
      <c r="J224" s="5">
        <v>40</v>
      </c>
      <c r="K224" s="9">
        <v>0.08</v>
      </c>
      <c r="L224" s="5">
        <f t="shared" si="23"/>
        <v>2.3E-2</v>
      </c>
      <c r="M224" s="20">
        <v>329.30000000000018</v>
      </c>
      <c r="N224" s="20">
        <v>16.465000000000011</v>
      </c>
      <c r="O224" s="20"/>
      <c r="P224" s="20"/>
      <c r="Q224" s="17">
        <v>0</v>
      </c>
      <c r="R224" s="10">
        <f t="shared" si="24"/>
        <v>329.30000000000018</v>
      </c>
      <c r="S224" s="5">
        <f t="shared" si="25"/>
        <v>349.1256643835618</v>
      </c>
      <c r="T224" s="5">
        <f t="shared" si="26"/>
        <v>0</v>
      </c>
      <c r="U224" s="9">
        <v>0.15</v>
      </c>
      <c r="V224" s="5">
        <f t="shared" si="27"/>
        <v>26.344000000000015</v>
      </c>
    </row>
    <row r="225" spans="4:22" x14ac:dyDescent="0.25">
      <c r="D225" s="5">
        <v>221</v>
      </c>
      <c r="E225" s="17" t="s">
        <v>246</v>
      </c>
      <c r="F225" s="7">
        <v>27760</v>
      </c>
      <c r="G225" s="32">
        <f t="shared" si="21"/>
        <v>27790</v>
      </c>
      <c r="H225" s="7">
        <v>44585</v>
      </c>
      <c r="I225" s="8">
        <f t="shared" si="22"/>
        <v>46.095890410958901</v>
      </c>
      <c r="J225" s="5">
        <v>40</v>
      </c>
      <c r="K225" s="9">
        <v>0.08</v>
      </c>
      <c r="L225" s="5">
        <f t="shared" si="23"/>
        <v>2.3E-2</v>
      </c>
      <c r="M225" s="20">
        <v>245.89999999999964</v>
      </c>
      <c r="N225" s="20">
        <v>12.294999999999982</v>
      </c>
      <c r="O225" s="20"/>
      <c r="P225" s="20"/>
      <c r="Q225" s="17">
        <v>0</v>
      </c>
      <c r="R225" s="10">
        <f t="shared" si="24"/>
        <v>245.89999999999964</v>
      </c>
      <c r="S225" s="5">
        <f t="shared" si="25"/>
        <v>260.70452739725988</v>
      </c>
      <c r="T225" s="5">
        <f t="shared" si="26"/>
        <v>0</v>
      </c>
      <c r="U225" s="9">
        <v>0.15</v>
      </c>
      <c r="V225" s="5">
        <f t="shared" si="27"/>
        <v>19.671999999999972</v>
      </c>
    </row>
    <row r="226" spans="4:22" x14ac:dyDescent="0.25">
      <c r="D226" s="5">
        <v>222</v>
      </c>
      <c r="E226" s="17" t="s">
        <v>247</v>
      </c>
      <c r="F226" s="7">
        <v>27760</v>
      </c>
      <c r="G226" s="32">
        <f t="shared" si="21"/>
        <v>27790</v>
      </c>
      <c r="H226" s="7">
        <v>44585</v>
      </c>
      <c r="I226" s="8">
        <f t="shared" si="22"/>
        <v>46.095890410958901</v>
      </c>
      <c r="J226" s="5">
        <v>40</v>
      </c>
      <c r="K226" s="9">
        <v>0.08</v>
      </c>
      <c r="L226" s="5">
        <f t="shared" si="23"/>
        <v>2.3E-2</v>
      </c>
      <c r="M226" s="20">
        <v>169.84999999999991</v>
      </c>
      <c r="N226" s="20">
        <v>8.4924999999999962</v>
      </c>
      <c r="O226" s="20"/>
      <c r="P226" s="20"/>
      <c r="Q226" s="17">
        <v>0</v>
      </c>
      <c r="R226" s="10">
        <f t="shared" si="24"/>
        <v>169.84999999999991</v>
      </c>
      <c r="S226" s="5">
        <f t="shared" si="25"/>
        <v>180.07590068493141</v>
      </c>
      <c r="T226" s="5">
        <f t="shared" si="26"/>
        <v>0</v>
      </c>
      <c r="U226" s="9">
        <v>0.15</v>
      </c>
      <c r="V226" s="5">
        <f t="shared" si="27"/>
        <v>13.587999999999994</v>
      </c>
    </row>
    <row r="227" spans="4:22" x14ac:dyDescent="0.25">
      <c r="D227" s="5">
        <v>223</v>
      </c>
      <c r="E227" s="17" t="s">
        <v>248</v>
      </c>
      <c r="F227" s="7">
        <v>27760</v>
      </c>
      <c r="G227" s="32">
        <f t="shared" si="21"/>
        <v>27790</v>
      </c>
      <c r="H227" s="7">
        <v>44585</v>
      </c>
      <c r="I227" s="8">
        <f t="shared" si="22"/>
        <v>46.095890410958901</v>
      </c>
      <c r="J227" s="5">
        <v>40</v>
      </c>
      <c r="K227" s="9">
        <v>0.08</v>
      </c>
      <c r="L227" s="5">
        <f t="shared" si="23"/>
        <v>2.3E-2</v>
      </c>
      <c r="M227" s="20">
        <v>101.29999999999995</v>
      </c>
      <c r="N227" s="20">
        <v>5.0649999999999977</v>
      </c>
      <c r="O227" s="20"/>
      <c r="P227" s="20"/>
      <c r="Q227" s="17">
        <v>0</v>
      </c>
      <c r="R227" s="10">
        <f t="shared" si="24"/>
        <v>101.29999999999995</v>
      </c>
      <c r="S227" s="5">
        <f t="shared" si="25"/>
        <v>107.39881506849309</v>
      </c>
      <c r="T227" s="5">
        <f t="shared" si="26"/>
        <v>0</v>
      </c>
      <c r="U227" s="9">
        <v>0.15</v>
      </c>
      <c r="V227" s="5">
        <f t="shared" si="27"/>
        <v>8.1039999999999957</v>
      </c>
    </row>
    <row r="228" spans="4:22" x14ac:dyDescent="0.25">
      <c r="D228" s="5">
        <v>224</v>
      </c>
      <c r="E228" s="17" t="s">
        <v>249</v>
      </c>
      <c r="F228" s="7">
        <v>27760</v>
      </c>
      <c r="G228" s="32">
        <f t="shared" si="21"/>
        <v>27790</v>
      </c>
      <c r="H228" s="7">
        <v>44585</v>
      </c>
      <c r="I228" s="8">
        <f t="shared" si="22"/>
        <v>46.095890410958901</v>
      </c>
      <c r="J228" s="5">
        <v>60</v>
      </c>
      <c r="K228" s="9">
        <v>0.08</v>
      </c>
      <c r="L228" s="5">
        <f t="shared" si="23"/>
        <v>1.5333333333333334E-2</v>
      </c>
      <c r="M228" s="20">
        <v>68.650000000000091</v>
      </c>
      <c r="N228" s="20">
        <v>3.4325000000000045</v>
      </c>
      <c r="O228" s="20"/>
      <c r="P228" s="20"/>
      <c r="Q228" s="17">
        <v>0</v>
      </c>
      <c r="R228" s="10">
        <f t="shared" si="24"/>
        <v>68.650000000000091</v>
      </c>
      <c r="S228" s="5">
        <f t="shared" si="25"/>
        <v>48.522070776255774</v>
      </c>
      <c r="T228" s="5">
        <f t="shared" si="26"/>
        <v>20.127929223744317</v>
      </c>
      <c r="U228" s="9">
        <v>0.15</v>
      </c>
      <c r="V228" s="5">
        <f t="shared" si="27"/>
        <v>17.108739840182668</v>
      </c>
    </row>
    <row r="229" spans="4:22" x14ac:dyDescent="0.25">
      <c r="D229" s="5">
        <v>225</v>
      </c>
      <c r="E229" s="17" t="s">
        <v>250</v>
      </c>
      <c r="F229" s="7">
        <v>27760</v>
      </c>
      <c r="G229" s="32">
        <f t="shared" si="21"/>
        <v>27790</v>
      </c>
      <c r="H229" s="7">
        <v>44585</v>
      </c>
      <c r="I229" s="8">
        <f t="shared" si="22"/>
        <v>46.095890410958901</v>
      </c>
      <c r="J229" s="5">
        <v>60</v>
      </c>
      <c r="K229" s="9">
        <v>0.08</v>
      </c>
      <c r="L229" s="5">
        <f t="shared" si="23"/>
        <v>1.5333333333333334E-2</v>
      </c>
      <c r="M229" s="20">
        <v>68.5</v>
      </c>
      <c r="N229" s="20">
        <v>3.4250000000000003</v>
      </c>
      <c r="O229" s="20"/>
      <c r="P229" s="20"/>
      <c r="Q229" s="17">
        <v>0</v>
      </c>
      <c r="R229" s="10">
        <f t="shared" si="24"/>
        <v>68.5</v>
      </c>
      <c r="S229" s="5">
        <f t="shared" si="25"/>
        <v>48.416050228310503</v>
      </c>
      <c r="T229" s="5">
        <f t="shared" si="26"/>
        <v>20.083949771689497</v>
      </c>
      <c r="U229" s="9">
        <v>0.15</v>
      </c>
      <c r="V229" s="5">
        <f t="shared" si="27"/>
        <v>17.071357305936072</v>
      </c>
    </row>
    <row r="230" spans="4:22" x14ac:dyDescent="0.25">
      <c r="D230" s="5">
        <v>226</v>
      </c>
      <c r="E230" s="17" t="s">
        <v>251</v>
      </c>
      <c r="F230" s="7">
        <v>27760</v>
      </c>
      <c r="G230" s="32">
        <f t="shared" si="21"/>
        <v>27790</v>
      </c>
      <c r="H230" s="7">
        <v>44585</v>
      </c>
      <c r="I230" s="8">
        <f t="shared" si="22"/>
        <v>46.095890410958901</v>
      </c>
      <c r="J230" s="5">
        <v>60</v>
      </c>
      <c r="K230" s="9">
        <v>0.08</v>
      </c>
      <c r="L230" s="5">
        <f t="shared" si="23"/>
        <v>1.5333333333333334E-2</v>
      </c>
      <c r="M230" s="20">
        <v>52.450000000000045</v>
      </c>
      <c r="N230" s="20">
        <v>2.6225000000000023</v>
      </c>
      <c r="O230" s="20"/>
      <c r="P230" s="20"/>
      <c r="Q230" s="17">
        <v>0</v>
      </c>
      <c r="R230" s="10">
        <f t="shared" si="24"/>
        <v>52.450000000000045</v>
      </c>
      <c r="S230" s="5">
        <f t="shared" si="25"/>
        <v>37.071851598173552</v>
      </c>
      <c r="T230" s="5">
        <f t="shared" si="26"/>
        <v>15.378148401826493</v>
      </c>
      <c r="U230" s="9">
        <v>0.15</v>
      </c>
      <c r="V230" s="5">
        <f t="shared" si="27"/>
        <v>13.07142614155252</v>
      </c>
    </row>
    <row r="231" spans="4:22" x14ac:dyDescent="0.25">
      <c r="D231" s="5">
        <v>227</v>
      </c>
      <c r="E231" s="17" t="s">
        <v>252</v>
      </c>
      <c r="F231" s="7">
        <v>27395</v>
      </c>
      <c r="G231" s="32">
        <f t="shared" si="21"/>
        <v>27425</v>
      </c>
      <c r="H231" s="7">
        <v>44585</v>
      </c>
      <c r="I231" s="8">
        <f t="shared" si="22"/>
        <v>47.095890410958901</v>
      </c>
      <c r="J231" s="5">
        <v>40</v>
      </c>
      <c r="K231" s="9">
        <v>0.08</v>
      </c>
      <c r="L231" s="5">
        <f t="shared" si="23"/>
        <v>2.3E-2</v>
      </c>
      <c r="M231" s="20">
        <v>4485.6499999999942</v>
      </c>
      <c r="N231" s="20">
        <v>224.28249999999971</v>
      </c>
      <c r="O231" s="20"/>
      <c r="P231" s="20"/>
      <c r="Q231" s="17">
        <v>0</v>
      </c>
      <c r="R231" s="10">
        <f t="shared" si="24"/>
        <v>4485.6499999999942</v>
      </c>
      <c r="S231" s="5">
        <f t="shared" si="25"/>
        <v>4858.8806589041023</v>
      </c>
      <c r="T231" s="5">
        <f t="shared" si="26"/>
        <v>0</v>
      </c>
      <c r="U231" s="9">
        <v>0.15</v>
      </c>
      <c r="V231" s="5">
        <f t="shared" si="27"/>
        <v>358.85199999999952</v>
      </c>
    </row>
    <row r="232" spans="4:22" x14ac:dyDescent="0.25">
      <c r="D232" s="5">
        <v>228</v>
      </c>
      <c r="E232" s="17" t="s">
        <v>253</v>
      </c>
      <c r="F232" s="7">
        <v>27395</v>
      </c>
      <c r="G232" s="32">
        <f t="shared" si="21"/>
        <v>27425</v>
      </c>
      <c r="H232" s="7">
        <v>44585</v>
      </c>
      <c r="I232" s="8">
        <f t="shared" si="22"/>
        <v>47.095890410958901</v>
      </c>
      <c r="J232" s="5">
        <v>60</v>
      </c>
      <c r="K232" s="9">
        <v>0.08</v>
      </c>
      <c r="L232" s="5">
        <f t="shared" si="23"/>
        <v>1.5333333333333334E-2</v>
      </c>
      <c r="M232" s="20">
        <v>1785.0999999999985</v>
      </c>
      <c r="N232" s="20">
        <v>89.254999999999939</v>
      </c>
      <c r="O232" s="20"/>
      <c r="P232" s="20"/>
      <c r="Q232" s="17">
        <v>0</v>
      </c>
      <c r="R232" s="10">
        <f t="shared" si="24"/>
        <v>1785.0999999999985</v>
      </c>
      <c r="S232" s="5">
        <f t="shared" si="25"/>
        <v>1289.0867342465745</v>
      </c>
      <c r="T232" s="5">
        <f t="shared" si="26"/>
        <v>496.01326575342409</v>
      </c>
      <c r="U232" s="9">
        <v>0.15</v>
      </c>
      <c r="V232" s="5">
        <f t="shared" si="27"/>
        <v>421.61127589041047</v>
      </c>
    </row>
    <row r="233" spans="4:22" x14ac:dyDescent="0.25">
      <c r="D233" s="5">
        <v>229</v>
      </c>
      <c r="E233" s="17" t="s">
        <v>254</v>
      </c>
      <c r="F233" s="7">
        <v>27395</v>
      </c>
      <c r="G233" s="32">
        <f t="shared" si="21"/>
        <v>27425</v>
      </c>
      <c r="H233" s="7">
        <v>44585</v>
      </c>
      <c r="I233" s="8">
        <f t="shared" si="22"/>
        <v>47.095890410958901</v>
      </c>
      <c r="J233" s="5">
        <v>40</v>
      </c>
      <c r="K233" s="9">
        <v>0.08</v>
      </c>
      <c r="L233" s="5">
        <f t="shared" si="23"/>
        <v>2.3E-2</v>
      </c>
      <c r="M233" s="20">
        <v>348.25</v>
      </c>
      <c r="N233" s="20">
        <v>17.412500000000001</v>
      </c>
      <c r="O233" s="20"/>
      <c r="P233" s="20"/>
      <c r="Q233" s="17">
        <v>0</v>
      </c>
      <c r="R233" s="10">
        <f t="shared" si="24"/>
        <v>348.25</v>
      </c>
      <c r="S233" s="5">
        <f t="shared" si="25"/>
        <v>377.22630821917807</v>
      </c>
      <c r="T233" s="5">
        <f t="shared" si="26"/>
        <v>0</v>
      </c>
      <c r="U233" s="9">
        <v>0.15</v>
      </c>
      <c r="V233" s="5">
        <f t="shared" si="27"/>
        <v>27.86</v>
      </c>
    </row>
    <row r="234" spans="4:22" x14ac:dyDescent="0.25">
      <c r="D234" s="5">
        <v>230</v>
      </c>
      <c r="E234" s="17" t="s">
        <v>99</v>
      </c>
      <c r="F234" s="7">
        <v>27395</v>
      </c>
      <c r="G234" s="32">
        <f t="shared" si="21"/>
        <v>27425</v>
      </c>
      <c r="H234" s="7">
        <v>44585</v>
      </c>
      <c r="I234" s="8">
        <f t="shared" si="22"/>
        <v>47.095890410958901</v>
      </c>
      <c r="J234" s="5">
        <v>40</v>
      </c>
      <c r="K234" s="9">
        <v>0.08</v>
      </c>
      <c r="L234" s="5">
        <f t="shared" si="23"/>
        <v>2.3E-2</v>
      </c>
      <c r="M234" s="20">
        <v>207.69999999999982</v>
      </c>
      <c r="N234" s="20">
        <v>10.384999999999991</v>
      </c>
      <c r="O234" s="20"/>
      <c r="P234" s="20"/>
      <c r="Q234" s="17">
        <v>0</v>
      </c>
      <c r="R234" s="10">
        <f t="shared" si="24"/>
        <v>207.69999999999982</v>
      </c>
      <c r="S234" s="5">
        <f t="shared" si="25"/>
        <v>224.98177808219157</v>
      </c>
      <c r="T234" s="5">
        <f t="shared" si="26"/>
        <v>0</v>
      </c>
      <c r="U234" s="9">
        <v>0.15</v>
      </c>
      <c r="V234" s="5">
        <f t="shared" si="27"/>
        <v>16.615999999999985</v>
      </c>
    </row>
    <row r="235" spans="4:22" x14ac:dyDescent="0.25">
      <c r="D235" s="5">
        <v>231</v>
      </c>
      <c r="E235" s="17" t="s">
        <v>255</v>
      </c>
      <c r="F235" s="7">
        <v>27395</v>
      </c>
      <c r="G235" s="32">
        <f t="shared" si="21"/>
        <v>27425</v>
      </c>
      <c r="H235" s="7">
        <v>44585</v>
      </c>
      <c r="I235" s="8">
        <f t="shared" si="22"/>
        <v>47.095890410958901</v>
      </c>
      <c r="J235" s="5">
        <v>60</v>
      </c>
      <c r="K235" s="9">
        <v>0.08</v>
      </c>
      <c r="L235" s="5">
        <f t="shared" si="23"/>
        <v>1.5333333333333334E-2</v>
      </c>
      <c r="M235" s="20">
        <v>168.44999999999982</v>
      </c>
      <c r="N235" s="20">
        <v>8.4224999999999905</v>
      </c>
      <c r="O235" s="20"/>
      <c r="P235" s="20"/>
      <c r="Q235" s="17">
        <v>0</v>
      </c>
      <c r="R235" s="10">
        <f t="shared" si="24"/>
        <v>168.44999999999982</v>
      </c>
      <c r="S235" s="5">
        <f t="shared" si="25"/>
        <v>121.64397534246562</v>
      </c>
      <c r="T235" s="5">
        <f t="shared" si="26"/>
        <v>46.806024657534195</v>
      </c>
      <c r="U235" s="9">
        <v>0.15</v>
      </c>
      <c r="V235" s="5">
        <f t="shared" si="27"/>
        <v>39.785120958904066</v>
      </c>
    </row>
    <row r="236" spans="4:22" x14ac:dyDescent="0.25">
      <c r="D236" s="5">
        <v>232</v>
      </c>
      <c r="E236" s="17" t="s">
        <v>256</v>
      </c>
      <c r="F236" s="7">
        <v>27395</v>
      </c>
      <c r="G236" s="32">
        <f t="shared" si="21"/>
        <v>27425</v>
      </c>
      <c r="H236" s="7">
        <v>44585</v>
      </c>
      <c r="I236" s="8">
        <f t="shared" si="22"/>
        <v>47.095890410958901</v>
      </c>
      <c r="J236" s="5">
        <v>40</v>
      </c>
      <c r="K236" s="9">
        <v>0.08</v>
      </c>
      <c r="L236" s="5">
        <f t="shared" si="23"/>
        <v>2.3E-2</v>
      </c>
      <c r="M236" s="20">
        <v>156.19999999999982</v>
      </c>
      <c r="N236" s="20">
        <v>7.8099999999999916</v>
      </c>
      <c r="O236" s="20"/>
      <c r="P236" s="20"/>
      <c r="Q236" s="17">
        <v>0</v>
      </c>
      <c r="R236" s="10">
        <f t="shared" si="24"/>
        <v>156.19999999999982</v>
      </c>
      <c r="S236" s="5">
        <f t="shared" si="25"/>
        <v>169.19669589041075</v>
      </c>
      <c r="T236" s="5">
        <f t="shared" si="26"/>
        <v>0</v>
      </c>
      <c r="U236" s="9">
        <v>0.15</v>
      </c>
      <c r="V236" s="5">
        <f t="shared" si="27"/>
        <v>12.495999999999986</v>
      </c>
    </row>
    <row r="237" spans="4:22" x14ac:dyDescent="0.25">
      <c r="D237" s="5">
        <v>233</v>
      </c>
      <c r="E237" s="17" t="s">
        <v>257</v>
      </c>
      <c r="F237" s="7">
        <v>27395</v>
      </c>
      <c r="G237" s="32">
        <f t="shared" si="21"/>
        <v>27425</v>
      </c>
      <c r="H237" s="7">
        <v>44585</v>
      </c>
      <c r="I237" s="8">
        <f t="shared" si="22"/>
        <v>47.095890410958901</v>
      </c>
      <c r="J237" s="5">
        <v>40</v>
      </c>
      <c r="K237" s="9">
        <v>0.08</v>
      </c>
      <c r="L237" s="5">
        <f t="shared" si="23"/>
        <v>2.3E-2</v>
      </c>
      <c r="M237" s="20">
        <v>142.65000000000009</v>
      </c>
      <c r="N237" s="20">
        <v>7.1325000000000047</v>
      </c>
      <c r="O237" s="20"/>
      <c r="P237" s="20"/>
      <c r="Q237" s="17">
        <v>0</v>
      </c>
      <c r="R237" s="10">
        <f t="shared" si="24"/>
        <v>142.65000000000009</v>
      </c>
      <c r="S237" s="5">
        <f t="shared" si="25"/>
        <v>154.5192616438357</v>
      </c>
      <c r="T237" s="5">
        <f t="shared" si="26"/>
        <v>0</v>
      </c>
      <c r="U237" s="9">
        <v>0.15</v>
      </c>
      <c r="V237" s="5">
        <f t="shared" si="27"/>
        <v>11.412000000000008</v>
      </c>
    </row>
    <row r="238" spans="4:22" x14ac:dyDescent="0.25">
      <c r="D238" s="5">
        <v>234</v>
      </c>
      <c r="E238" s="17" t="s">
        <v>258</v>
      </c>
      <c r="F238" s="7">
        <v>27395</v>
      </c>
      <c r="G238" s="32">
        <f t="shared" si="21"/>
        <v>27425</v>
      </c>
      <c r="H238" s="7">
        <v>44585</v>
      </c>
      <c r="I238" s="8">
        <f t="shared" si="22"/>
        <v>47.095890410958901</v>
      </c>
      <c r="J238" s="5">
        <v>40</v>
      </c>
      <c r="K238" s="9">
        <v>0.08</v>
      </c>
      <c r="L238" s="5">
        <f t="shared" si="23"/>
        <v>2.3E-2</v>
      </c>
      <c r="M238" s="20">
        <v>119</v>
      </c>
      <c r="N238" s="20">
        <v>5.95</v>
      </c>
      <c r="O238" s="20"/>
      <c r="P238" s="20"/>
      <c r="Q238" s="17">
        <v>0</v>
      </c>
      <c r="R238" s="10">
        <f t="shared" si="24"/>
        <v>119</v>
      </c>
      <c r="S238" s="5">
        <f t="shared" si="25"/>
        <v>128.9014520547945</v>
      </c>
      <c r="T238" s="5">
        <f t="shared" si="26"/>
        <v>0</v>
      </c>
      <c r="U238" s="9">
        <v>0.15</v>
      </c>
      <c r="V238" s="5">
        <f t="shared" si="27"/>
        <v>9.52</v>
      </c>
    </row>
    <row r="239" spans="4:22" x14ac:dyDescent="0.25">
      <c r="D239" s="5">
        <v>235</v>
      </c>
      <c r="E239" s="17" t="s">
        <v>259</v>
      </c>
      <c r="F239" s="7">
        <v>27395</v>
      </c>
      <c r="G239" s="32">
        <f t="shared" si="21"/>
        <v>27425</v>
      </c>
      <c r="H239" s="7">
        <v>44585</v>
      </c>
      <c r="I239" s="8">
        <f t="shared" si="22"/>
        <v>47.095890410958901</v>
      </c>
      <c r="J239" s="5">
        <v>40</v>
      </c>
      <c r="K239" s="9">
        <v>0.08</v>
      </c>
      <c r="L239" s="5">
        <f t="shared" si="23"/>
        <v>2.3E-2</v>
      </c>
      <c r="M239" s="20">
        <v>101.59999999999991</v>
      </c>
      <c r="N239" s="20">
        <v>5.0799999999999956</v>
      </c>
      <c r="O239" s="20"/>
      <c r="P239" s="20"/>
      <c r="Q239" s="17">
        <v>0</v>
      </c>
      <c r="R239" s="10">
        <f t="shared" si="24"/>
        <v>101.59999999999991</v>
      </c>
      <c r="S239" s="5">
        <f t="shared" si="25"/>
        <v>110.05367671232867</v>
      </c>
      <c r="T239" s="5">
        <f t="shared" si="26"/>
        <v>0</v>
      </c>
      <c r="U239" s="9">
        <v>0.15</v>
      </c>
      <c r="V239" s="5">
        <f t="shared" si="27"/>
        <v>8.127999999999993</v>
      </c>
    </row>
    <row r="240" spans="4:22" x14ac:dyDescent="0.25">
      <c r="D240" s="5">
        <v>236</v>
      </c>
      <c r="E240" s="17" t="s">
        <v>260</v>
      </c>
      <c r="F240" s="7">
        <v>27395</v>
      </c>
      <c r="G240" s="32">
        <f t="shared" si="21"/>
        <v>27425</v>
      </c>
      <c r="H240" s="7">
        <v>44585</v>
      </c>
      <c r="I240" s="8">
        <f t="shared" si="22"/>
        <v>47.095890410958901</v>
      </c>
      <c r="J240" s="5">
        <v>40</v>
      </c>
      <c r="K240" s="9">
        <v>0.08</v>
      </c>
      <c r="L240" s="5">
        <f t="shared" si="23"/>
        <v>2.3E-2</v>
      </c>
      <c r="M240" s="20">
        <v>59.099999999999909</v>
      </c>
      <c r="N240" s="20">
        <v>2.9549999999999956</v>
      </c>
      <c r="O240" s="20"/>
      <c r="P240" s="20"/>
      <c r="Q240" s="17">
        <v>0</v>
      </c>
      <c r="R240" s="10">
        <f t="shared" si="24"/>
        <v>59.099999999999909</v>
      </c>
      <c r="S240" s="5">
        <f t="shared" si="25"/>
        <v>64.017443835616334</v>
      </c>
      <c r="T240" s="5">
        <f t="shared" si="26"/>
        <v>0</v>
      </c>
      <c r="U240" s="9">
        <v>0.15</v>
      </c>
      <c r="V240" s="5">
        <f t="shared" si="27"/>
        <v>4.7279999999999927</v>
      </c>
    </row>
    <row r="241" spans="4:22" x14ac:dyDescent="0.25">
      <c r="D241" s="5">
        <v>237</v>
      </c>
      <c r="E241" s="17" t="s">
        <v>261</v>
      </c>
      <c r="F241" s="7">
        <v>27395</v>
      </c>
      <c r="G241" s="32">
        <f t="shared" si="21"/>
        <v>27425</v>
      </c>
      <c r="H241" s="7">
        <v>44585</v>
      </c>
      <c r="I241" s="8">
        <f t="shared" si="22"/>
        <v>47.095890410958901</v>
      </c>
      <c r="J241" s="5">
        <v>40</v>
      </c>
      <c r="K241" s="9">
        <v>0.08</v>
      </c>
      <c r="L241" s="5">
        <f t="shared" si="23"/>
        <v>2.3E-2</v>
      </c>
      <c r="M241" s="20">
        <v>42.5</v>
      </c>
      <c r="N241" s="20">
        <v>2.125</v>
      </c>
      <c r="O241" s="20"/>
      <c r="P241" s="20"/>
      <c r="Q241" s="17">
        <v>0</v>
      </c>
      <c r="R241" s="10">
        <f t="shared" si="24"/>
        <v>42.5</v>
      </c>
      <c r="S241" s="5">
        <f t="shared" si="25"/>
        <v>46.036232876712326</v>
      </c>
      <c r="T241" s="5">
        <f t="shared" si="26"/>
        <v>0</v>
      </c>
      <c r="U241" s="9">
        <v>0.15</v>
      </c>
      <c r="V241" s="5">
        <f t="shared" si="27"/>
        <v>3.4</v>
      </c>
    </row>
    <row r="242" spans="4:22" x14ac:dyDescent="0.25">
      <c r="D242" s="5">
        <v>238</v>
      </c>
      <c r="E242" s="17" t="s">
        <v>262</v>
      </c>
      <c r="F242" s="7">
        <v>27395</v>
      </c>
      <c r="G242" s="32">
        <f t="shared" si="21"/>
        <v>27425</v>
      </c>
      <c r="H242" s="7">
        <v>44585</v>
      </c>
      <c r="I242" s="8">
        <f t="shared" si="22"/>
        <v>47.095890410958901</v>
      </c>
      <c r="J242" s="5">
        <v>40</v>
      </c>
      <c r="K242" s="9">
        <v>0.08</v>
      </c>
      <c r="L242" s="5">
        <f t="shared" si="23"/>
        <v>2.3E-2</v>
      </c>
      <c r="M242" s="20">
        <v>34.350000000000023</v>
      </c>
      <c r="N242" s="20">
        <v>1.7175000000000011</v>
      </c>
      <c r="O242" s="20"/>
      <c r="P242" s="20"/>
      <c r="Q242" s="17">
        <v>0</v>
      </c>
      <c r="R242" s="10">
        <f t="shared" si="24"/>
        <v>34.350000000000023</v>
      </c>
      <c r="S242" s="5">
        <f t="shared" si="25"/>
        <v>37.208108219178101</v>
      </c>
      <c r="T242" s="5">
        <f t="shared" si="26"/>
        <v>0</v>
      </c>
      <c r="U242" s="9">
        <v>0.15</v>
      </c>
      <c r="V242" s="5">
        <f t="shared" si="27"/>
        <v>2.748000000000002</v>
      </c>
    </row>
    <row r="243" spans="4:22" x14ac:dyDescent="0.25">
      <c r="D243" s="5">
        <v>239</v>
      </c>
      <c r="E243" s="17" t="s">
        <v>263</v>
      </c>
      <c r="F243" s="7">
        <v>36250</v>
      </c>
      <c r="G243" s="32">
        <f t="shared" si="21"/>
        <v>36250</v>
      </c>
      <c r="H243" s="7">
        <v>44585</v>
      </c>
      <c r="I243" s="8">
        <f t="shared" si="22"/>
        <v>22.835616438356166</v>
      </c>
      <c r="J243" s="5">
        <v>40</v>
      </c>
      <c r="K243" s="9">
        <v>0.08</v>
      </c>
      <c r="L243" s="5">
        <f t="shared" si="23"/>
        <v>2.3E-2</v>
      </c>
      <c r="M243" s="20">
        <v>212.19999999999982</v>
      </c>
      <c r="N243" s="20">
        <v>10.609999999999992</v>
      </c>
      <c r="O243" s="20"/>
      <c r="P243" s="20"/>
      <c r="Q243" s="17">
        <v>0</v>
      </c>
      <c r="R243" s="10">
        <f t="shared" si="24"/>
        <v>212.19999999999982</v>
      </c>
      <c r="S243" s="5">
        <f t="shared" si="25"/>
        <v>111.45150958904101</v>
      </c>
      <c r="T243" s="5">
        <f t="shared" si="26"/>
        <v>100.74849041095881</v>
      </c>
      <c r="U243" s="9">
        <v>0.15</v>
      </c>
      <c r="V243" s="5">
        <f t="shared" si="27"/>
        <v>85.636216849314991</v>
      </c>
    </row>
    <row r="244" spans="4:22" x14ac:dyDescent="0.25">
      <c r="D244" s="5">
        <v>240</v>
      </c>
      <c r="E244" s="17" t="s">
        <v>264</v>
      </c>
      <c r="F244" s="7">
        <v>27030</v>
      </c>
      <c r="G244" s="32">
        <f t="shared" si="21"/>
        <v>27060</v>
      </c>
      <c r="H244" s="7">
        <v>44585</v>
      </c>
      <c r="I244" s="8">
        <f t="shared" si="22"/>
        <v>48.095890410958901</v>
      </c>
      <c r="J244" s="5">
        <v>40</v>
      </c>
      <c r="K244" s="9">
        <v>0.08</v>
      </c>
      <c r="L244" s="5">
        <f t="shared" si="23"/>
        <v>2.3E-2</v>
      </c>
      <c r="M244" s="20">
        <v>1693</v>
      </c>
      <c r="N244" s="20">
        <v>84.65</v>
      </c>
      <c r="O244" s="20"/>
      <c r="P244" s="20"/>
      <c r="Q244" s="17">
        <v>0</v>
      </c>
      <c r="R244" s="10">
        <f t="shared" si="24"/>
        <v>1693</v>
      </c>
      <c r="S244" s="5">
        <f t="shared" si="25"/>
        <v>1872.8058767123287</v>
      </c>
      <c r="T244" s="5">
        <f t="shared" si="26"/>
        <v>0</v>
      </c>
      <c r="U244" s="9">
        <v>0.15</v>
      </c>
      <c r="V244" s="5">
        <f t="shared" si="27"/>
        <v>135.44</v>
      </c>
    </row>
    <row r="245" spans="4:22" x14ac:dyDescent="0.25">
      <c r="D245" s="5">
        <v>241</v>
      </c>
      <c r="E245" s="17" t="s">
        <v>265</v>
      </c>
      <c r="F245" s="7">
        <v>27030</v>
      </c>
      <c r="G245" s="32">
        <f t="shared" si="21"/>
        <v>27060</v>
      </c>
      <c r="H245" s="7">
        <v>44585</v>
      </c>
      <c r="I245" s="8">
        <f t="shared" si="22"/>
        <v>48.095890410958901</v>
      </c>
      <c r="J245" s="5">
        <v>60</v>
      </c>
      <c r="K245" s="9">
        <v>0.08</v>
      </c>
      <c r="L245" s="5">
        <f t="shared" si="23"/>
        <v>1.5333333333333334E-2</v>
      </c>
      <c r="M245" s="20">
        <v>1526.5999999999985</v>
      </c>
      <c r="N245" s="20">
        <v>76.329999999999927</v>
      </c>
      <c r="O245" s="20"/>
      <c r="P245" s="20"/>
      <c r="Q245" s="17">
        <v>0</v>
      </c>
      <c r="R245" s="10">
        <f t="shared" si="24"/>
        <v>1526.5999999999985</v>
      </c>
      <c r="S245" s="5">
        <f t="shared" si="25"/>
        <v>1125.8221899543369</v>
      </c>
      <c r="T245" s="5">
        <f t="shared" si="26"/>
        <v>400.77781004566168</v>
      </c>
      <c r="U245" s="9">
        <v>0.15</v>
      </c>
      <c r="V245" s="5">
        <f t="shared" si="27"/>
        <v>340.66113853881239</v>
      </c>
    </row>
    <row r="246" spans="4:22" x14ac:dyDescent="0.25">
      <c r="D246" s="5">
        <v>242</v>
      </c>
      <c r="E246" s="17" t="s">
        <v>266</v>
      </c>
      <c r="F246" s="7">
        <v>27030</v>
      </c>
      <c r="G246" s="32">
        <f t="shared" si="21"/>
        <v>27060</v>
      </c>
      <c r="H246" s="7">
        <v>44585</v>
      </c>
      <c r="I246" s="8">
        <f t="shared" si="22"/>
        <v>48.095890410958901</v>
      </c>
      <c r="J246" s="5">
        <v>40</v>
      </c>
      <c r="K246" s="9">
        <v>0.08</v>
      </c>
      <c r="L246" s="5">
        <f t="shared" si="23"/>
        <v>2.3E-2</v>
      </c>
      <c r="M246" s="20">
        <v>458.35000000000036</v>
      </c>
      <c r="N246" s="20">
        <v>22.917500000000018</v>
      </c>
      <c r="O246" s="20"/>
      <c r="P246" s="20"/>
      <c r="Q246" s="17">
        <v>0</v>
      </c>
      <c r="R246" s="10">
        <f t="shared" si="24"/>
        <v>458.35000000000036</v>
      </c>
      <c r="S246" s="5">
        <f t="shared" si="25"/>
        <v>507.02928150684971</v>
      </c>
      <c r="T246" s="5">
        <f t="shared" si="26"/>
        <v>0</v>
      </c>
      <c r="U246" s="9">
        <v>0.15</v>
      </c>
      <c r="V246" s="5">
        <f t="shared" si="27"/>
        <v>36.668000000000028</v>
      </c>
    </row>
    <row r="247" spans="4:22" x14ac:dyDescent="0.25">
      <c r="D247" s="5">
        <v>243</v>
      </c>
      <c r="E247" s="17" t="s">
        <v>267</v>
      </c>
      <c r="F247" s="7">
        <v>27030</v>
      </c>
      <c r="G247" s="32">
        <f t="shared" si="21"/>
        <v>27060</v>
      </c>
      <c r="H247" s="7">
        <v>44585</v>
      </c>
      <c r="I247" s="8">
        <f t="shared" si="22"/>
        <v>48.095890410958901</v>
      </c>
      <c r="J247" s="5">
        <v>40</v>
      </c>
      <c r="K247" s="9">
        <v>0.08</v>
      </c>
      <c r="L247" s="5">
        <f t="shared" si="23"/>
        <v>2.3E-2</v>
      </c>
      <c r="M247" s="20">
        <v>292.39999999999964</v>
      </c>
      <c r="N247" s="20">
        <v>14.619999999999983</v>
      </c>
      <c r="O247" s="20"/>
      <c r="P247" s="20"/>
      <c r="Q247" s="17">
        <v>0</v>
      </c>
      <c r="R247" s="10">
        <f t="shared" si="24"/>
        <v>292.39999999999964</v>
      </c>
      <c r="S247" s="5">
        <f t="shared" si="25"/>
        <v>323.45448219178036</v>
      </c>
      <c r="T247" s="5">
        <f t="shared" si="26"/>
        <v>0</v>
      </c>
      <c r="U247" s="9">
        <v>0.15</v>
      </c>
      <c r="V247" s="5">
        <f t="shared" si="27"/>
        <v>23.391999999999971</v>
      </c>
    </row>
    <row r="248" spans="4:22" x14ac:dyDescent="0.25">
      <c r="D248" s="5">
        <v>244</v>
      </c>
      <c r="E248" s="17" t="s">
        <v>268</v>
      </c>
      <c r="F248" s="7">
        <v>27030</v>
      </c>
      <c r="G248" s="32">
        <f t="shared" si="21"/>
        <v>27060</v>
      </c>
      <c r="H248" s="7">
        <v>44585</v>
      </c>
      <c r="I248" s="8">
        <f t="shared" si="22"/>
        <v>48.095890410958901</v>
      </c>
      <c r="J248" s="5">
        <v>40</v>
      </c>
      <c r="K248" s="9">
        <v>0.08</v>
      </c>
      <c r="L248" s="5">
        <f t="shared" si="23"/>
        <v>2.3E-2</v>
      </c>
      <c r="M248" s="20">
        <v>274</v>
      </c>
      <c r="N248" s="20">
        <v>13.700000000000001</v>
      </c>
      <c r="O248" s="20"/>
      <c r="P248" s="20"/>
      <c r="Q248" s="17">
        <v>0</v>
      </c>
      <c r="R248" s="10">
        <f t="shared" si="24"/>
        <v>274</v>
      </c>
      <c r="S248" s="5">
        <f t="shared" si="25"/>
        <v>303.10030136986296</v>
      </c>
      <c r="T248" s="5">
        <f t="shared" si="26"/>
        <v>0</v>
      </c>
      <c r="U248" s="9">
        <v>0.15</v>
      </c>
      <c r="V248" s="5">
        <f t="shared" si="27"/>
        <v>21.92</v>
      </c>
    </row>
    <row r="249" spans="4:22" x14ac:dyDescent="0.25">
      <c r="D249" s="5">
        <v>245</v>
      </c>
      <c r="E249" s="17" t="s">
        <v>269</v>
      </c>
      <c r="F249" s="7">
        <v>27030</v>
      </c>
      <c r="G249" s="32">
        <f t="shared" si="21"/>
        <v>27060</v>
      </c>
      <c r="H249" s="7">
        <v>44585</v>
      </c>
      <c r="I249" s="8">
        <f t="shared" si="22"/>
        <v>48.095890410958901</v>
      </c>
      <c r="J249" s="5">
        <v>60</v>
      </c>
      <c r="K249" s="9">
        <v>0.08</v>
      </c>
      <c r="L249" s="5">
        <f t="shared" si="23"/>
        <v>1.5333333333333334E-2</v>
      </c>
      <c r="M249" s="20">
        <v>81.650000000000091</v>
      </c>
      <c r="N249" s="20">
        <v>4.0825000000000049</v>
      </c>
      <c r="O249" s="20"/>
      <c r="P249" s="20"/>
      <c r="Q249" s="17">
        <v>0</v>
      </c>
      <c r="R249" s="10">
        <f t="shared" si="24"/>
        <v>81.650000000000091</v>
      </c>
      <c r="S249" s="5">
        <f t="shared" si="25"/>
        <v>60.214451598173589</v>
      </c>
      <c r="T249" s="5">
        <f t="shared" si="26"/>
        <v>21.435548401826502</v>
      </c>
      <c r="U249" s="9">
        <v>0.15</v>
      </c>
      <c r="V249" s="5">
        <f t="shared" si="27"/>
        <v>18.220216141552527</v>
      </c>
    </row>
    <row r="250" spans="4:22" x14ac:dyDescent="0.25">
      <c r="D250" s="5">
        <v>246</v>
      </c>
      <c r="E250" s="17" t="s">
        <v>270</v>
      </c>
      <c r="F250" s="7">
        <v>27030</v>
      </c>
      <c r="G250" s="32">
        <f t="shared" si="21"/>
        <v>27060</v>
      </c>
      <c r="H250" s="7">
        <v>44585</v>
      </c>
      <c r="I250" s="8">
        <f t="shared" si="22"/>
        <v>48.095890410958901</v>
      </c>
      <c r="J250" s="5">
        <v>40</v>
      </c>
      <c r="K250" s="9">
        <v>0.08</v>
      </c>
      <c r="L250" s="5">
        <f t="shared" si="23"/>
        <v>2.3E-2</v>
      </c>
      <c r="M250" s="20">
        <v>75.200000000000045</v>
      </c>
      <c r="N250" s="20">
        <v>3.7600000000000025</v>
      </c>
      <c r="O250" s="20"/>
      <c r="P250" s="20"/>
      <c r="Q250" s="17">
        <v>0</v>
      </c>
      <c r="R250" s="10">
        <f t="shared" si="24"/>
        <v>75.200000000000045</v>
      </c>
      <c r="S250" s="5">
        <f t="shared" si="25"/>
        <v>83.186652054794564</v>
      </c>
      <c r="T250" s="5">
        <f t="shared" si="26"/>
        <v>0</v>
      </c>
      <c r="U250" s="9">
        <v>0.15</v>
      </c>
      <c r="V250" s="5">
        <f t="shared" si="27"/>
        <v>6.0160000000000036</v>
      </c>
    </row>
    <row r="251" spans="4:22" x14ac:dyDescent="0.25">
      <c r="D251" s="5">
        <v>247</v>
      </c>
      <c r="E251" s="17" t="s">
        <v>271</v>
      </c>
      <c r="F251" s="7">
        <v>27030</v>
      </c>
      <c r="G251" s="32">
        <f t="shared" si="21"/>
        <v>27060</v>
      </c>
      <c r="H251" s="7">
        <v>44585</v>
      </c>
      <c r="I251" s="8">
        <f t="shared" si="22"/>
        <v>48.095890410958901</v>
      </c>
      <c r="J251" s="5">
        <v>40</v>
      </c>
      <c r="K251" s="9">
        <v>0.08</v>
      </c>
      <c r="L251" s="5">
        <f t="shared" si="23"/>
        <v>2.3E-2</v>
      </c>
      <c r="M251" s="20">
        <v>50.649999999999977</v>
      </c>
      <c r="N251" s="20">
        <v>2.5324999999999989</v>
      </c>
      <c r="O251" s="20"/>
      <c r="P251" s="20"/>
      <c r="Q251" s="17">
        <v>0</v>
      </c>
      <c r="R251" s="10">
        <f t="shared" si="24"/>
        <v>50.649999999999977</v>
      </c>
      <c r="S251" s="5">
        <f t="shared" si="25"/>
        <v>56.029307534246549</v>
      </c>
      <c r="T251" s="5">
        <f t="shared" si="26"/>
        <v>0</v>
      </c>
      <c r="U251" s="9">
        <v>0.15</v>
      </c>
      <c r="V251" s="5">
        <f t="shared" si="27"/>
        <v>4.0519999999999978</v>
      </c>
    </row>
    <row r="252" spans="4:22" x14ac:dyDescent="0.25">
      <c r="D252" s="5">
        <v>248</v>
      </c>
      <c r="E252" s="17" t="s">
        <v>230</v>
      </c>
      <c r="F252" s="7">
        <v>27030</v>
      </c>
      <c r="G252" s="32">
        <f t="shared" si="21"/>
        <v>27060</v>
      </c>
      <c r="H252" s="7">
        <v>44585</v>
      </c>
      <c r="I252" s="8">
        <f t="shared" si="22"/>
        <v>48.095890410958901</v>
      </c>
      <c r="J252" s="5">
        <v>40</v>
      </c>
      <c r="K252" s="9">
        <v>0.08</v>
      </c>
      <c r="L252" s="5">
        <f t="shared" si="23"/>
        <v>2.3E-2</v>
      </c>
      <c r="M252" s="20">
        <v>47.149999999999977</v>
      </c>
      <c r="N252" s="20">
        <v>2.357499999999999</v>
      </c>
      <c r="O252" s="20"/>
      <c r="P252" s="20"/>
      <c r="Q252" s="17">
        <v>0</v>
      </c>
      <c r="R252" s="10">
        <f t="shared" si="24"/>
        <v>47.149999999999977</v>
      </c>
      <c r="S252" s="5">
        <f t="shared" si="25"/>
        <v>52.157588356164354</v>
      </c>
      <c r="T252" s="5">
        <f t="shared" si="26"/>
        <v>0</v>
      </c>
      <c r="U252" s="9">
        <v>0.15</v>
      </c>
      <c r="V252" s="5">
        <f t="shared" si="27"/>
        <v>3.7719999999999985</v>
      </c>
    </row>
    <row r="253" spans="4:22" x14ac:dyDescent="0.25">
      <c r="D253" s="5">
        <v>249</v>
      </c>
      <c r="E253" s="17" t="s">
        <v>272</v>
      </c>
      <c r="F253" s="7">
        <v>27030</v>
      </c>
      <c r="G253" s="32">
        <f t="shared" si="21"/>
        <v>27060</v>
      </c>
      <c r="H253" s="7">
        <v>44585</v>
      </c>
      <c r="I253" s="8">
        <f t="shared" si="22"/>
        <v>48.095890410958901</v>
      </c>
      <c r="J253" s="5">
        <v>40</v>
      </c>
      <c r="K253" s="9">
        <v>0.08</v>
      </c>
      <c r="L253" s="5">
        <f t="shared" si="23"/>
        <v>2.3E-2</v>
      </c>
      <c r="M253" s="20">
        <v>30.850000000000023</v>
      </c>
      <c r="N253" s="20">
        <v>1.5425000000000013</v>
      </c>
      <c r="O253" s="20"/>
      <c r="P253" s="20"/>
      <c r="Q253" s="17">
        <v>0</v>
      </c>
      <c r="R253" s="10">
        <f t="shared" si="24"/>
        <v>30.850000000000023</v>
      </c>
      <c r="S253" s="5">
        <f t="shared" si="25"/>
        <v>34.126439041095914</v>
      </c>
      <c r="T253" s="5">
        <f t="shared" si="26"/>
        <v>0</v>
      </c>
      <c r="U253" s="9">
        <v>0.15</v>
      </c>
      <c r="V253" s="5">
        <f t="shared" si="27"/>
        <v>2.4680000000000017</v>
      </c>
    </row>
    <row r="254" spans="4:22" x14ac:dyDescent="0.25">
      <c r="D254" s="5">
        <v>250</v>
      </c>
      <c r="E254" s="17" t="s">
        <v>226</v>
      </c>
      <c r="F254" s="7">
        <v>36128</v>
      </c>
      <c r="G254" s="32">
        <f t="shared" si="21"/>
        <v>36129</v>
      </c>
      <c r="H254" s="7">
        <v>44585</v>
      </c>
      <c r="I254" s="8">
        <f t="shared" si="22"/>
        <v>23.169863013698631</v>
      </c>
      <c r="J254" s="5">
        <v>40</v>
      </c>
      <c r="K254" s="9">
        <v>0.08</v>
      </c>
      <c r="L254" s="5">
        <f t="shared" si="23"/>
        <v>2.3E-2</v>
      </c>
      <c r="M254" s="20">
        <v>55623.649999999907</v>
      </c>
      <c r="N254" s="20">
        <v>2781.1824999999953</v>
      </c>
      <c r="O254" s="20"/>
      <c r="P254" s="20"/>
      <c r="Q254" s="17">
        <v>0</v>
      </c>
      <c r="R254" s="10">
        <f t="shared" si="24"/>
        <v>55623.649999999907</v>
      </c>
      <c r="S254" s="5">
        <f t="shared" si="25"/>
        <v>29642.224068904063</v>
      </c>
      <c r="T254" s="5">
        <f t="shared" si="26"/>
        <v>25981.425931095844</v>
      </c>
      <c r="U254" s="9">
        <v>0.15</v>
      </c>
      <c r="V254" s="5">
        <f t="shared" si="27"/>
        <v>22084.212041431467</v>
      </c>
    </row>
    <row r="255" spans="4:22" x14ac:dyDescent="0.25">
      <c r="D255" s="5">
        <v>251</v>
      </c>
      <c r="E255" s="17" t="s">
        <v>273</v>
      </c>
      <c r="F255" s="7">
        <v>26665</v>
      </c>
      <c r="G255" s="32">
        <f t="shared" si="21"/>
        <v>26695</v>
      </c>
      <c r="H255" s="7">
        <v>44585</v>
      </c>
      <c r="I255" s="8">
        <f t="shared" si="22"/>
        <v>49.095890410958901</v>
      </c>
      <c r="J255" s="5">
        <v>60</v>
      </c>
      <c r="K255" s="9">
        <v>0.08</v>
      </c>
      <c r="L255" s="5">
        <f t="shared" si="23"/>
        <v>1.5333333333333334E-2</v>
      </c>
      <c r="M255" s="20">
        <v>1130.4000000000015</v>
      </c>
      <c r="N255" s="20">
        <v>56.520000000000074</v>
      </c>
      <c r="O255" s="20"/>
      <c r="P255" s="20"/>
      <c r="Q255" s="17">
        <v>0</v>
      </c>
      <c r="R255" s="10">
        <f t="shared" si="24"/>
        <v>1130.4000000000015</v>
      </c>
      <c r="S255" s="5">
        <f t="shared" si="25"/>
        <v>850.96924931506965</v>
      </c>
      <c r="T255" s="5">
        <f t="shared" si="26"/>
        <v>279.43075068493181</v>
      </c>
      <c r="U255" s="9">
        <v>0.15</v>
      </c>
      <c r="V255" s="5">
        <f t="shared" si="27"/>
        <v>237.51613808219204</v>
      </c>
    </row>
    <row r="256" spans="4:22" x14ac:dyDescent="0.25">
      <c r="D256" s="5">
        <v>252</v>
      </c>
      <c r="E256" s="17" t="s">
        <v>274</v>
      </c>
      <c r="F256" s="7">
        <v>26665</v>
      </c>
      <c r="G256" s="32">
        <f t="shared" si="21"/>
        <v>26695</v>
      </c>
      <c r="H256" s="7">
        <v>44585</v>
      </c>
      <c r="I256" s="8">
        <f t="shared" si="22"/>
        <v>49.095890410958901</v>
      </c>
      <c r="J256" s="5">
        <v>40</v>
      </c>
      <c r="K256" s="9">
        <v>0.08</v>
      </c>
      <c r="L256" s="5">
        <f t="shared" si="23"/>
        <v>2.3E-2</v>
      </c>
      <c r="M256" s="20">
        <v>415.35000000000036</v>
      </c>
      <c r="N256" s="20">
        <v>20.76750000000002</v>
      </c>
      <c r="O256" s="20"/>
      <c r="P256" s="20"/>
      <c r="Q256" s="17">
        <v>0</v>
      </c>
      <c r="R256" s="10">
        <f t="shared" si="24"/>
        <v>415.35000000000036</v>
      </c>
      <c r="S256" s="5">
        <f t="shared" si="25"/>
        <v>469.01549589041133</v>
      </c>
      <c r="T256" s="5">
        <f t="shared" si="26"/>
        <v>0</v>
      </c>
      <c r="U256" s="9">
        <v>0.15</v>
      </c>
      <c r="V256" s="5">
        <f t="shared" si="27"/>
        <v>33.22800000000003</v>
      </c>
    </row>
    <row r="257" spans="4:22" x14ac:dyDescent="0.25">
      <c r="D257" s="5">
        <v>253</v>
      </c>
      <c r="E257" s="17" t="s">
        <v>275</v>
      </c>
      <c r="F257" s="7">
        <v>26665</v>
      </c>
      <c r="G257" s="32">
        <f t="shared" si="21"/>
        <v>26695</v>
      </c>
      <c r="H257" s="7">
        <v>44585</v>
      </c>
      <c r="I257" s="8">
        <f t="shared" si="22"/>
        <v>49.095890410958901</v>
      </c>
      <c r="J257" s="5">
        <v>60</v>
      </c>
      <c r="K257" s="9">
        <v>0.08</v>
      </c>
      <c r="L257" s="5">
        <f t="shared" si="23"/>
        <v>1.5333333333333334E-2</v>
      </c>
      <c r="M257" s="20">
        <v>309.30000000000018</v>
      </c>
      <c r="N257" s="20">
        <v>15.465000000000011</v>
      </c>
      <c r="O257" s="20"/>
      <c r="P257" s="20"/>
      <c r="Q257" s="17">
        <v>0</v>
      </c>
      <c r="R257" s="10">
        <f t="shared" si="24"/>
        <v>309.30000000000018</v>
      </c>
      <c r="S257" s="5">
        <f t="shared" si="25"/>
        <v>232.84216986301382</v>
      </c>
      <c r="T257" s="5">
        <f t="shared" si="26"/>
        <v>76.45783013698636</v>
      </c>
      <c r="U257" s="9">
        <v>0.15</v>
      </c>
      <c r="V257" s="5">
        <f t="shared" si="27"/>
        <v>64.98915561643841</v>
      </c>
    </row>
    <row r="258" spans="4:22" x14ac:dyDescent="0.25">
      <c r="D258" s="5">
        <v>254</v>
      </c>
      <c r="E258" s="17" t="s">
        <v>276</v>
      </c>
      <c r="F258" s="7">
        <v>26665</v>
      </c>
      <c r="G258" s="32">
        <f t="shared" si="21"/>
        <v>26695</v>
      </c>
      <c r="H258" s="7">
        <v>44585</v>
      </c>
      <c r="I258" s="8">
        <f t="shared" si="22"/>
        <v>49.095890410958901</v>
      </c>
      <c r="J258" s="5">
        <v>40</v>
      </c>
      <c r="K258" s="9">
        <v>0.08</v>
      </c>
      <c r="L258" s="5">
        <f t="shared" si="23"/>
        <v>2.3E-2</v>
      </c>
      <c r="M258" s="20">
        <v>309.30000000000018</v>
      </c>
      <c r="N258" s="20">
        <v>15.465000000000011</v>
      </c>
      <c r="O258" s="20"/>
      <c r="P258" s="20"/>
      <c r="Q258" s="17">
        <v>0</v>
      </c>
      <c r="R258" s="10">
        <f t="shared" si="24"/>
        <v>309.30000000000018</v>
      </c>
      <c r="S258" s="5">
        <f t="shared" si="25"/>
        <v>349.26325479452072</v>
      </c>
      <c r="T258" s="5">
        <f t="shared" si="26"/>
        <v>0</v>
      </c>
      <c r="U258" s="9">
        <v>0.15</v>
      </c>
      <c r="V258" s="5">
        <f t="shared" si="27"/>
        <v>24.744000000000014</v>
      </c>
    </row>
    <row r="259" spans="4:22" x14ac:dyDescent="0.25">
      <c r="D259" s="5">
        <v>255</v>
      </c>
      <c r="E259" s="17" t="s">
        <v>277</v>
      </c>
      <c r="F259" s="7">
        <v>26665</v>
      </c>
      <c r="G259" s="32">
        <f t="shared" si="21"/>
        <v>26695</v>
      </c>
      <c r="H259" s="7">
        <v>44585</v>
      </c>
      <c r="I259" s="8">
        <f t="shared" si="22"/>
        <v>49.095890410958901</v>
      </c>
      <c r="J259" s="5">
        <v>40</v>
      </c>
      <c r="K259" s="9">
        <v>0.08</v>
      </c>
      <c r="L259" s="5">
        <f t="shared" si="23"/>
        <v>2.3E-2</v>
      </c>
      <c r="M259" s="20">
        <v>257.75</v>
      </c>
      <c r="N259" s="20">
        <v>12.887500000000001</v>
      </c>
      <c r="O259" s="20"/>
      <c r="P259" s="20"/>
      <c r="Q259" s="17">
        <v>0</v>
      </c>
      <c r="R259" s="10">
        <f t="shared" si="24"/>
        <v>257.75</v>
      </c>
      <c r="S259" s="5">
        <f t="shared" si="25"/>
        <v>291.05271232876714</v>
      </c>
      <c r="T259" s="5">
        <f t="shared" si="26"/>
        <v>0</v>
      </c>
      <c r="U259" s="9">
        <v>0.15</v>
      </c>
      <c r="V259" s="5">
        <f t="shared" si="27"/>
        <v>20.62</v>
      </c>
    </row>
    <row r="260" spans="4:22" x14ac:dyDescent="0.25">
      <c r="D260" s="5">
        <v>256</v>
      </c>
      <c r="E260" s="17" t="s">
        <v>278</v>
      </c>
      <c r="F260" s="7">
        <v>26665</v>
      </c>
      <c r="G260" s="32">
        <f t="shared" si="21"/>
        <v>26695</v>
      </c>
      <c r="H260" s="7">
        <v>44585</v>
      </c>
      <c r="I260" s="8">
        <f t="shared" si="22"/>
        <v>49.095890410958901</v>
      </c>
      <c r="J260" s="5">
        <v>40</v>
      </c>
      <c r="K260" s="9">
        <v>0.08</v>
      </c>
      <c r="L260" s="5">
        <f t="shared" si="23"/>
        <v>2.3E-2</v>
      </c>
      <c r="M260" s="20">
        <v>176.05000000000018</v>
      </c>
      <c r="N260" s="20">
        <v>8.8025000000000091</v>
      </c>
      <c r="O260" s="20"/>
      <c r="P260" s="20"/>
      <c r="Q260" s="17">
        <v>0</v>
      </c>
      <c r="R260" s="10">
        <f t="shared" si="24"/>
        <v>176.05000000000018</v>
      </c>
      <c r="S260" s="5">
        <f t="shared" si="25"/>
        <v>198.79662465753447</v>
      </c>
      <c r="T260" s="5">
        <f t="shared" si="26"/>
        <v>0</v>
      </c>
      <c r="U260" s="9">
        <v>0.15</v>
      </c>
      <c r="V260" s="5">
        <f t="shared" si="27"/>
        <v>14.084000000000016</v>
      </c>
    </row>
    <row r="261" spans="4:22" x14ac:dyDescent="0.25">
      <c r="D261" s="5">
        <v>257</v>
      </c>
      <c r="E261" s="17" t="s">
        <v>279</v>
      </c>
      <c r="F261" s="7">
        <v>26665</v>
      </c>
      <c r="G261" s="32">
        <f t="shared" si="21"/>
        <v>26695</v>
      </c>
      <c r="H261" s="7">
        <v>44585</v>
      </c>
      <c r="I261" s="8">
        <f t="shared" si="22"/>
        <v>49.095890410958901</v>
      </c>
      <c r="J261" s="5">
        <v>30</v>
      </c>
      <c r="K261" s="9">
        <v>0.08</v>
      </c>
      <c r="L261" s="5">
        <f t="shared" si="23"/>
        <v>3.0666666666666668E-2</v>
      </c>
      <c r="M261" s="20">
        <v>74.799999999999955</v>
      </c>
      <c r="N261" s="20">
        <v>3.739999999999998</v>
      </c>
      <c r="O261" s="20"/>
      <c r="P261" s="20"/>
      <c r="Q261" s="17">
        <v>0</v>
      </c>
      <c r="R261" s="10">
        <f t="shared" si="24"/>
        <v>74.799999999999955</v>
      </c>
      <c r="S261" s="5">
        <f t="shared" si="25"/>
        <v>112.61942648401819</v>
      </c>
      <c r="T261" s="5">
        <f t="shared" si="26"/>
        <v>0</v>
      </c>
      <c r="U261" s="9">
        <v>0.15</v>
      </c>
      <c r="V261" s="5">
        <f t="shared" si="27"/>
        <v>5.9839999999999964</v>
      </c>
    </row>
    <row r="262" spans="4:22" x14ac:dyDescent="0.25">
      <c r="D262" s="5">
        <v>258</v>
      </c>
      <c r="E262" s="17" t="s">
        <v>280</v>
      </c>
      <c r="F262" s="7">
        <v>26665</v>
      </c>
      <c r="G262" s="32">
        <f t="shared" ref="G262:G325" si="28">EOMONTH(F262,0)</f>
        <v>26695</v>
      </c>
      <c r="H262" s="7">
        <v>44585</v>
      </c>
      <c r="I262" s="8">
        <f t="shared" ref="I262:I325" si="29">(H262-F262)/365</f>
        <v>49.095890410958901</v>
      </c>
      <c r="J262" s="5">
        <v>40</v>
      </c>
      <c r="K262" s="9">
        <v>0.08</v>
      </c>
      <c r="L262" s="5">
        <f t="shared" ref="L262:L325" si="30">(1-K262)/J262</f>
        <v>2.3E-2</v>
      </c>
      <c r="M262" s="20">
        <v>51.350000000000023</v>
      </c>
      <c r="N262" s="20">
        <v>2.5675000000000012</v>
      </c>
      <c r="O262" s="20"/>
      <c r="P262" s="20"/>
      <c r="Q262" s="17">
        <v>0</v>
      </c>
      <c r="R262" s="10">
        <f t="shared" ref="R262:R325" si="31">M262*(1-Q262)</f>
        <v>51.350000000000023</v>
      </c>
      <c r="S262" s="5">
        <f t="shared" ref="S262:S325" si="32">R262*L262*I262</f>
        <v>57.984701369863039</v>
      </c>
      <c r="T262" s="5">
        <f t="shared" ref="T262:T325" si="33">MAX(R262-S262,0)</f>
        <v>0</v>
      </c>
      <c r="U262" s="9">
        <v>0.15</v>
      </c>
      <c r="V262" s="5">
        <f t="shared" ref="V262:V325" si="34">IF(N262&lt;0,0,IF(T262&lt;=K262*R262,K262*R262,T262*(1-U262)))</f>
        <v>4.1080000000000023</v>
      </c>
    </row>
    <row r="263" spans="4:22" x14ac:dyDescent="0.25">
      <c r="D263" s="5">
        <v>259</v>
      </c>
      <c r="E263" s="17" t="s">
        <v>281</v>
      </c>
      <c r="F263" s="7">
        <v>26665</v>
      </c>
      <c r="G263" s="32">
        <f t="shared" si="28"/>
        <v>26695</v>
      </c>
      <c r="H263" s="7">
        <v>44585</v>
      </c>
      <c r="I263" s="8">
        <f t="shared" si="29"/>
        <v>49.095890410958901</v>
      </c>
      <c r="J263" s="5">
        <v>40</v>
      </c>
      <c r="K263" s="9">
        <v>0.08</v>
      </c>
      <c r="L263" s="5">
        <f t="shared" si="30"/>
        <v>2.3E-2</v>
      </c>
      <c r="M263" s="20">
        <v>26.800000000000011</v>
      </c>
      <c r="N263" s="20">
        <v>1.3400000000000007</v>
      </c>
      <c r="O263" s="20"/>
      <c r="P263" s="20"/>
      <c r="Q263" s="17">
        <v>0</v>
      </c>
      <c r="R263" s="10">
        <f t="shared" si="31"/>
        <v>26.800000000000011</v>
      </c>
      <c r="S263" s="5">
        <f t="shared" si="32"/>
        <v>30.26270684931508</v>
      </c>
      <c r="T263" s="5">
        <f t="shared" si="33"/>
        <v>0</v>
      </c>
      <c r="U263" s="9">
        <v>0.15</v>
      </c>
      <c r="V263" s="5">
        <f t="shared" si="34"/>
        <v>2.144000000000001</v>
      </c>
    </row>
    <row r="264" spans="4:22" x14ac:dyDescent="0.25">
      <c r="D264" s="5">
        <v>260</v>
      </c>
      <c r="E264" s="17" t="s">
        <v>130</v>
      </c>
      <c r="F264" s="7">
        <v>26665</v>
      </c>
      <c r="G264" s="32">
        <f t="shared" si="28"/>
        <v>26695</v>
      </c>
      <c r="H264" s="7">
        <v>44585</v>
      </c>
      <c r="I264" s="8">
        <f t="shared" si="29"/>
        <v>49.095890410958901</v>
      </c>
      <c r="J264" s="5">
        <v>40</v>
      </c>
      <c r="K264" s="9">
        <v>0.08</v>
      </c>
      <c r="L264" s="5">
        <f t="shared" si="30"/>
        <v>2.3E-2</v>
      </c>
      <c r="M264" s="20">
        <v>25.649999999999977</v>
      </c>
      <c r="N264" s="20">
        <v>1.2824999999999989</v>
      </c>
      <c r="O264" s="20"/>
      <c r="P264" s="20"/>
      <c r="Q264" s="17">
        <v>0</v>
      </c>
      <c r="R264" s="10">
        <f t="shared" si="31"/>
        <v>25.649999999999977</v>
      </c>
      <c r="S264" s="5">
        <f t="shared" si="32"/>
        <v>28.964120547945175</v>
      </c>
      <c r="T264" s="5">
        <f t="shared" si="33"/>
        <v>0</v>
      </c>
      <c r="U264" s="9">
        <v>0.15</v>
      </c>
      <c r="V264" s="5">
        <f t="shared" si="34"/>
        <v>2.0519999999999983</v>
      </c>
    </row>
    <row r="265" spans="4:22" x14ac:dyDescent="0.25">
      <c r="D265" s="5">
        <v>261</v>
      </c>
      <c r="E265" s="17" t="s">
        <v>282</v>
      </c>
      <c r="F265" s="7">
        <v>26665</v>
      </c>
      <c r="G265" s="32">
        <f t="shared" si="28"/>
        <v>26695</v>
      </c>
      <c r="H265" s="7">
        <v>44585</v>
      </c>
      <c r="I265" s="8">
        <f t="shared" si="29"/>
        <v>49.095890410958901</v>
      </c>
      <c r="J265" s="5">
        <v>40</v>
      </c>
      <c r="K265" s="9">
        <v>0.08</v>
      </c>
      <c r="L265" s="5">
        <f t="shared" si="30"/>
        <v>2.3E-2</v>
      </c>
      <c r="M265" s="20">
        <v>18.899999999999977</v>
      </c>
      <c r="N265" s="20">
        <v>0.94499999999999895</v>
      </c>
      <c r="O265" s="20"/>
      <c r="P265" s="20"/>
      <c r="Q265" s="17">
        <v>0</v>
      </c>
      <c r="R265" s="10">
        <f t="shared" si="31"/>
        <v>18.899999999999977</v>
      </c>
      <c r="S265" s="5">
        <f t="shared" si="32"/>
        <v>21.341983561643808</v>
      </c>
      <c r="T265" s="5">
        <f t="shared" si="33"/>
        <v>0</v>
      </c>
      <c r="U265" s="9">
        <v>0.15</v>
      </c>
      <c r="V265" s="5">
        <f t="shared" si="34"/>
        <v>1.5119999999999982</v>
      </c>
    </row>
    <row r="266" spans="4:22" x14ac:dyDescent="0.25">
      <c r="D266" s="5">
        <v>262</v>
      </c>
      <c r="E266" s="17" t="s">
        <v>263</v>
      </c>
      <c r="F266" s="7">
        <v>35657</v>
      </c>
      <c r="G266" s="32">
        <f t="shared" si="28"/>
        <v>35673</v>
      </c>
      <c r="H266" s="7">
        <v>44585</v>
      </c>
      <c r="I266" s="8">
        <f t="shared" si="29"/>
        <v>24.460273972602739</v>
      </c>
      <c r="J266" s="5">
        <v>15</v>
      </c>
      <c r="K266" s="9">
        <v>0.08</v>
      </c>
      <c r="L266" s="5">
        <f t="shared" si="30"/>
        <v>6.1333333333333337E-2</v>
      </c>
      <c r="M266" s="20">
        <v>246.55000000000018</v>
      </c>
      <c r="N266" s="20">
        <v>12.327500000000009</v>
      </c>
      <c r="O266" s="20"/>
      <c r="P266" s="20"/>
      <c r="Q266" s="17">
        <v>0</v>
      </c>
      <c r="R266" s="10">
        <f t="shared" si="31"/>
        <v>246.55000000000018</v>
      </c>
      <c r="S266" s="5">
        <f t="shared" si="32"/>
        <v>369.88174027397287</v>
      </c>
      <c r="T266" s="5">
        <f t="shared" si="33"/>
        <v>0</v>
      </c>
      <c r="U266" s="9">
        <v>0.15</v>
      </c>
      <c r="V266" s="5">
        <f t="shared" si="34"/>
        <v>19.724000000000014</v>
      </c>
    </row>
    <row r="267" spans="4:22" x14ac:dyDescent="0.25">
      <c r="D267" s="5">
        <v>263</v>
      </c>
      <c r="E267" s="17" t="s">
        <v>283</v>
      </c>
      <c r="F267" s="7">
        <v>26299</v>
      </c>
      <c r="G267" s="32">
        <f t="shared" si="28"/>
        <v>26329</v>
      </c>
      <c r="H267" s="7">
        <v>44585</v>
      </c>
      <c r="I267" s="8">
        <f t="shared" si="29"/>
        <v>50.098630136986301</v>
      </c>
      <c r="J267" s="5">
        <v>60</v>
      </c>
      <c r="K267" s="9">
        <v>0.08</v>
      </c>
      <c r="L267" s="5">
        <f t="shared" si="30"/>
        <v>1.5333333333333334E-2</v>
      </c>
      <c r="M267" s="20">
        <v>236.19999999999982</v>
      </c>
      <c r="N267" s="20">
        <v>11.809999999999992</v>
      </c>
      <c r="O267" s="20"/>
      <c r="P267" s="20"/>
      <c r="Q267" s="17">
        <v>0</v>
      </c>
      <c r="R267" s="10">
        <f t="shared" si="31"/>
        <v>236.19999999999982</v>
      </c>
      <c r="S267" s="5">
        <f t="shared" si="32"/>
        <v>181.44387872146106</v>
      </c>
      <c r="T267" s="5">
        <f t="shared" si="33"/>
        <v>54.756121278538757</v>
      </c>
      <c r="U267" s="9">
        <v>0.15</v>
      </c>
      <c r="V267" s="5">
        <f t="shared" si="34"/>
        <v>46.542703086757939</v>
      </c>
    </row>
    <row r="268" spans="4:22" x14ac:dyDescent="0.25">
      <c r="D268" s="5">
        <v>264</v>
      </c>
      <c r="E268" s="17" t="s">
        <v>284</v>
      </c>
      <c r="F268" s="7">
        <v>26299</v>
      </c>
      <c r="G268" s="32">
        <f t="shared" si="28"/>
        <v>26329</v>
      </c>
      <c r="H268" s="7">
        <v>44585</v>
      </c>
      <c r="I268" s="8">
        <f t="shared" si="29"/>
        <v>50.098630136986301</v>
      </c>
      <c r="J268" s="5">
        <v>40</v>
      </c>
      <c r="K268" s="9">
        <v>0.08</v>
      </c>
      <c r="L268" s="5">
        <f t="shared" si="30"/>
        <v>2.3E-2</v>
      </c>
      <c r="M268" s="20">
        <v>142.90000000000009</v>
      </c>
      <c r="N268" s="20">
        <v>7.1450000000000049</v>
      </c>
      <c r="O268" s="20"/>
      <c r="P268" s="20"/>
      <c r="Q268" s="17">
        <v>0</v>
      </c>
      <c r="R268" s="10">
        <f t="shared" si="31"/>
        <v>142.90000000000009</v>
      </c>
      <c r="S268" s="5">
        <f t="shared" si="32"/>
        <v>164.65916767123298</v>
      </c>
      <c r="T268" s="5">
        <f t="shared" si="33"/>
        <v>0</v>
      </c>
      <c r="U268" s="9">
        <v>0.15</v>
      </c>
      <c r="V268" s="5">
        <f t="shared" si="34"/>
        <v>11.432000000000007</v>
      </c>
    </row>
    <row r="269" spans="4:22" x14ac:dyDescent="0.25">
      <c r="D269" s="5">
        <v>265</v>
      </c>
      <c r="E269" s="17" t="s">
        <v>285</v>
      </c>
      <c r="F269" s="7">
        <v>26299</v>
      </c>
      <c r="G269" s="32">
        <f t="shared" si="28"/>
        <v>26329</v>
      </c>
      <c r="H269" s="7">
        <v>44585</v>
      </c>
      <c r="I269" s="8">
        <f t="shared" si="29"/>
        <v>50.098630136986301</v>
      </c>
      <c r="J269" s="5">
        <v>40</v>
      </c>
      <c r="K269" s="9">
        <v>0.08</v>
      </c>
      <c r="L269" s="5">
        <f t="shared" si="30"/>
        <v>2.3E-2</v>
      </c>
      <c r="M269" s="20">
        <v>124.34999999999991</v>
      </c>
      <c r="N269" s="20">
        <v>6.2174999999999958</v>
      </c>
      <c r="O269" s="20"/>
      <c r="P269" s="20"/>
      <c r="Q269" s="17">
        <v>0</v>
      </c>
      <c r="R269" s="10">
        <f t="shared" si="31"/>
        <v>124.34999999999991</v>
      </c>
      <c r="S269" s="5">
        <f t="shared" si="32"/>
        <v>143.28458712328757</v>
      </c>
      <c r="T269" s="5">
        <f t="shared" si="33"/>
        <v>0</v>
      </c>
      <c r="U269" s="9">
        <v>0.15</v>
      </c>
      <c r="V269" s="5">
        <f t="shared" si="34"/>
        <v>9.9479999999999933</v>
      </c>
    </row>
    <row r="270" spans="4:22" x14ac:dyDescent="0.25">
      <c r="D270" s="5">
        <v>266</v>
      </c>
      <c r="E270" s="17" t="s">
        <v>286</v>
      </c>
      <c r="F270" s="7">
        <v>26299</v>
      </c>
      <c r="G270" s="32">
        <f t="shared" si="28"/>
        <v>26329</v>
      </c>
      <c r="H270" s="7">
        <v>44585</v>
      </c>
      <c r="I270" s="8">
        <f t="shared" si="29"/>
        <v>50.098630136986301</v>
      </c>
      <c r="J270" s="5">
        <v>40</v>
      </c>
      <c r="K270" s="9">
        <v>0.08</v>
      </c>
      <c r="L270" s="5">
        <f t="shared" si="30"/>
        <v>2.3E-2</v>
      </c>
      <c r="M270" s="20">
        <v>104.40000000000009</v>
      </c>
      <c r="N270" s="20">
        <v>5.2200000000000051</v>
      </c>
      <c r="O270" s="20"/>
      <c r="P270" s="20"/>
      <c r="Q270" s="17">
        <v>0</v>
      </c>
      <c r="R270" s="10">
        <f t="shared" si="31"/>
        <v>104.40000000000009</v>
      </c>
      <c r="S270" s="5">
        <f t="shared" si="32"/>
        <v>120.29683068493161</v>
      </c>
      <c r="T270" s="5">
        <f t="shared" si="33"/>
        <v>0</v>
      </c>
      <c r="U270" s="9">
        <v>0.15</v>
      </c>
      <c r="V270" s="5">
        <f t="shared" si="34"/>
        <v>8.3520000000000074</v>
      </c>
    </row>
    <row r="271" spans="4:22" x14ac:dyDescent="0.25">
      <c r="D271" s="5">
        <v>267</v>
      </c>
      <c r="E271" s="17" t="s">
        <v>287</v>
      </c>
      <c r="F271" s="7">
        <v>26299</v>
      </c>
      <c r="G271" s="32">
        <f t="shared" si="28"/>
        <v>26329</v>
      </c>
      <c r="H271" s="7">
        <v>44585</v>
      </c>
      <c r="I271" s="8">
        <f t="shared" si="29"/>
        <v>50.098630136986301</v>
      </c>
      <c r="J271" s="5">
        <v>40</v>
      </c>
      <c r="K271" s="9">
        <v>0.08</v>
      </c>
      <c r="L271" s="5">
        <f t="shared" si="30"/>
        <v>2.3E-2</v>
      </c>
      <c r="M271" s="20">
        <v>69.950000000000045</v>
      </c>
      <c r="N271" s="20">
        <v>3.4975000000000023</v>
      </c>
      <c r="O271" s="20"/>
      <c r="P271" s="20"/>
      <c r="Q271" s="17">
        <v>0</v>
      </c>
      <c r="R271" s="10">
        <f t="shared" si="31"/>
        <v>69.950000000000045</v>
      </c>
      <c r="S271" s="5">
        <f t="shared" si="32"/>
        <v>80.601181095890468</v>
      </c>
      <c r="T271" s="5">
        <f t="shared" si="33"/>
        <v>0</v>
      </c>
      <c r="U271" s="9">
        <v>0.15</v>
      </c>
      <c r="V271" s="5">
        <f t="shared" si="34"/>
        <v>5.5960000000000036</v>
      </c>
    </row>
    <row r="272" spans="4:22" x14ac:dyDescent="0.25">
      <c r="D272" s="5">
        <v>268</v>
      </c>
      <c r="E272" s="17" t="s">
        <v>288</v>
      </c>
      <c r="F272" s="7">
        <v>26299</v>
      </c>
      <c r="G272" s="32">
        <f t="shared" si="28"/>
        <v>26329</v>
      </c>
      <c r="H272" s="7">
        <v>44585</v>
      </c>
      <c r="I272" s="8">
        <f t="shared" si="29"/>
        <v>50.098630136986301</v>
      </c>
      <c r="J272" s="5">
        <v>40</v>
      </c>
      <c r="K272" s="9">
        <v>0.08</v>
      </c>
      <c r="L272" s="5">
        <f t="shared" si="30"/>
        <v>2.3E-2</v>
      </c>
      <c r="M272" s="20">
        <v>62.950000000000045</v>
      </c>
      <c r="N272" s="20">
        <v>3.1475000000000026</v>
      </c>
      <c r="O272" s="20"/>
      <c r="P272" s="20"/>
      <c r="Q272" s="17">
        <v>0</v>
      </c>
      <c r="R272" s="10">
        <f t="shared" si="31"/>
        <v>62.950000000000045</v>
      </c>
      <c r="S272" s="5">
        <f t="shared" si="32"/>
        <v>72.535301643835666</v>
      </c>
      <c r="T272" s="5">
        <f t="shared" si="33"/>
        <v>0</v>
      </c>
      <c r="U272" s="9">
        <v>0.15</v>
      </c>
      <c r="V272" s="5">
        <f t="shared" si="34"/>
        <v>5.036000000000004</v>
      </c>
    </row>
    <row r="273" spans="4:22" x14ac:dyDescent="0.25">
      <c r="D273" s="5">
        <v>269</v>
      </c>
      <c r="E273" s="17" t="s">
        <v>289</v>
      </c>
      <c r="F273" s="7">
        <v>26299</v>
      </c>
      <c r="G273" s="32">
        <f t="shared" si="28"/>
        <v>26329</v>
      </c>
      <c r="H273" s="7">
        <v>44585</v>
      </c>
      <c r="I273" s="8">
        <f t="shared" si="29"/>
        <v>50.098630136986301</v>
      </c>
      <c r="J273" s="5">
        <v>60</v>
      </c>
      <c r="K273" s="9">
        <v>0.08</v>
      </c>
      <c r="L273" s="5">
        <f t="shared" si="30"/>
        <v>1.5333333333333334E-2</v>
      </c>
      <c r="M273" s="20">
        <v>53.100000000000023</v>
      </c>
      <c r="N273" s="20">
        <v>2.6550000000000011</v>
      </c>
      <c r="O273" s="20"/>
      <c r="P273" s="20"/>
      <c r="Q273" s="17">
        <v>0</v>
      </c>
      <c r="R273" s="10">
        <f t="shared" si="31"/>
        <v>53.100000000000023</v>
      </c>
      <c r="S273" s="5">
        <f t="shared" si="32"/>
        <v>40.790304657534264</v>
      </c>
      <c r="T273" s="5">
        <f t="shared" si="33"/>
        <v>12.309695342465758</v>
      </c>
      <c r="U273" s="9">
        <v>0.15</v>
      </c>
      <c r="V273" s="5">
        <f t="shared" si="34"/>
        <v>10.463241041095895</v>
      </c>
    </row>
    <row r="274" spans="4:22" x14ac:dyDescent="0.25">
      <c r="D274" s="5">
        <v>270</v>
      </c>
      <c r="E274" s="17" t="s">
        <v>290</v>
      </c>
      <c r="F274" s="7">
        <v>26299</v>
      </c>
      <c r="G274" s="32">
        <f t="shared" si="28"/>
        <v>26329</v>
      </c>
      <c r="H274" s="7">
        <v>44585</v>
      </c>
      <c r="I274" s="8">
        <f t="shared" si="29"/>
        <v>50.098630136986301</v>
      </c>
      <c r="J274" s="5">
        <v>40</v>
      </c>
      <c r="K274" s="9">
        <v>0.08</v>
      </c>
      <c r="L274" s="5">
        <f t="shared" si="30"/>
        <v>2.3E-2</v>
      </c>
      <c r="M274" s="20">
        <v>51.850000000000023</v>
      </c>
      <c r="N274" s="20">
        <v>2.5925000000000011</v>
      </c>
      <c r="O274" s="20"/>
      <c r="P274" s="20"/>
      <c r="Q274" s="17">
        <v>0</v>
      </c>
      <c r="R274" s="10">
        <f t="shared" si="31"/>
        <v>51.850000000000023</v>
      </c>
      <c r="S274" s="5">
        <f t="shared" si="32"/>
        <v>59.745121369863035</v>
      </c>
      <c r="T274" s="5">
        <f t="shared" si="33"/>
        <v>0</v>
      </c>
      <c r="U274" s="9">
        <v>0.15</v>
      </c>
      <c r="V274" s="5">
        <f t="shared" si="34"/>
        <v>4.1480000000000015</v>
      </c>
    </row>
    <row r="275" spans="4:22" x14ac:dyDescent="0.25">
      <c r="D275" s="5">
        <v>271</v>
      </c>
      <c r="E275" s="17" t="s">
        <v>291</v>
      </c>
      <c r="F275" s="7">
        <v>26299</v>
      </c>
      <c r="G275" s="32">
        <f t="shared" si="28"/>
        <v>26329</v>
      </c>
      <c r="H275" s="7">
        <v>44585</v>
      </c>
      <c r="I275" s="8">
        <f t="shared" si="29"/>
        <v>50.098630136986301</v>
      </c>
      <c r="J275" s="5">
        <v>60</v>
      </c>
      <c r="K275" s="9">
        <v>0.08</v>
      </c>
      <c r="L275" s="5">
        <f t="shared" si="30"/>
        <v>1.5333333333333334E-2</v>
      </c>
      <c r="M275" s="20">
        <v>41.75</v>
      </c>
      <c r="N275" s="20">
        <v>2.0874999999999999</v>
      </c>
      <c r="O275" s="20"/>
      <c r="P275" s="20"/>
      <c r="Q275" s="17">
        <v>0</v>
      </c>
      <c r="R275" s="10">
        <f t="shared" si="31"/>
        <v>41.75</v>
      </c>
      <c r="S275" s="5">
        <f t="shared" si="32"/>
        <v>32.071473059360727</v>
      </c>
      <c r="T275" s="5">
        <f t="shared" si="33"/>
        <v>9.6785269406392729</v>
      </c>
      <c r="U275" s="9">
        <v>0.15</v>
      </c>
      <c r="V275" s="5">
        <f t="shared" si="34"/>
        <v>8.2267478995433816</v>
      </c>
    </row>
    <row r="276" spans="4:22" x14ac:dyDescent="0.25">
      <c r="D276" s="5">
        <v>272</v>
      </c>
      <c r="E276" s="17" t="s">
        <v>292</v>
      </c>
      <c r="F276" s="7">
        <v>26299</v>
      </c>
      <c r="G276" s="32">
        <f t="shared" si="28"/>
        <v>26329</v>
      </c>
      <c r="H276" s="7">
        <v>44585</v>
      </c>
      <c r="I276" s="8">
        <f t="shared" si="29"/>
        <v>50.098630136986301</v>
      </c>
      <c r="J276" s="5">
        <v>60</v>
      </c>
      <c r="K276" s="9">
        <v>0.08</v>
      </c>
      <c r="L276" s="5">
        <f t="shared" si="30"/>
        <v>1.5333333333333334E-2</v>
      </c>
      <c r="M276" s="20">
        <v>34.299999999999955</v>
      </c>
      <c r="N276" s="20">
        <v>1.7149999999999979</v>
      </c>
      <c r="O276" s="20"/>
      <c r="P276" s="20"/>
      <c r="Q276" s="17">
        <v>0</v>
      </c>
      <c r="R276" s="10">
        <f t="shared" si="31"/>
        <v>34.299999999999955</v>
      </c>
      <c r="S276" s="5">
        <f t="shared" si="32"/>
        <v>26.348539543378962</v>
      </c>
      <c r="T276" s="5">
        <f t="shared" si="33"/>
        <v>7.9514604566209925</v>
      </c>
      <c r="U276" s="9">
        <v>0.15</v>
      </c>
      <c r="V276" s="5">
        <f t="shared" si="34"/>
        <v>6.7587413881278433</v>
      </c>
    </row>
    <row r="277" spans="4:22" x14ac:dyDescent="0.25">
      <c r="D277" s="5">
        <v>273</v>
      </c>
      <c r="E277" s="17" t="s">
        <v>293</v>
      </c>
      <c r="F277" s="7">
        <v>26299</v>
      </c>
      <c r="G277" s="32">
        <f t="shared" si="28"/>
        <v>26329</v>
      </c>
      <c r="H277" s="7">
        <v>44585</v>
      </c>
      <c r="I277" s="8">
        <f t="shared" si="29"/>
        <v>50.098630136986301</v>
      </c>
      <c r="J277" s="5">
        <v>60</v>
      </c>
      <c r="K277" s="9">
        <v>0.08</v>
      </c>
      <c r="L277" s="5">
        <f t="shared" si="30"/>
        <v>1.5333333333333334E-2</v>
      </c>
      <c r="M277" s="20">
        <v>31.450000000000045</v>
      </c>
      <c r="N277" s="20">
        <v>1.5725000000000025</v>
      </c>
      <c r="O277" s="20"/>
      <c r="P277" s="20"/>
      <c r="Q277" s="17">
        <v>0</v>
      </c>
      <c r="R277" s="10">
        <f t="shared" si="31"/>
        <v>31.450000000000045</v>
      </c>
      <c r="S277" s="5">
        <f t="shared" si="32"/>
        <v>24.159229406392733</v>
      </c>
      <c r="T277" s="5">
        <f t="shared" si="33"/>
        <v>7.2907705936073128</v>
      </c>
      <c r="U277" s="9">
        <v>0.15</v>
      </c>
      <c r="V277" s="5">
        <f t="shared" si="34"/>
        <v>6.1971550045662154</v>
      </c>
    </row>
    <row r="278" spans="4:22" x14ac:dyDescent="0.25">
      <c r="D278" s="5">
        <v>274</v>
      </c>
      <c r="E278" s="17" t="s">
        <v>294</v>
      </c>
      <c r="F278" s="7">
        <v>26299</v>
      </c>
      <c r="G278" s="32">
        <f t="shared" si="28"/>
        <v>26329</v>
      </c>
      <c r="H278" s="7">
        <v>44585</v>
      </c>
      <c r="I278" s="8">
        <f t="shared" si="29"/>
        <v>50.098630136986301</v>
      </c>
      <c r="J278" s="5">
        <v>60</v>
      </c>
      <c r="K278" s="9">
        <v>0.08</v>
      </c>
      <c r="L278" s="5">
        <f t="shared" si="30"/>
        <v>1.5333333333333334E-2</v>
      </c>
      <c r="M278" s="20">
        <v>18.449999999999989</v>
      </c>
      <c r="N278" s="20">
        <v>0.92249999999999943</v>
      </c>
      <c r="O278" s="20"/>
      <c r="P278" s="20"/>
      <c r="Q278" s="17">
        <v>0</v>
      </c>
      <c r="R278" s="10">
        <f t="shared" si="31"/>
        <v>18.449999999999989</v>
      </c>
      <c r="S278" s="5">
        <f t="shared" si="32"/>
        <v>14.172902465753415</v>
      </c>
      <c r="T278" s="5">
        <f t="shared" si="33"/>
        <v>4.2770975342465736</v>
      </c>
      <c r="U278" s="9">
        <v>0.15</v>
      </c>
      <c r="V278" s="5">
        <f t="shared" si="34"/>
        <v>3.6355329041095876</v>
      </c>
    </row>
    <row r="279" spans="4:22" x14ac:dyDescent="0.25">
      <c r="D279" s="5">
        <v>275</v>
      </c>
      <c r="E279" s="17" t="s">
        <v>295</v>
      </c>
      <c r="F279" s="7">
        <v>26299</v>
      </c>
      <c r="G279" s="32">
        <f t="shared" si="28"/>
        <v>26329</v>
      </c>
      <c r="H279" s="7">
        <v>44585</v>
      </c>
      <c r="I279" s="8">
        <f t="shared" si="29"/>
        <v>50.098630136986301</v>
      </c>
      <c r="J279" s="5">
        <v>40</v>
      </c>
      <c r="K279" s="9">
        <v>0.08</v>
      </c>
      <c r="L279" s="5">
        <f t="shared" si="30"/>
        <v>2.3E-2</v>
      </c>
      <c r="M279" s="20">
        <v>13.25</v>
      </c>
      <c r="N279" s="20">
        <v>0.66250000000000009</v>
      </c>
      <c r="O279" s="20"/>
      <c r="P279" s="20"/>
      <c r="Q279" s="17">
        <v>0</v>
      </c>
      <c r="R279" s="10">
        <f t="shared" si="31"/>
        <v>13.25</v>
      </c>
      <c r="S279" s="5">
        <f t="shared" si="32"/>
        <v>15.267557534246576</v>
      </c>
      <c r="T279" s="5">
        <f t="shared" si="33"/>
        <v>0</v>
      </c>
      <c r="U279" s="9">
        <v>0.15</v>
      </c>
      <c r="V279" s="5">
        <f t="shared" si="34"/>
        <v>1.06</v>
      </c>
    </row>
    <row r="280" spans="4:22" x14ac:dyDescent="0.25">
      <c r="D280" s="5">
        <v>276</v>
      </c>
      <c r="E280" s="17" t="s">
        <v>296</v>
      </c>
      <c r="F280" s="7">
        <v>25934</v>
      </c>
      <c r="G280" s="32">
        <f t="shared" si="28"/>
        <v>25964</v>
      </c>
      <c r="H280" s="7">
        <v>44585</v>
      </c>
      <c r="I280" s="8">
        <f t="shared" si="29"/>
        <v>51.098630136986301</v>
      </c>
      <c r="J280" s="5">
        <v>40</v>
      </c>
      <c r="K280" s="9">
        <v>0.08</v>
      </c>
      <c r="L280" s="5">
        <f t="shared" si="30"/>
        <v>2.3E-2</v>
      </c>
      <c r="M280" s="20">
        <v>4191.25</v>
      </c>
      <c r="N280" s="20">
        <v>209.5625</v>
      </c>
      <c r="O280" s="20"/>
      <c r="P280" s="20"/>
      <c r="Q280" s="17">
        <v>0</v>
      </c>
      <c r="R280" s="10">
        <f t="shared" si="31"/>
        <v>4191.25</v>
      </c>
      <c r="S280" s="5">
        <f t="shared" si="32"/>
        <v>4925.8440719178079</v>
      </c>
      <c r="T280" s="5">
        <f t="shared" si="33"/>
        <v>0</v>
      </c>
      <c r="U280" s="9">
        <v>0.15</v>
      </c>
      <c r="V280" s="5">
        <f t="shared" si="34"/>
        <v>335.3</v>
      </c>
    </row>
    <row r="281" spans="4:22" x14ac:dyDescent="0.25">
      <c r="D281" s="5">
        <v>277</v>
      </c>
      <c r="E281" s="17" t="s">
        <v>297</v>
      </c>
      <c r="F281" s="7">
        <v>25934</v>
      </c>
      <c r="G281" s="32">
        <f t="shared" si="28"/>
        <v>25964</v>
      </c>
      <c r="H281" s="7">
        <v>44585</v>
      </c>
      <c r="I281" s="8">
        <f t="shared" si="29"/>
        <v>51.098630136986301</v>
      </c>
      <c r="J281" s="5">
        <v>60</v>
      </c>
      <c r="K281" s="9">
        <v>0.08</v>
      </c>
      <c r="L281" s="5">
        <f t="shared" si="30"/>
        <v>1.5333333333333334E-2</v>
      </c>
      <c r="M281" s="20">
        <v>798.14999999999964</v>
      </c>
      <c r="N281" s="20">
        <v>39.907499999999985</v>
      </c>
      <c r="O281" s="20"/>
      <c r="P281" s="20"/>
      <c r="Q281" s="17">
        <v>0</v>
      </c>
      <c r="R281" s="10">
        <f t="shared" si="31"/>
        <v>798.14999999999964</v>
      </c>
      <c r="S281" s="5">
        <f t="shared" si="32"/>
        <v>625.36036520547918</v>
      </c>
      <c r="T281" s="5">
        <f t="shared" si="33"/>
        <v>172.78963479452045</v>
      </c>
      <c r="U281" s="9">
        <v>0.15</v>
      </c>
      <c r="V281" s="5">
        <f t="shared" si="34"/>
        <v>146.87118957534238</v>
      </c>
    </row>
    <row r="282" spans="4:22" x14ac:dyDescent="0.25">
      <c r="D282" s="5">
        <v>278</v>
      </c>
      <c r="E282" s="17" t="s">
        <v>298</v>
      </c>
      <c r="F282" s="7">
        <v>25934</v>
      </c>
      <c r="G282" s="32">
        <f t="shared" si="28"/>
        <v>25964</v>
      </c>
      <c r="H282" s="7">
        <v>44585</v>
      </c>
      <c r="I282" s="8">
        <f t="shared" si="29"/>
        <v>51.098630136986301</v>
      </c>
      <c r="J282" s="5">
        <v>40</v>
      </c>
      <c r="K282" s="9">
        <v>0.08</v>
      </c>
      <c r="L282" s="5">
        <f t="shared" si="30"/>
        <v>2.3E-2</v>
      </c>
      <c r="M282" s="20">
        <v>675.39999999999964</v>
      </c>
      <c r="N282" s="20">
        <v>33.769999999999982</v>
      </c>
      <c r="O282" s="20"/>
      <c r="P282" s="20"/>
      <c r="Q282" s="17">
        <v>0</v>
      </c>
      <c r="R282" s="10">
        <f t="shared" si="31"/>
        <v>675.39999999999964</v>
      </c>
      <c r="S282" s="5">
        <f t="shared" si="32"/>
        <v>793.77634027397221</v>
      </c>
      <c r="T282" s="5">
        <f t="shared" si="33"/>
        <v>0</v>
      </c>
      <c r="U282" s="9">
        <v>0.15</v>
      </c>
      <c r="V282" s="5">
        <f t="shared" si="34"/>
        <v>54.031999999999975</v>
      </c>
    </row>
    <row r="283" spans="4:22" x14ac:dyDescent="0.25">
      <c r="D283" s="5">
        <v>279</v>
      </c>
      <c r="E283" s="17" t="s">
        <v>299</v>
      </c>
      <c r="F283" s="7">
        <v>25934</v>
      </c>
      <c r="G283" s="32">
        <f t="shared" si="28"/>
        <v>25964</v>
      </c>
      <c r="H283" s="7">
        <v>44585</v>
      </c>
      <c r="I283" s="8">
        <f t="shared" si="29"/>
        <v>51.098630136986301</v>
      </c>
      <c r="J283" s="5">
        <v>40</v>
      </c>
      <c r="K283" s="9">
        <v>0.08</v>
      </c>
      <c r="L283" s="5">
        <f t="shared" si="30"/>
        <v>2.3E-2</v>
      </c>
      <c r="M283" s="20">
        <v>292.19999999999982</v>
      </c>
      <c r="N283" s="20">
        <v>14.609999999999992</v>
      </c>
      <c r="O283" s="20"/>
      <c r="P283" s="20"/>
      <c r="Q283" s="17">
        <v>0</v>
      </c>
      <c r="R283" s="10">
        <f t="shared" si="31"/>
        <v>292.19999999999982</v>
      </c>
      <c r="S283" s="5">
        <f t="shared" si="32"/>
        <v>343.41345369862989</v>
      </c>
      <c r="T283" s="5">
        <f t="shared" si="33"/>
        <v>0</v>
      </c>
      <c r="U283" s="9">
        <v>0.15</v>
      </c>
      <c r="V283" s="5">
        <f t="shared" si="34"/>
        <v>23.375999999999987</v>
      </c>
    </row>
    <row r="284" spans="4:22" x14ac:dyDescent="0.25">
      <c r="D284" s="5">
        <v>280</v>
      </c>
      <c r="E284" s="17" t="s">
        <v>300</v>
      </c>
      <c r="F284" s="7">
        <v>25934</v>
      </c>
      <c r="G284" s="32">
        <f t="shared" si="28"/>
        <v>25964</v>
      </c>
      <c r="H284" s="7">
        <v>44585</v>
      </c>
      <c r="I284" s="8">
        <f t="shared" si="29"/>
        <v>51.098630136986301</v>
      </c>
      <c r="J284" s="5">
        <v>60</v>
      </c>
      <c r="K284" s="9">
        <v>0.08</v>
      </c>
      <c r="L284" s="5">
        <f t="shared" si="30"/>
        <v>1.5333333333333334E-2</v>
      </c>
      <c r="M284" s="20">
        <v>292.10000000000036</v>
      </c>
      <c r="N284" s="20">
        <v>14.605000000000018</v>
      </c>
      <c r="O284" s="20"/>
      <c r="P284" s="20"/>
      <c r="Q284" s="17">
        <v>0</v>
      </c>
      <c r="R284" s="10">
        <f t="shared" si="31"/>
        <v>292.10000000000036</v>
      </c>
      <c r="S284" s="5">
        <f t="shared" si="32"/>
        <v>228.86395123287699</v>
      </c>
      <c r="T284" s="5">
        <f t="shared" si="33"/>
        <v>63.236048767123378</v>
      </c>
      <c r="U284" s="9">
        <v>0.15</v>
      </c>
      <c r="V284" s="5">
        <f t="shared" si="34"/>
        <v>53.750641452054872</v>
      </c>
    </row>
    <row r="285" spans="4:22" x14ac:dyDescent="0.25">
      <c r="D285" s="5">
        <v>281</v>
      </c>
      <c r="E285" s="17" t="s">
        <v>301</v>
      </c>
      <c r="F285" s="7">
        <v>25934</v>
      </c>
      <c r="G285" s="32">
        <f t="shared" si="28"/>
        <v>25964</v>
      </c>
      <c r="H285" s="7">
        <v>44585</v>
      </c>
      <c r="I285" s="8">
        <f t="shared" si="29"/>
        <v>51.098630136986301</v>
      </c>
      <c r="J285" s="5">
        <v>40</v>
      </c>
      <c r="K285" s="9">
        <v>0.08</v>
      </c>
      <c r="L285" s="5">
        <f t="shared" si="30"/>
        <v>2.3E-2</v>
      </c>
      <c r="M285" s="20">
        <v>196.09999999999991</v>
      </c>
      <c r="N285" s="20">
        <v>9.8049999999999962</v>
      </c>
      <c r="O285" s="20"/>
      <c r="P285" s="20"/>
      <c r="Q285" s="17">
        <v>0</v>
      </c>
      <c r="R285" s="10">
        <f t="shared" si="31"/>
        <v>196.09999999999991</v>
      </c>
      <c r="S285" s="5">
        <f t="shared" si="32"/>
        <v>230.47015150684922</v>
      </c>
      <c r="T285" s="5">
        <f t="shared" si="33"/>
        <v>0</v>
      </c>
      <c r="U285" s="9">
        <v>0.15</v>
      </c>
      <c r="V285" s="5">
        <f t="shared" si="34"/>
        <v>15.687999999999994</v>
      </c>
    </row>
    <row r="286" spans="4:22" x14ac:dyDescent="0.25">
      <c r="D286" s="5">
        <v>282</v>
      </c>
      <c r="E286" s="17" t="s">
        <v>214</v>
      </c>
      <c r="F286" s="7">
        <v>25934</v>
      </c>
      <c r="G286" s="32">
        <f t="shared" si="28"/>
        <v>25964</v>
      </c>
      <c r="H286" s="7">
        <v>44585</v>
      </c>
      <c r="I286" s="8">
        <f t="shared" si="29"/>
        <v>51.098630136986301</v>
      </c>
      <c r="J286" s="5">
        <v>60</v>
      </c>
      <c r="K286" s="9">
        <v>0.08</v>
      </c>
      <c r="L286" s="5">
        <f t="shared" si="30"/>
        <v>1.5333333333333334E-2</v>
      </c>
      <c r="M286" s="20">
        <v>121.30000000000018</v>
      </c>
      <c r="N286" s="20">
        <v>6.0650000000000093</v>
      </c>
      <c r="O286" s="20"/>
      <c r="P286" s="20"/>
      <c r="Q286" s="17">
        <v>0</v>
      </c>
      <c r="R286" s="10">
        <f t="shared" si="31"/>
        <v>121.30000000000018</v>
      </c>
      <c r="S286" s="5">
        <f t="shared" si="32"/>
        <v>95.040045479452203</v>
      </c>
      <c r="T286" s="5">
        <f t="shared" si="33"/>
        <v>26.259954520547979</v>
      </c>
      <c r="U286" s="9">
        <v>0.15</v>
      </c>
      <c r="V286" s="5">
        <f t="shared" si="34"/>
        <v>22.320961342465782</v>
      </c>
    </row>
    <row r="287" spans="4:22" x14ac:dyDescent="0.25">
      <c r="D287" s="5">
        <v>283</v>
      </c>
      <c r="E287" s="17" t="s">
        <v>302</v>
      </c>
      <c r="F287" s="7">
        <v>25934</v>
      </c>
      <c r="G287" s="32">
        <f t="shared" si="28"/>
        <v>25964</v>
      </c>
      <c r="H287" s="7">
        <v>44585</v>
      </c>
      <c r="I287" s="8">
        <f t="shared" si="29"/>
        <v>51.098630136986301</v>
      </c>
      <c r="J287" s="5">
        <v>40</v>
      </c>
      <c r="K287" s="9">
        <v>0.08</v>
      </c>
      <c r="L287" s="5">
        <f t="shared" si="30"/>
        <v>2.3E-2</v>
      </c>
      <c r="M287" s="20">
        <v>94.400000000000091</v>
      </c>
      <c r="N287" s="20">
        <v>4.7200000000000051</v>
      </c>
      <c r="O287" s="20"/>
      <c r="P287" s="20"/>
      <c r="Q287" s="17">
        <v>0</v>
      </c>
      <c r="R287" s="10">
        <f t="shared" si="31"/>
        <v>94.400000000000091</v>
      </c>
      <c r="S287" s="5">
        <f t="shared" si="32"/>
        <v>110.94534575342476</v>
      </c>
      <c r="T287" s="5">
        <f t="shared" si="33"/>
        <v>0</v>
      </c>
      <c r="U287" s="9">
        <v>0.15</v>
      </c>
      <c r="V287" s="5">
        <f t="shared" si="34"/>
        <v>7.5520000000000076</v>
      </c>
    </row>
    <row r="288" spans="4:22" x14ac:dyDescent="0.25">
      <c r="D288" s="5">
        <v>284</v>
      </c>
      <c r="E288" s="17" t="s">
        <v>303</v>
      </c>
      <c r="F288" s="7">
        <v>25934</v>
      </c>
      <c r="G288" s="32">
        <f t="shared" si="28"/>
        <v>25964</v>
      </c>
      <c r="H288" s="7">
        <v>44585</v>
      </c>
      <c r="I288" s="8">
        <f t="shared" si="29"/>
        <v>51.098630136986301</v>
      </c>
      <c r="J288" s="5">
        <v>60</v>
      </c>
      <c r="K288" s="9">
        <v>0.08</v>
      </c>
      <c r="L288" s="5">
        <f t="shared" si="30"/>
        <v>1.5333333333333334E-2</v>
      </c>
      <c r="M288" s="20">
        <v>86.549999999999955</v>
      </c>
      <c r="N288" s="20">
        <v>4.3274999999999979</v>
      </c>
      <c r="O288" s="20"/>
      <c r="P288" s="20"/>
      <c r="Q288" s="17">
        <v>0</v>
      </c>
      <c r="R288" s="10">
        <f t="shared" si="31"/>
        <v>86.549999999999955</v>
      </c>
      <c r="S288" s="5">
        <f t="shared" si="32"/>
        <v>67.812992054794478</v>
      </c>
      <c r="T288" s="5">
        <f t="shared" si="33"/>
        <v>18.737007945205477</v>
      </c>
      <c r="U288" s="9">
        <v>0.15</v>
      </c>
      <c r="V288" s="5">
        <f t="shared" si="34"/>
        <v>15.926456753424654</v>
      </c>
    </row>
    <row r="289" spans="4:22" x14ac:dyDescent="0.25">
      <c r="D289" s="5">
        <v>285</v>
      </c>
      <c r="E289" s="17" t="s">
        <v>304</v>
      </c>
      <c r="F289" s="7">
        <v>25934</v>
      </c>
      <c r="G289" s="32">
        <f t="shared" si="28"/>
        <v>25964</v>
      </c>
      <c r="H289" s="7">
        <v>44585</v>
      </c>
      <c r="I289" s="8">
        <f t="shared" si="29"/>
        <v>51.098630136986301</v>
      </c>
      <c r="J289" s="5">
        <v>40</v>
      </c>
      <c r="K289" s="9">
        <v>0.08</v>
      </c>
      <c r="L289" s="5">
        <f t="shared" si="30"/>
        <v>2.3E-2</v>
      </c>
      <c r="M289" s="20">
        <v>78.75</v>
      </c>
      <c r="N289" s="20">
        <v>3.9375</v>
      </c>
      <c r="O289" s="20"/>
      <c r="P289" s="20"/>
      <c r="Q289" s="17">
        <v>0</v>
      </c>
      <c r="R289" s="10">
        <f t="shared" si="31"/>
        <v>78.75</v>
      </c>
      <c r="S289" s="5">
        <f t="shared" si="32"/>
        <v>92.552393835616442</v>
      </c>
      <c r="T289" s="5">
        <f t="shared" si="33"/>
        <v>0</v>
      </c>
      <c r="U289" s="9">
        <v>0.15</v>
      </c>
      <c r="V289" s="5">
        <f t="shared" si="34"/>
        <v>6.3</v>
      </c>
    </row>
    <row r="290" spans="4:22" x14ac:dyDescent="0.25">
      <c r="D290" s="5">
        <v>286</v>
      </c>
      <c r="E290" s="17" t="s">
        <v>305</v>
      </c>
      <c r="F290" s="7">
        <v>25934</v>
      </c>
      <c r="G290" s="32">
        <f t="shared" si="28"/>
        <v>25964</v>
      </c>
      <c r="H290" s="7">
        <v>44585</v>
      </c>
      <c r="I290" s="8">
        <f t="shared" si="29"/>
        <v>51.098630136986301</v>
      </c>
      <c r="J290" s="5">
        <v>40</v>
      </c>
      <c r="K290" s="9">
        <v>0.08</v>
      </c>
      <c r="L290" s="5">
        <f t="shared" si="30"/>
        <v>2.3E-2</v>
      </c>
      <c r="M290" s="20">
        <v>65.349999999999909</v>
      </c>
      <c r="N290" s="20">
        <v>3.2674999999999956</v>
      </c>
      <c r="O290" s="20"/>
      <c r="P290" s="20"/>
      <c r="Q290" s="17">
        <v>0</v>
      </c>
      <c r="R290" s="10">
        <f t="shared" si="31"/>
        <v>65.349999999999909</v>
      </c>
      <c r="S290" s="5">
        <f t="shared" si="32"/>
        <v>76.803796027397141</v>
      </c>
      <c r="T290" s="5">
        <f t="shared" si="33"/>
        <v>0</v>
      </c>
      <c r="U290" s="9">
        <v>0.15</v>
      </c>
      <c r="V290" s="5">
        <f t="shared" si="34"/>
        <v>5.2279999999999927</v>
      </c>
    </row>
    <row r="291" spans="4:22" x14ac:dyDescent="0.25">
      <c r="D291" s="5">
        <v>287</v>
      </c>
      <c r="E291" s="17" t="s">
        <v>306</v>
      </c>
      <c r="F291" s="7">
        <v>25934</v>
      </c>
      <c r="G291" s="32">
        <f t="shared" si="28"/>
        <v>25964</v>
      </c>
      <c r="H291" s="7">
        <v>44585</v>
      </c>
      <c r="I291" s="8">
        <f t="shared" si="29"/>
        <v>51.098630136986301</v>
      </c>
      <c r="J291" s="5">
        <v>10</v>
      </c>
      <c r="K291" s="9">
        <v>0.08</v>
      </c>
      <c r="L291" s="5">
        <f t="shared" si="30"/>
        <v>9.1999999999999998E-2</v>
      </c>
      <c r="M291" s="20">
        <v>56.75</v>
      </c>
      <c r="N291" s="20">
        <v>2.8375000000000004</v>
      </c>
      <c r="O291" s="20"/>
      <c r="P291" s="20"/>
      <c r="Q291" s="17">
        <v>0</v>
      </c>
      <c r="R291" s="10">
        <f t="shared" si="31"/>
        <v>56.75</v>
      </c>
      <c r="S291" s="5">
        <f t="shared" si="32"/>
        <v>266.78594794520546</v>
      </c>
      <c r="T291" s="5">
        <f t="shared" si="33"/>
        <v>0</v>
      </c>
      <c r="U291" s="9">
        <v>0.15</v>
      </c>
      <c r="V291" s="5">
        <f t="shared" si="34"/>
        <v>4.54</v>
      </c>
    </row>
    <row r="292" spans="4:22" x14ac:dyDescent="0.25">
      <c r="D292" s="5">
        <v>288</v>
      </c>
      <c r="E292" s="17" t="s">
        <v>307</v>
      </c>
      <c r="F292" s="7">
        <v>25934</v>
      </c>
      <c r="G292" s="32">
        <f t="shared" si="28"/>
        <v>25964</v>
      </c>
      <c r="H292" s="7">
        <v>44585</v>
      </c>
      <c r="I292" s="8">
        <f t="shared" si="29"/>
        <v>51.098630136986301</v>
      </c>
      <c r="J292" s="5">
        <v>40</v>
      </c>
      <c r="K292" s="9">
        <v>0.08</v>
      </c>
      <c r="L292" s="5">
        <f t="shared" si="30"/>
        <v>2.3E-2</v>
      </c>
      <c r="M292" s="20">
        <v>55.549999999999955</v>
      </c>
      <c r="N292" s="20">
        <v>2.7774999999999981</v>
      </c>
      <c r="O292" s="20"/>
      <c r="P292" s="20"/>
      <c r="Q292" s="17">
        <v>0</v>
      </c>
      <c r="R292" s="10">
        <f t="shared" si="31"/>
        <v>55.549999999999955</v>
      </c>
      <c r="S292" s="5">
        <f t="shared" si="32"/>
        <v>65.286164794520488</v>
      </c>
      <c r="T292" s="5">
        <f t="shared" si="33"/>
        <v>0</v>
      </c>
      <c r="U292" s="9">
        <v>0.15</v>
      </c>
      <c r="V292" s="5">
        <f t="shared" si="34"/>
        <v>4.4439999999999964</v>
      </c>
    </row>
    <row r="293" spans="4:22" x14ac:dyDescent="0.25">
      <c r="D293" s="5">
        <v>289</v>
      </c>
      <c r="E293" s="17" t="s">
        <v>308</v>
      </c>
      <c r="F293" s="7">
        <v>25934</v>
      </c>
      <c r="G293" s="32">
        <f t="shared" si="28"/>
        <v>25964</v>
      </c>
      <c r="H293" s="7">
        <v>44585</v>
      </c>
      <c r="I293" s="8">
        <f t="shared" si="29"/>
        <v>51.098630136986301</v>
      </c>
      <c r="J293" s="5">
        <v>40</v>
      </c>
      <c r="K293" s="9">
        <v>0.08</v>
      </c>
      <c r="L293" s="5">
        <f t="shared" si="30"/>
        <v>2.3E-2</v>
      </c>
      <c r="M293" s="20">
        <v>53.549999999999955</v>
      </c>
      <c r="N293" s="20">
        <v>2.677499999999998</v>
      </c>
      <c r="O293" s="20"/>
      <c r="P293" s="20"/>
      <c r="Q293" s="17">
        <v>0</v>
      </c>
      <c r="R293" s="10">
        <f t="shared" si="31"/>
        <v>53.549999999999955</v>
      </c>
      <c r="S293" s="5">
        <f t="shared" si="32"/>
        <v>62.935627808219131</v>
      </c>
      <c r="T293" s="5">
        <f t="shared" si="33"/>
        <v>0</v>
      </c>
      <c r="U293" s="9">
        <v>0.15</v>
      </c>
      <c r="V293" s="5">
        <f t="shared" si="34"/>
        <v>4.2839999999999963</v>
      </c>
    </row>
    <row r="294" spans="4:22" x14ac:dyDescent="0.25">
      <c r="D294" s="5">
        <v>290</v>
      </c>
      <c r="E294" s="17" t="s">
        <v>309</v>
      </c>
      <c r="F294" s="7">
        <v>25934</v>
      </c>
      <c r="G294" s="32">
        <f t="shared" si="28"/>
        <v>25964</v>
      </c>
      <c r="H294" s="7">
        <v>44585</v>
      </c>
      <c r="I294" s="8">
        <f t="shared" si="29"/>
        <v>51.098630136986301</v>
      </c>
      <c r="J294" s="5">
        <v>40</v>
      </c>
      <c r="K294" s="9">
        <v>0.08</v>
      </c>
      <c r="L294" s="5">
        <f t="shared" si="30"/>
        <v>2.3E-2</v>
      </c>
      <c r="M294" s="20">
        <v>53.200000000000045</v>
      </c>
      <c r="N294" s="20">
        <v>2.6600000000000024</v>
      </c>
      <c r="O294" s="20"/>
      <c r="P294" s="20"/>
      <c r="Q294" s="17">
        <v>0</v>
      </c>
      <c r="R294" s="10">
        <f t="shared" si="31"/>
        <v>53.200000000000045</v>
      </c>
      <c r="S294" s="5">
        <f t="shared" si="32"/>
        <v>62.524283835616494</v>
      </c>
      <c r="T294" s="5">
        <f t="shared" si="33"/>
        <v>0</v>
      </c>
      <c r="U294" s="9">
        <v>0.15</v>
      </c>
      <c r="V294" s="5">
        <f t="shared" si="34"/>
        <v>4.2560000000000038</v>
      </c>
    </row>
    <row r="295" spans="4:22" x14ac:dyDescent="0.25">
      <c r="D295" s="5">
        <v>291</v>
      </c>
      <c r="E295" s="17" t="s">
        <v>310</v>
      </c>
      <c r="F295" s="7">
        <v>25934</v>
      </c>
      <c r="G295" s="32">
        <f t="shared" si="28"/>
        <v>25964</v>
      </c>
      <c r="H295" s="7">
        <v>44585</v>
      </c>
      <c r="I295" s="8">
        <f t="shared" si="29"/>
        <v>51.098630136986301</v>
      </c>
      <c r="J295" s="5">
        <v>40</v>
      </c>
      <c r="K295" s="9">
        <v>0.08</v>
      </c>
      <c r="L295" s="5">
        <f t="shared" si="30"/>
        <v>2.3E-2</v>
      </c>
      <c r="M295" s="20">
        <v>24.949999999999989</v>
      </c>
      <c r="N295" s="20">
        <v>1.2474999999999996</v>
      </c>
      <c r="O295" s="20"/>
      <c r="P295" s="20"/>
      <c r="Q295" s="17">
        <v>0</v>
      </c>
      <c r="R295" s="10">
        <f t="shared" si="31"/>
        <v>24.949999999999989</v>
      </c>
      <c r="S295" s="5">
        <f t="shared" si="32"/>
        <v>29.322948904109577</v>
      </c>
      <c r="T295" s="5">
        <f t="shared" si="33"/>
        <v>0</v>
      </c>
      <c r="U295" s="9">
        <v>0.15</v>
      </c>
      <c r="V295" s="5">
        <f t="shared" si="34"/>
        <v>1.9959999999999991</v>
      </c>
    </row>
    <row r="296" spans="4:22" x14ac:dyDescent="0.25">
      <c r="D296" s="5">
        <v>292</v>
      </c>
      <c r="E296" s="17" t="s">
        <v>311</v>
      </c>
      <c r="F296" s="7">
        <v>25934</v>
      </c>
      <c r="G296" s="32">
        <f t="shared" si="28"/>
        <v>25964</v>
      </c>
      <c r="H296" s="7">
        <v>44585</v>
      </c>
      <c r="I296" s="8">
        <f t="shared" si="29"/>
        <v>51.098630136986301</v>
      </c>
      <c r="J296" s="5">
        <v>40</v>
      </c>
      <c r="K296" s="9">
        <v>0.08</v>
      </c>
      <c r="L296" s="5">
        <f t="shared" si="30"/>
        <v>2.3E-2</v>
      </c>
      <c r="M296" s="20">
        <v>20.699999999999989</v>
      </c>
      <c r="N296" s="20">
        <v>1.0349999999999995</v>
      </c>
      <c r="O296" s="20"/>
      <c r="P296" s="20"/>
      <c r="Q296" s="17">
        <v>0</v>
      </c>
      <c r="R296" s="10">
        <f t="shared" si="31"/>
        <v>20.699999999999989</v>
      </c>
      <c r="S296" s="5">
        <f t="shared" si="32"/>
        <v>24.328057808219164</v>
      </c>
      <c r="T296" s="5">
        <f t="shared" si="33"/>
        <v>0</v>
      </c>
      <c r="U296" s="9">
        <v>0.15</v>
      </c>
      <c r="V296" s="5">
        <f t="shared" si="34"/>
        <v>1.655999999999999</v>
      </c>
    </row>
    <row r="297" spans="4:22" x14ac:dyDescent="0.25">
      <c r="D297" s="5">
        <v>293</v>
      </c>
      <c r="E297" s="17" t="s">
        <v>312</v>
      </c>
      <c r="F297" s="7">
        <v>25934</v>
      </c>
      <c r="G297" s="32">
        <f t="shared" si="28"/>
        <v>25964</v>
      </c>
      <c r="H297" s="7">
        <v>44585</v>
      </c>
      <c r="I297" s="8">
        <f t="shared" si="29"/>
        <v>51.098630136986301</v>
      </c>
      <c r="J297" s="5">
        <v>60</v>
      </c>
      <c r="K297" s="9">
        <v>0.08</v>
      </c>
      <c r="L297" s="5">
        <f t="shared" si="30"/>
        <v>1.5333333333333334E-2</v>
      </c>
      <c r="M297" s="20">
        <v>18.25</v>
      </c>
      <c r="N297" s="20">
        <v>0.91250000000000009</v>
      </c>
      <c r="O297" s="20"/>
      <c r="P297" s="20"/>
      <c r="Q297" s="17">
        <v>0</v>
      </c>
      <c r="R297" s="10">
        <f t="shared" si="31"/>
        <v>18.25</v>
      </c>
      <c r="S297" s="5">
        <f t="shared" si="32"/>
        <v>14.299099999999999</v>
      </c>
      <c r="T297" s="5">
        <f t="shared" si="33"/>
        <v>3.9509000000000007</v>
      </c>
      <c r="U297" s="9">
        <v>0.15</v>
      </c>
      <c r="V297" s="5">
        <f t="shared" si="34"/>
        <v>3.3582650000000007</v>
      </c>
    </row>
    <row r="298" spans="4:22" x14ac:dyDescent="0.25">
      <c r="D298" s="5">
        <v>294</v>
      </c>
      <c r="E298" s="17" t="s">
        <v>313</v>
      </c>
      <c r="F298" s="7">
        <v>25934</v>
      </c>
      <c r="G298" s="32">
        <f t="shared" si="28"/>
        <v>25964</v>
      </c>
      <c r="H298" s="7">
        <v>44585</v>
      </c>
      <c r="I298" s="8">
        <f t="shared" si="29"/>
        <v>51.098630136986301</v>
      </c>
      <c r="J298" s="5">
        <v>60</v>
      </c>
      <c r="K298" s="9">
        <v>0.08</v>
      </c>
      <c r="L298" s="5">
        <f t="shared" si="30"/>
        <v>1.5333333333333334E-2</v>
      </c>
      <c r="M298" s="20">
        <v>14.850000000000023</v>
      </c>
      <c r="N298" s="20">
        <v>0.74250000000000116</v>
      </c>
      <c r="O298" s="20"/>
      <c r="P298" s="20"/>
      <c r="Q298" s="17">
        <v>0</v>
      </c>
      <c r="R298" s="10">
        <f t="shared" si="31"/>
        <v>14.850000000000023</v>
      </c>
      <c r="S298" s="5">
        <f t="shared" si="32"/>
        <v>11.635158082191801</v>
      </c>
      <c r="T298" s="5">
        <f t="shared" si="33"/>
        <v>3.2148419178082221</v>
      </c>
      <c r="U298" s="9">
        <v>0.15</v>
      </c>
      <c r="V298" s="5">
        <f t="shared" si="34"/>
        <v>2.7326156301369888</v>
      </c>
    </row>
    <row r="299" spans="4:22" x14ac:dyDescent="0.25">
      <c r="D299" s="5">
        <v>295</v>
      </c>
      <c r="E299" s="17" t="s">
        <v>314</v>
      </c>
      <c r="F299" s="7">
        <v>25934</v>
      </c>
      <c r="G299" s="32">
        <f t="shared" si="28"/>
        <v>25964</v>
      </c>
      <c r="H299" s="7">
        <v>44585</v>
      </c>
      <c r="I299" s="8">
        <f t="shared" si="29"/>
        <v>51.098630136986301</v>
      </c>
      <c r="J299" s="5">
        <v>60</v>
      </c>
      <c r="K299" s="9">
        <v>0.08</v>
      </c>
      <c r="L299" s="5">
        <f t="shared" si="30"/>
        <v>1.5333333333333334E-2</v>
      </c>
      <c r="M299" s="20">
        <v>12.800000000000011</v>
      </c>
      <c r="N299" s="20">
        <v>0.64000000000000057</v>
      </c>
      <c r="O299" s="20"/>
      <c r="P299" s="20"/>
      <c r="Q299" s="17">
        <v>0</v>
      </c>
      <c r="R299" s="10">
        <f t="shared" si="31"/>
        <v>12.800000000000011</v>
      </c>
      <c r="S299" s="5">
        <f t="shared" si="32"/>
        <v>10.028957808219188</v>
      </c>
      <c r="T299" s="5">
        <f t="shared" si="33"/>
        <v>2.7710421917808237</v>
      </c>
      <c r="U299" s="9">
        <v>0.15</v>
      </c>
      <c r="V299" s="5">
        <f t="shared" si="34"/>
        <v>2.3553858630137001</v>
      </c>
    </row>
    <row r="300" spans="4:22" x14ac:dyDescent="0.25">
      <c r="D300" s="5">
        <v>296</v>
      </c>
      <c r="E300" s="17" t="s">
        <v>315</v>
      </c>
      <c r="F300" s="7">
        <v>34748</v>
      </c>
      <c r="G300" s="32">
        <f t="shared" si="28"/>
        <v>34758</v>
      </c>
      <c r="H300" s="7">
        <v>44585</v>
      </c>
      <c r="I300" s="8">
        <f t="shared" si="29"/>
        <v>26.950684931506849</v>
      </c>
      <c r="J300" s="5">
        <v>40</v>
      </c>
      <c r="K300" s="9">
        <v>0.08</v>
      </c>
      <c r="L300" s="5">
        <f t="shared" si="30"/>
        <v>2.3E-2</v>
      </c>
      <c r="M300" s="20">
        <v>17043.950000000012</v>
      </c>
      <c r="N300" s="20">
        <v>852.19750000000067</v>
      </c>
      <c r="O300" s="20"/>
      <c r="P300" s="20"/>
      <c r="Q300" s="17">
        <v>0</v>
      </c>
      <c r="R300" s="10">
        <f t="shared" si="31"/>
        <v>17043.950000000012</v>
      </c>
      <c r="S300" s="5">
        <f t="shared" si="32"/>
        <v>10564.960908082199</v>
      </c>
      <c r="T300" s="5">
        <f t="shared" si="33"/>
        <v>6478.9890919178124</v>
      </c>
      <c r="U300" s="9">
        <v>0.15</v>
      </c>
      <c r="V300" s="5">
        <f t="shared" si="34"/>
        <v>5507.1407281301408</v>
      </c>
    </row>
    <row r="301" spans="4:22" x14ac:dyDescent="0.25">
      <c r="D301" s="5">
        <v>297</v>
      </c>
      <c r="E301" s="17" t="s">
        <v>316</v>
      </c>
      <c r="F301" s="7">
        <v>34714</v>
      </c>
      <c r="G301" s="32">
        <f t="shared" si="28"/>
        <v>34730</v>
      </c>
      <c r="H301" s="7">
        <v>44585</v>
      </c>
      <c r="I301" s="8">
        <f t="shared" si="29"/>
        <v>27.043835616438358</v>
      </c>
      <c r="J301" s="5">
        <v>40</v>
      </c>
      <c r="K301" s="9">
        <v>0.08</v>
      </c>
      <c r="L301" s="5">
        <f t="shared" si="30"/>
        <v>2.3E-2</v>
      </c>
      <c r="M301" s="20">
        <v>28079.25</v>
      </c>
      <c r="N301" s="20">
        <v>1403.9625000000001</v>
      </c>
      <c r="O301" s="20"/>
      <c r="P301" s="20"/>
      <c r="Q301" s="17">
        <v>0</v>
      </c>
      <c r="R301" s="10">
        <f t="shared" si="31"/>
        <v>28079.25</v>
      </c>
      <c r="S301" s="5">
        <f t="shared" si="32"/>
        <v>17465.524288356166</v>
      </c>
      <c r="T301" s="5">
        <f t="shared" si="33"/>
        <v>10613.725711643834</v>
      </c>
      <c r="U301" s="9">
        <v>0.15</v>
      </c>
      <c r="V301" s="5">
        <f t="shared" si="34"/>
        <v>9021.6668548972593</v>
      </c>
    </row>
    <row r="302" spans="4:22" x14ac:dyDescent="0.25">
      <c r="D302" s="5">
        <v>298</v>
      </c>
      <c r="E302" s="17" t="s">
        <v>317</v>
      </c>
      <c r="F302" s="7">
        <v>25569</v>
      </c>
      <c r="G302" s="32">
        <f t="shared" si="28"/>
        <v>25599</v>
      </c>
      <c r="H302" s="7">
        <v>44585</v>
      </c>
      <c r="I302" s="8">
        <f t="shared" si="29"/>
        <v>52.098630136986301</v>
      </c>
      <c r="J302" s="5">
        <v>40</v>
      </c>
      <c r="K302" s="9">
        <v>0.08</v>
      </c>
      <c r="L302" s="5">
        <f t="shared" si="30"/>
        <v>2.3E-2</v>
      </c>
      <c r="M302" s="20">
        <v>1564.2999999999993</v>
      </c>
      <c r="N302" s="20">
        <v>78.214999999999975</v>
      </c>
      <c r="O302" s="20"/>
      <c r="P302" s="20"/>
      <c r="Q302" s="17">
        <v>0</v>
      </c>
      <c r="R302" s="10">
        <f t="shared" si="31"/>
        <v>1564.2999999999993</v>
      </c>
      <c r="S302" s="5">
        <f t="shared" si="32"/>
        <v>1874.4514038356156</v>
      </c>
      <c r="T302" s="5">
        <f t="shared" si="33"/>
        <v>0</v>
      </c>
      <c r="U302" s="9">
        <v>0.15</v>
      </c>
      <c r="V302" s="5">
        <f t="shared" si="34"/>
        <v>125.14399999999995</v>
      </c>
    </row>
    <row r="303" spans="4:22" x14ac:dyDescent="0.25">
      <c r="D303" s="5">
        <v>299</v>
      </c>
      <c r="E303" s="17" t="s">
        <v>318</v>
      </c>
      <c r="F303" s="7">
        <v>25569</v>
      </c>
      <c r="G303" s="32">
        <f t="shared" si="28"/>
        <v>25599</v>
      </c>
      <c r="H303" s="7">
        <v>44585</v>
      </c>
      <c r="I303" s="8">
        <f t="shared" si="29"/>
        <v>52.098630136986301</v>
      </c>
      <c r="J303" s="5">
        <v>40</v>
      </c>
      <c r="K303" s="9">
        <v>0.08</v>
      </c>
      <c r="L303" s="5">
        <f t="shared" si="30"/>
        <v>2.3E-2</v>
      </c>
      <c r="M303" s="20">
        <v>817.54999999999927</v>
      </c>
      <c r="N303" s="20">
        <v>40.877499999999969</v>
      </c>
      <c r="O303" s="20"/>
      <c r="P303" s="20"/>
      <c r="Q303" s="17">
        <v>0</v>
      </c>
      <c r="R303" s="10">
        <f t="shared" si="31"/>
        <v>817.54999999999927</v>
      </c>
      <c r="S303" s="5">
        <f t="shared" si="32"/>
        <v>979.64440657534158</v>
      </c>
      <c r="T303" s="5">
        <f t="shared" si="33"/>
        <v>0</v>
      </c>
      <c r="U303" s="9">
        <v>0.15</v>
      </c>
      <c r="V303" s="5">
        <f t="shared" si="34"/>
        <v>65.40399999999994</v>
      </c>
    </row>
    <row r="304" spans="4:22" x14ac:dyDescent="0.25">
      <c r="D304" s="5">
        <v>300</v>
      </c>
      <c r="E304" s="17" t="s">
        <v>319</v>
      </c>
      <c r="F304" s="7">
        <v>25569</v>
      </c>
      <c r="G304" s="32">
        <f t="shared" si="28"/>
        <v>25599</v>
      </c>
      <c r="H304" s="7">
        <v>44585</v>
      </c>
      <c r="I304" s="8">
        <f t="shared" si="29"/>
        <v>52.098630136986301</v>
      </c>
      <c r="J304" s="5">
        <v>40</v>
      </c>
      <c r="K304" s="9">
        <v>0.08</v>
      </c>
      <c r="L304" s="5">
        <f t="shared" si="30"/>
        <v>2.3E-2</v>
      </c>
      <c r="M304" s="20">
        <v>657.70000000000073</v>
      </c>
      <c r="N304" s="20">
        <v>32.885000000000041</v>
      </c>
      <c r="O304" s="20"/>
      <c r="P304" s="20"/>
      <c r="Q304" s="17">
        <v>0</v>
      </c>
      <c r="R304" s="10">
        <f t="shared" si="31"/>
        <v>657.70000000000073</v>
      </c>
      <c r="S304" s="5">
        <f t="shared" si="32"/>
        <v>788.10118794520633</v>
      </c>
      <c r="T304" s="5">
        <f t="shared" si="33"/>
        <v>0</v>
      </c>
      <c r="U304" s="9">
        <v>0.15</v>
      </c>
      <c r="V304" s="5">
        <f t="shared" si="34"/>
        <v>52.616000000000057</v>
      </c>
    </row>
    <row r="305" spans="4:22" x14ac:dyDescent="0.25">
      <c r="D305" s="5">
        <v>301</v>
      </c>
      <c r="E305" s="17" t="s">
        <v>320</v>
      </c>
      <c r="F305" s="7">
        <v>25569</v>
      </c>
      <c r="G305" s="32">
        <f t="shared" si="28"/>
        <v>25599</v>
      </c>
      <c r="H305" s="7">
        <v>44585</v>
      </c>
      <c r="I305" s="8">
        <f t="shared" si="29"/>
        <v>52.098630136986301</v>
      </c>
      <c r="J305" s="5">
        <v>60</v>
      </c>
      <c r="K305" s="9">
        <v>0.08</v>
      </c>
      <c r="L305" s="5">
        <f t="shared" si="30"/>
        <v>1.5333333333333334E-2</v>
      </c>
      <c r="M305" s="20">
        <v>655.39999999999964</v>
      </c>
      <c r="N305" s="20">
        <v>32.769999999999982</v>
      </c>
      <c r="O305" s="20"/>
      <c r="P305" s="20"/>
      <c r="Q305" s="17">
        <v>0</v>
      </c>
      <c r="R305" s="10">
        <f t="shared" si="31"/>
        <v>655.39999999999964</v>
      </c>
      <c r="S305" s="5">
        <f t="shared" si="32"/>
        <v>523.56344694063898</v>
      </c>
      <c r="T305" s="5">
        <f t="shared" si="33"/>
        <v>131.83655305936065</v>
      </c>
      <c r="U305" s="9">
        <v>0.15</v>
      </c>
      <c r="V305" s="5">
        <f t="shared" si="34"/>
        <v>112.06107010045655</v>
      </c>
    </row>
    <row r="306" spans="4:22" x14ac:dyDescent="0.25">
      <c r="D306" s="5">
        <v>302</v>
      </c>
      <c r="E306" s="17" t="s">
        <v>321</v>
      </c>
      <c r="F306" s="7">
        <v>25569</v>
      </c>
      <c r="G306" s="32">
        <f t="shared" si="28"/>
        <v>25599</v>
      </c>
      <c r="H306" s="7">
        <v>44585</v>
      </c>
      <c r="I306" s="8">
        <f t="shared" si="29"/>
        <v>52.098630136986301</v>
      </c>
      <c r="J306" s="5">
        <v>60</v>
      </c>
      <c r="K306" s="9">
        <v>0.08</v>
      </c>
      <c r="L306" s="5">
        <f t="shared" si="30"/>
        <v>1.5333333333333334E-2</v>
      </c>
      <c r="M306" s="20">
        <v>337.89999999999964</v>
      </c>
      <c r="N306" s="20">
        <v>16.894999999999982</v>
      </c>
      <c r="O306" s="20"/>
      <c r="P306" s="20"/>
      <c r="Q306" s="17">
        <v>0</v>
      </c>
      <c r="R306" s="10">
        <f t="shared" si="31"/>
        <v>337.89999999999964</v>
      </c>
      <c r="S306" s="5">
        <f t="shared" si="32"/>
        <v>269.92994922374402</v>
      </c>
      <c r="T306" s="5">
        <f t="shared" si="33"/>
        <v>67.970050776255619</v>
      </c>
      <c r="U306" s="9">
        <v>0.15</v>
      </c>
      <c r="V306" s="5">
        <f t="shared" si="34"/>
        <v>57.774543159817277</v>
      </c>
    </row>
    <row r="307" spans="4:22" x14ac:dyDescent="0.25">
      <c r="D307" s="5">
        <v>303</v>
      </c>
      <c r="E307" s="17" t="s">
        <v>322</v>
      </c>
      <c r="F307" s="7">
        <v>25569</v>
      </c>
      <c r="G307" s="32">
        <f t="shared" si="28"/>
        <v>25599</v>
      </c>
      <c r="H307" s="7">
        <v>44585</v>
      </c>
      <c r="I307" s="8">
        <f t="shared" si="29"/>
        <v>52.098630136986301</v>
      </c>
      <c r="J307" s="5">
        <v>40</v>
      </c>
      <c r="K307" s="9">
        <v>0.08</v>
      </c>
      <c r="L307" s="5">
        <f t="shared" si="30"/>
        <v>2.3E-2</v>
      </c>
      <c r="M307" s="20">
        <v>275.30000000000018</v>
      </c>
      <c r="N307" s="20">
        <v>13.765000000000009</v>
      </c>
      <c r="O307" s="20"/>
      <c r="P307" s="20"/>
      <c r="Q307" s="17">
        <v>0</v>
      </c>
      <c r="R307" s="10">
        <f t="shared" si="31"/>
        <v>275.30000000000018</v>
      </c>
      <c r="S307" s="5">
        <f t="shared" si="32"/>
        <v>329.88331616438376</v>
      </c>
      <c r="T307" s="5">
        <f t="shared" si="33"/>
        <v>0</v>
      </c>
      <c r="U307" s="9">
        <v>0.15</v>
      </c>
      <c r="V307" s="5">
        <f t="shared" si="34"/>
        <v>22.024000000000015</v>
      </c>
    </row>
    <row r="308" spans="4:22" x14ac:dyDescent="0.25">
      <c r="D308" s="5">
        <v>304</v>
      </c>
      <c r="E308" s="17" t="s">
        <v>323</v>
      </c>
      <c r="F308" s="7">
        <v>25569</v>
      </c>
      <c r="G308" s="32">
        <f t="shared" si="28"/>
        <v>25599</v>
      </c>
      <c r="H308" s="7">
        <v>44585</v>
      </c>
      <c r="I308" s="8">
        <f t="shared" si="29"/>
        <v>52.098630136986301</v>
      </c>
      <c r="J308" s="5">
        <v>60</v>
      </c>
      <c r="K308" s="9">
        <v>0.08</v>
      </c>
      <c r="L308" s="5">
        <f t="shared" si="30"/>
        <v>1.5333333333333334E-2</v>
      </c>
      <c r="M308" s="20">
        <v>273</v>
      </c>
      <c r="N308" s="20">
        <v>13.65</v>
      </c>
      <c r="O308" s="20"/>
      <c r="P308" s="20"/>
      <c r="Q308" s="17">
        <v>0</v>
      </c>
      <c r="R308" s="10">
        <f t="shared" si="31"/>
        <v>273</v>
      </c>
      <c r="S308" s="5">
        <f t="shared" si="32"/>
        <v>218.08486575342465</v>
      </c>
      <c r="T308" s="5">
        <f t="shared" si="33"/>
        <v>54.915134246575349</v>
      </c>
      <c r="U308" s="9">
        <v>0.15</v>
      </c>
      <c r="V308" s="5">
        <f t="shared" si="34"/>
        <v>46.677864109589045</v>
      </c>
    </row>
    <row r="309" spans="4:22" x14ac:dyDescent="0.25">
      <c r="D309" s="5">
        <v>305</v>
      </c>
      <c r="E309" s="17" t="s">
        <v>324</v>
      </c>
      <c r="F309" s="7">
        <v>25569</v>
      </c>
      <c r="G309" s="32">
        <f t="shared" si="28"/>
        <v>25599</v>
      </c>
      <c r="H309" s="7">
        <v>44585</v>
      </c>
      <c r="I309" s="8">
        <f t="shared" si="29"/>
        <v>52.098630136986301</v>
      </c>
      <c r="J309" s="5">
        <v>40</v>
      </c>
      <c r="K309" s="9">
        <v>0.08</v>
      </c>
      <c r="L309" s="5">
        <f t="shared" si="30"/>
        <v>2.3E-2</v>
      </c>
      <c r="M309" s="20">
        <v>137.25</v>
      </c>
      <c r="N309" s="20">
        <v>6.8625000000000007</v>
      </c>
      <c r="O309" s="20"/>
      <c r="P309" s="20"/>
      <c r="Q309" s="17">
        <v>0</v>
      </c>
      <c r="R309" s="10">
        <f t="shared" si="31"/>
        <v>137.25</v>
      </c>
      <c r="S309" s="5">
        <f t="shared" si="32"/>
        <v>164.46235068493152</v>
      </c>
      <c r="T309" s="5">
        <f t="shared" si="33"/>
        <v>0</v>
      </c>
      <c r="U309" s="9">
        <v>0.15</v>
      </c>
      <c r="V309" s="5">
        <f t="shared" si="34"/>
        <v>10.98</v>
      </c>
    </row>
    <row r="310" spans="4:22" x14ac:dyDescent="0.25">
      <c r="D310" s="5">
        <v>306</v>
      </c>
      <c r="E310" s="17" t="s">
        <v>325</v>
      </c>
      <c r="F310" s="7">
        <v>25569</v>
      </c>
      <c r="G310" s="32">
        <f t="shared" si="28"/>
        <v>25599</v>
      </c>
      <c r="H310" s="7">
        <v>44585</v>
      </c>
      <c r="I310" s="8">
        <f t="shared" si="29"/>
        <v>52.098630136986301</v>
      </c>
      <c r="J310" s="5">
        <v>60</v>
      </c>
      <c r="K310" s="9">
        <v>0.08</v>
      </c>
      <c r="L310" s="5">
        <f t="shared" si="30"/>
        <v>1.5333333333333334E-2</v>
      </c>
      <c r="M310" s="20">
        <v>75.349999999999909</v>
      </c>
      <c r="N310" s="20">
        <v>3.7674999999999956</v>
      </c>
      <c r="O310" s="20"/>
      <c r="P310" s="20"/>
      <c r="Q310" s="17">
        <v>0</v>
      </c>
      <c r="R310" s="10">
        <f t="shared" si="31"/>
        <v>75.349999999999909</v>
      </c>
      <c r="S310" s="5">
        <f t="shared" si="32"/>
        <v>60.193020639269335</v>
      </c>
      <c r="T310" s="5">
        <f t="shared" si="33"/>
        <v>15.156979360730574</v>
      </c>
      <c r="U310" s="9">
        <v>0.15</v>
      </c>
      <c r="V310" s="5">
        <f t="shared" si="34"/>
        <v>12.883432456620987</v>
      </c>
    </row>
    <row r="311" spans="4:22" x14ac:dyDescent="0.25">
      <c r="D311" s="5">
        <v>307</v>
      </c>
      <c r="E311" s="17" t="s">
        <v>326</v>
      </c>
      <c r="F311" s="7">
        <v>25569</v>
      </c>
      <c r="G311" s="32">
        <f t="shared" si="28"/>
        <v>25599</v>
      </c>
      <c r="H311" s="7">
        <v>44585</v>
      </c>
      <c r="I311" s="8">
        <f t="shared" si="29"/>
        <v>52.098630136986301</v>
      </c>
      <c r="J311" s="5">
        <v>40</v>
      </c>
      <c r="K311" s="9">
        <v>0.08</v>
      </c>
      <c r="L311" s="5">
        <f t="shared" si="30"/>
        <v>2.3E-2</v>
      </c>
      <c r="M311" s="20">
        <v>72.049999999999955</v>
      </c>
      <c r="N311" s="20">
        <v>3.6024999999999978</v>
      </c>
      <c r="O311" s="20"/>
      <c r="P311" s="20"/>
      <c r="Q311" s="17">
        <v>0</v>
      </c>
      <c r="R311" s="10">
        <f t="shared" si="31"/>
        <v>72.049999999999955</v>
      </c>
      <c r="S311" s="5">
        <f t="shared" si="32"/>
        <v>86.335244931506793</v>
      </c>
      <c r="T311" s="5">
        <f t="shared" si="33"/>
        <v>0</v>
      </c>
      <c r="U311" s="9">
        <v>0.15</v>
      </c>
      <c r="V311" s="5">
        <f t="shared" si="34"/>
        <v>5.7639999999999967</v>
      </c>
    </row>
    <row r="312" spans="4:22" x14ac:dyDescent="0.25">
      <c r="D312" s="5">
        <v>308</v>
      </c>
      <c r="E312" s="17" t="s">
        <v>327</v>
      </c>
      <c r="F312" s="7">
        <v>25569</v>
      </c>
      <c r="G312" s="32">
        <f t="shared" si="28"/>
        <v>25599</v>
      </c>
      <c r="H312" s="7">
        <v>44585</v>
      </c>
      <c r="I312" s="8">
        <f t="shared" si="29"/>
        <v>52.098630136986301</v>
      </c>
      <c r="J312" s="5">
        <v>40</v>
      </c>
      <c r="K312" s="9">
        <v>0.08</v>
      </c>
      <c r="L312" s="5">
        <f t="shared" si="30"/>
        <v>2.3E-2</v>
      </c>
      <c r="M312" s="20">
        <v>69.200000000000045</v>
      </c>
      <c r="N312" s="20">
        <v>3.4600000000000026</v>
      </c>
      <c r="O312" s="20"/>
      <c r="P312" s="20"/>
      <c r="Q312" s="17">
        <v>0</v>
      </c>
      <c r="R312" s="10">
        <f t="shared" si="31"/>
        <v>69.200000000000045</v>
      </c>
      <c r="S312" s="5">
        <f t="shared" si="32"/>
        <v>82.920179726027456</v>
      </c>
      <c r="T312" s="5">
        <f t="shared" si="33"/>
        <v>0</v>
      </c>
      <c r="U312" s="9">
        <v>0.15</v>
      </c>
      <c r="V312" s="5">
        <f t="shared" si="34"/>
        <v>5.536000000000004</v>
      </c>
    </row>
    <row r="313" spans="4:22" x14ac:dyDescent="0.25">
      <c r="D313" s="5">
        <v>309</v>
      </c>
      <c r="E313" s="17" t="s">
        <v>328</v>
      </c>
      <c r="F313" s="7">
        <v>25569</v>
      </c>
      <c r="G313" s="32">
        <f t="shared" si="28"/>
        <v>25599</v>
      </c>
      <c r="H313" s="7">
        <v>44585</v>
      </c>
      <c r="I313" s="8">
        <f t="shared" si="29"/>
        <v>52.098630136986301</v>
      </c>
      <c r="J313" s="5">
        <v>40</v>
      </c>
      <c r="K313" s="9">
        <v>0.08</v>
      </c>
      <c r="L313" s="5">
        <f t="shared" si="30"/>
        <v>2.3E-2</v>
      </c>
      <c r="M313" s="20">
        <v>64.900000000000091</v>
      </c>
      <c r="N313" s="20">
        <v>3.2450000000000045</v>
      </c>
      <c r="O313" s="20"/>
      <c r="P313" s="20"/>
      <c r="Q313" s="17">
        <v>0</v>
      </c>
      <c r="R313" s="10">
        <f t="shared" si="31"/>
        <v>64.900000000000091</v>
      </c>
      <c r="S313" s="5">
        <f t="shared" si="32"/>
        <v>77.767625205479561</v>
      </c>
      <c r="T313" s="5">
        <f t="shared" si="33"/>
        <v>0</v>
      </c>
      <c r="U313" s="9">
        <v>0.15</v>
      </c>
      <c r="V313" s="5">
        <f t="shared" si="34"/>
        <v>5.1920000000000073</v>
      </c>
    </row>
    <row r="314" spans="4:22" x14ac:dyDescent="0.25">
      <c r="D314" s="5">
        <v>310</v>
      </c>
      <c r="E314" s="17" t="s">
        <v>329</v>
      </c>
      <c r="F314" s="7">
        <v>25569</v>
      </c>
      <c r="G314" s="32">
        <f t="shared" si="28"/>
        <v>25599</v>
      </c>
      <c r="H314" s="7">
        <v>44585</v>
      </c>
      <c r="I314" s="8">
        <f t="shared" si="29"/>
        <v>52.098630136986301</v>
      </c>
      <c r="J314" s="5">
        <v>60</v>
      </c>
      <c r="K314" s="9">
        <v>0.08</v>
      </c>
      <c r="L314" s="5">
        <f t="shared" si="30"/>
        <v>1.5333333333333334E-2</v>
      </c>
      <c r="M314" s="20">
        <v>64.700000000000045</v>
      </c>
      <c r="N314" s="20">
        <v>3.2350000000000025</v>
      </c>
      <c r="O314" s="20"/>
      <c r="P314" s="20"/>
      <c r="Q314" s="17">
        <v>0</v>
      </c>
      <c r="R314" s="10">
        <f t="shared" si="31"/>
        <v>64.700000000000045</v>
      </c>
      <c r="S314" s="5">
        <f t="shared" si="32"/>
        <v>51.685314337899584</v>
      </c>
      <c r="T314" s="5">
        <f t="shared" si="33"/>
        <v>13.014685662100462</v>
      </c>
      <c r="U314" s="9">
        <v>0.15</v>
      </c>
      <c r="V314" s="5">
        <f t="shared" si="34"/>
        <v>11.062482812785392</v>
      </c>
    </row>
    <row r="315" spans="4:22" x14ac:dyDescent="0.25">
      <c r="D315" s="5">
        <v>311</v>
      </c>
      <c r="E315" s="17" t="s">
        <v>330</v>
      </c>
      <c r="F315" s="7">
        <v>25569</v>
      </c>
      <c r="G315" s="32">
        <f t="shared" si="28"/>
        <v>25599</v>
      </c>
      <c r="H315" s="7">
        <v>44585</v>
      </c>
      <c r="I315" s="8">
        <f t="shared" si="29"/>
        <v>52.098630136986301</v>
      </c>
      <c r="J315" s="5">
        <v>40</v>
      </c>
      <c r="K315" s="9">
        <v>0.08</v>
      </c>
      <c r="L315" s="5">
        <f t="shared" si="30"/>
        <v>2.3E-2</v>
      </c>
      <c r="M315" s="20">
        <v>54.799999999999955</v>
      </c>
      <c r="N315" s="20">
        <v>2.739999999999998</v>
      </c>
      <c r="O315" s="20"/>
      <c r="P315" s="20"/>
      <c r="Q315" s="17">
        <v>0</v>
      </c>
      <c r="R315" s="10">
        <f t="shared" si="31"/>
        <v>54.799999999999955</v>
      </c>
      <c r="S315" s="5">
        <f t="shared" si="32"/>
        <v>65.665113424657477</v>
      </c>
      <c r="T315" s="5">
        <f t="shared" si="33"/>
        <v>0</v>
      </c>
      <c r="U315" s="9">
        <v>0.15</v>
      </c>
      <c r="V315" s="5">
        <f t="shared" si="34"/>
        <v>4.3839999999999968</v>
      </c>
    </row>
    <row r="316" spans="4:22" x14ac:dyDescent="0.25">
      <c r="D316" s="5">
        <v>312</v>
      </c>
      <c r="E316" s="17" t="s">
        <v>331</v>
      </c>
      <c r="F316" s="7">
        <v>25569</v>
      </c>
      <c r="G316" s="32">
        <f t="shared" si="28"/>
        <v>25599</v>
      </c>
      <c r="H316" s="7">
        <v>44585</v>
      </c>
      <c r="I316" s="8">
        <f t="shared" si="29"/>
        <v>52.098630136986301</v>
      </c>
      <c r="J316" s="5">
        <v>40</v>
      </c>
      <c r="K316" s="9">
        <v>0.08</v>
      </c>
      <c r="L316" s="5">
        <f t="shared" si="30"/>
        <v>2.3E-2</v>
      </c>
      <c r="M316" s="20">
        <v>50.649999999999977</v>
      </c>
      <c r="N316" s="20">
        <v>2.5324999999999989</v>
      </c>
      <c r="O316" s="20"/>
      <c r="P316" s="20"/>
      <c r="Q316" s="17">
        <v>0</v>
      </c>
      <c r="R316" s="10">
        <f t="shared" si="31"/>
        <v>50.649999999999977</v>
      </c>
      <c r="S316" s="5">
        <f t="shared" si="32"/>
        <v>60.692299178082166</v>
      </c>
      <c r="T316" s="5">
        <f t="shared" si="33"/>
        <v>0</v>
      </c>
      <c r="U316" s="9">
        <v>0.15</v>
      </c>
      <c r="V316" s="5">
        <f t="shared" si="34"/>
        <v>4.0519999999999978</v>
      </c>
    </row>
    <row r="317" spans="4:22" x14ac:dyDescent="0.25">
      <c r="D317" s="5">
        <v>313</v>
      </c>
      <c r="E317" s="17" t="s">
        <v>332</v>
      </c>
      <c r="F317" s="7">
        <v>25569</v>
      </c>
      <c r="G317" s="32">
        <f t="shared" si="28"/>
        <v>25599</v>
      </c>
      <c r="H317" s="7">
        <v>44585</v>
      </c>
      <c r="I317" s="8">
        <f t="shared" si="29"/>
        <v>52.098630136986301</v>
      </c>
      <c r="J317" s="5">
        <v>40</v>
      </c>
      <c r="K317" s="9">
        <v>0.08</v>
      </c>
      <c r="L317" s="5">
        <f t="shared" si="30"/>
        <v>2.3E-2</v>
      </c>
      <c r="M317" s="20">
        <v>47.350000000000023</v>
      </c>
      <c r="N317" s="20">
        <v>2.367500000000001</v>
      </c>
      <c r="O317" s="20"/>
      <c r="P317" s="20"/>
      <c r="Q317" s="17">
        <v>0</v>
      </c>
      <c r="R317" s="10">
        <f t="shared" si="31"/>
        <v>47.350000000000023</v>
      </c>
      <c r="S317" s="5">
        <f t="shared" si="32"/>
        <v>56.738013150684957</v>
      </c>
      <c r="T317" s="5">
        <f t="shared" si="33"/>
        <v>0</v>
      </c>
      <c r="U317" s="9">
        <v>0.15</v>
      </c>
      <c r="V317" s="5">
        <f t="shared" si="34"/>
        <v>3.788000000000002</v>
      </c>
    </row>
    <row r="318" spans="4:22" x14ac:dyDescent="0.25">
      <c r="D318" s="5">
        <v>314</v>
      </c>
      <c r="E318" s="17" t="s">
        <v>333</v>
      </c>
      <c r="F318" s="7">
        <v>25569</v>
      </c>
      <c r="G318" s="32">
        <f t="shared" si="28"/>
        <v>25599</v>
      </c>
      <c r="H318" s="7">
        <v>44585</v>
      </c>
      <c r="I318" s="8">
        <f t="shared" si="29"/>
        <v>52.098630136986301</v>
      </c>
      <c r="J318" s="5">
        <v>40</v>
      </c>
      <c r="K318" s="9">
        <v>0.08</v>
      </c>
      <c r="L318" s="5">
        <f t="shared" si="30"/>
        <v>2.3E-2</v>
      </c>
      <c r="M318" s="20">
        <v>39.399999999999977</v>
      </c>
      <c r="N318" s="20">
        <v>1.9699999999999989</v>
      </c>
      <c r="O318" s="20"/>
      <c r="P318" s="20"/>
      <c r="Q318" s="17">
        <v>0</v>
      </c>
      <c r="R318" s="10">
        <f t="shared" si="31"/>
        <v>39.399999999999977</v>
      </c>
      <c r="S318" s="5">
        <f t="shared" si="32"/>
        <v>47.211778630136955</v>
      </c>
      <c r="T318" s="5">
        <f t="shared" si="33"/>
        <v>0</v>
      </c>
      <c r="U318" s="9">
        <v>0.15</v>
      </c>
      <c r="V318" s="5">
        <f t="shared" si="34"/>
        <v>3.1519999999999984</v>
      </c>
    </row>
    <row r="319" spans="4:22" x14ac:dyDescent="0.25">
      <c r="D319" s="5">
        <v>315</v>
      </c>
      <c r="E319" s="17" t="s">
        <v>334</v>
      </c>
      <c r="F319" s="7">
        <v>25569</v>
      </c>
      <c r="G319" s="32">
        <f t="shared" si="28"/>
        <v>25599</v>
      </c>
      <c r="H319" s="7">
        <v>44585</v>
      </c>
      <c r="I319" s="8">
        <f t="shared" si="29"/>
        <v>52.098630136986301</v>
      </c>
      <c r="J319" s="5">
        <v>60</v>
      </c>
      <c r="K319" s="9">
        <v>0.08</v>
      </c>
      <c r="L319" s="5">
        <f t="shared" si="30"/>
        <v>1.5333333333333334E-2</v>
      </c>
      <c r="M319" s="20">
        <v>38.399999999999977</v>
      </c>
      <c r="N319" s="20">
        <v>1.919999999999999</v>
      </c>
      <c r="O319" s="20"/>
      <c r="P319" s="20"/>
      <c r="Q319" s="17">
        <v>0</v>
      </c>
      <c r="R319" s="10">
        <f t="shared" si="31"/>
        <v>38.399999999999977</v>
      </c>
      <c r="S319" s="5">
        <f t="shared" si="32"/>
        <v>30.675673424657518</v>
      </c>
      <c r="T319" s="5">
        <f t="shared" si="33"/>
        <v>7.7243265753424595</v>
      </c>
      <c r="U319" s="9">
        <v>0.15</v>
      </c>
      <c r="V319" s="5">
        <f t="shared" si="34"/>
        <v>6.5656775890410906</v>
      </c>
    </row>
    <row r="320" spans="4:22" x14ac:dyDescent="0.25">
      <c r="D320" s="5">
        <v>316</v>
      </c>
      <c r="E320" s="17" t="s">
        <v>335</v>
      </c>
      <c r="F320" s="7">
        <v>25569</v>
      </c>
      <c r="G320" s="32">
        <f t="shared" si="28"/>
        <v>25599</v>
      </c>
      <c r="H320" s="7">
        <v>44585</v>
      </c>
      <c r="I320" s="8">
        <f t="shared" si="29"/>
        <v>52.098630136986301</v>
      </c>
      <c r="J320" s="5">
        <v>60</v>
      </c>
      <c r="K320" s="9">
        <v>0.08</v>
      </c>
      <c r="L320" s="5">
        <f t="shared" si="30"/>
        <v>1.5333333333333334E-2</v>
      </c>
      <c r="M320" s="20">
        <v>37.399999999999977</v>
      </c>
      <c r="N320" s="20">
        <v>1.869999999999999</v>
      </c>
      <c r="O320" s="20"/>
      <c r="P320" s="20"/>
      <c r="Q320" s="17">
        <v>0</v>
      </c>
      <c r="R320" s="10">
        <f t="shared" si="31"/>
        <v>37.399999999999977</v>
      </c>
      <c r="S320" s="5">
        <f t="shared" si="32"/>
        <v>29.87682776255706</v>
      </c>
      <c r="T320" s="5">
        <f t="shared" si="33"/>
        <v>7.5231722374429175</v>
      </c>
      <c r="U320" s="9">
        <v>0.15</v>
      </c>
      <c r="V320" s="5">
        <f t="shared" si="34"/>
        <v>6.3946964018264794</v>
      </c>
    </row>
    <row r="321" spans="4:22" x14ac:dyDescent="0.25">
      <c r="D321" s="5">
        <v>317</v>
      </c>
      <c r="E321" s="17" t="s">
        <v>336</v>
      </c>
      <c r="F321" s="7">
        <v>25569</v>
      </c>
      <c r="G321" s="32">
        <f t="shared" si="28"/>
        <v>25599</v>
      </c>
      <c r="H321" s="7">
        <v>44585</v>
      </c>
      <c r="I321" s="8">
        <f t="shared" si="29"/>
        <v>52.098630136986301</v>
      </c>
      <c r="J321" s="5">
        <v>40</v>
      </c>
      <c r="K321" s="9">
        <v>0.08</v>
      </c>
      <c r="L321" s="5">
        <f t="shared" si="30"/>
        <v>2.3E-2</v>
      </c>
      <c r="M321" s="20">
        <v>35.600000000000023</v>
      </c>
      <c r="N321" s="20">
        <v>1.7800000000000011</v>
      </c>
      <c r="O321" s="20"/>
      <c r="P321" s="20"/>
      <c r="Q321" s="17">
        <v>0</v>
      </c>
      <c r="R321" s="10">
        <f t="shared" si="31"/>
        <v>35.600000000000023</v>
      </c>
      <c r="S321" s="5">
        <f t="shared" si="32"/>
        <v>42.658358356164413</v>
      </c>
      <c r="T321" s="5">
        <f t="shared" si="33"/>
        <v>0</v>
      </c>
      <c r="U321" s="9">
        <v>0.15</v>
      </c>
      <c r="V321" s="5">
        <f t="shared" si="34"/>
        <v>2.8480000000000021</v>
      </c>
    </row>
    <row r="322" spans="4:22" x14ac:dyDescent="0.25">
      <c r="D322" s="5">
        <v>318</v>
      </c>
      <c r="E322" s="17" t="s">
        <v>337</v>
      </c>
      <c r="F322" s="7">
        <v>25569</v>
      </c>
      <c r="G322" s="32">
        <f t="shared" si="28"/>
        <v>25599</v>
      </c>
      <c r="H322" s="7">
        <v>44585</v>
      </c>
      <c r="I322" s="8">
        <f t="shared" si="29"/>
        <v>52.098630136986301</v>
      </c>
      <c r="J322" s="5">
        <v>60</v>
      </c>
      <c r="K322" s="9">
        <v>0.08</v>
      </c>
      <c r="L322" s="5">
        <f t="shared" si="30"/>
        <v>1.5333333333333334E-2</v>
      </c>
      <c r="M322" s="20">
        <v>23.5</v>
      </c>
      <c r="N322" s="20">
        <v>1.175</v>
      </c>
      <c r="O322" s="20"/>
      <c r="P322" s="20"/>
      <c r="Q322" s="17">
        <v>0</v>
      </c>
      <c r="R322" s="10">
        <f t="shared" si="31"/>
        <v>23.5</v>
      </c>
      <c r="S322" s="5">
        <f t="shared" si="32"/>
        <v>18.77287305936073</v>
      </c>
      <c r="T322" s="5">
        <f t="shared" si="33"/>
        <v>4.7271269406392697</v>
      </c>
      <c r="U322" s="9">
        <v>0.15</v>
      </c>
      <c r="V322" s="5">
        <f t="shared" si="34"/>
        <v>4.0180578995433791</v>
      </c>
    </row>
    <row r="323" spans="4:22" x14ac:dyDescent="0.25">
      <c r="D323" s="5">
        <v>319</v>
      </c>
      <c r="E323" s="17" t="s">
        <v>338</v>
      </c>
      <c r="F323" s="7">
        <v>25569</v>
      </c>
      <c r="G323" s="32">
        <f t="shared" si="28"/>
        <v>25599</v>
      </c>
      <c r="H323" s="7">
        <v>44585</v>
      </c>
      <c r="I323" s="8">
        <f t="shared" si="29"/>
        <v>52.098630136986301</v>
      </c>
      <c r="J323" s="5">
        <v>40</v>
      </c>
      <c r="K323" s="9">
        <v>0.08</v>
      </c>
      <c r="L323" s="5">
        <f t="shared" si="30"/>
        <v>2.3E-2</v>
      </c>
      <c r="M323" s="20">
        <v>9.8000000000000114</v>
      </c>
      <c r="N323" s="20">
        <v>0.4900000000000006</v>
      </c>
      <c r="O323" s="20"/>
      <c r="P323" s="20"/>
      <c r="Q323" s="17">
        <v>0</v>
      </c>
      <c r="R323" s="10">
        <f t="shared" si="31"/>
        <v>9.8000000000000114</v>
      </c>
      <c r="S323" s="5">
        <f t="shared" si="32"/>
        <v>11.743031232876726</v>
      </c>
      <c r="T323" s="5">
        <f t="shared" si="33"/>
        <v>0</v>
      </c>
      <c r="U323" s="9">
        <v>0.15</v>
      </c>
      <c r="V323" s="5">
        <f t="shared" si="34"/>
        <v>0.78400000000000092</v>
      </c>
    </row>
    <row r="324" spans="4:22" x14ac:dyDescent="0.25">
      <c r="D324" s="5">
        <v>320</v>
      </c>
      <c r="E324" s="17" t="s">
        <v>339</v>
      </c>
      <c r="F324" s="7">
        <v>25569</v>
      </c>
      <c r="G324" s="32">
        <f t="shared" si="28"/>
        <v>25599</v>
      </c>
      <c r="H324" s="7">
        <v>44585</v>
      </c>
      <c r="I324" s="8">
        <f t="shared" si="29"/>
        <v>52.098630136986301</v>
      </c>
      <c r="J324" s="5">
        <v>40</v>
      </c>
      <c r="K324" s="9">
        <v>0.08</v>
      </c>
      <c r="L324" s="5">
        <f t="shared" si="30"/>
        <v>2.3E-2</v>
      </c>
      <c r="M324" s="20">
        <v>4.5</v>
      </c>
      <c r="N324" s="20">
        <v>0.22500000000000001</v>
      </c>
      <c r="O324" s="20"/>
      <c r="P324" s="20"/>
      <c r="Q324" s="17">
        <v>0</v>
      </c>
      <c r="R324" s="10">
        <f t="shared" si="31"/>
        <v>4.5</v>
      </c>
      <c r="S324" s="5">
        <f t="shared" si="32"/>
        <v>5.392208219178082</v>
      </c>
      <c r="T324" s="5">
        <f t="shared" si="33"/>
        <v>0</v>
      </c>
      <c r="U324" s="9">
        <v>0.15</v>
      </c>
      <c r="V324" s="5">
        <f t="shared" si="34"/>
        <v>0.36</v>
      </c>
    </row>
    <row r="325" spans="4:22" x14ac:dyDescent="0.25">
      <c r="D325" s="5">
        <v>321</v>
      </c>
      <c r="E325" s="17" t="s">
        <v>340</v>
      </c>
      <c r="F325" s="7">
        <v>25204</v>
      </c>
      <c r="G325" s="32">
        <f t="shared" si="28"/>
        <v>25234</v>
      </c>
      <c r="H325" s="7">
        <v>44585</v>
      </c>
      <c r="I325" s="8">
        <f t="shared" si="29"/>
        <v>53.098630136986301</v>
      </c>
      <c r="J325" s="5">
        <v>40</v>
      </c>
      <c r="K325" s="9">
        <v>0.08</v>
      </c>
      <c r="L325" s="5">
        <f t="shared" si="30"/>
        <v>2.3E-2</v>
      </c>
      <c r="M325" s="20">
        <v>209.69999999999982</v>
      </c>
      <c r="N325" s="20">
        <v>10.484999999999992</v>
      </c>
      <c r="O325" s="20"/>
      <c r="P325" s="20"/>
      <c r="Q325" s="17">
        <v>0</v>
      </c>
      <c r="R325" s="10">
        <f t="shared" si="31"/>
        <v>209.69999999999982</v>
      </c>
      <c r="S325" s="5">
        <f t="shared" si="32"/>
        <v>256.10000301369843</v>
      </c>
      <c r="T325" s="5">
        <f t="shared" si="33"/>
        <v>0</v>
      </c>
      <c r="U325" s="9">
        <v>0.15</v>
      </c>
      <c r="V325" s="5">
        <f t="shared" si="34"/>
        <v>16.775999999999986</v>
      </c>
    </row>
    <row r="326" spans="4:22" x14ac:dyDescent="0.25">
      <c r="D326" s="5">
        <v>322</v>
      </c>
      <c r="E326" s="17" t="s">
        <v>341</v>
      </c>
      <c r="F326" s="7">
        <v>25204</v>
      </c>
      <c r="G326" s="32">
        <f t="shared" ref="G326:G389" si="35">EOMONTH(F326,0)</f>
        <v>25234</v>
      </c>
      <c r="H326" s="7">
        <v>44585</v>
      </c>
      <c r="I326" s="8">
        <f t="shared" ref="I326:I389" si="36">(H326-F326)/365</f>
        <v>53.098630136986301</v>
      </c>
      <c r="J326" s="5">
        <v>40</v>
      </c>
      <c r="K326" s="9">
        <v>0.08</v>
      </c>
      <c r="L326" s="5">
        <f t="shared" ref="L326:L389" si="37">(1-K326)/J326</f>
        <v>2.3E-2</v>
      </c>
      <c r="M326" s="20">
        <v>174.90000000000009</v>
      </c>
      <c r="N326" s="20">
        <v>8.7450000000000045</v>
      </c>
      <c r="O326" s="20"/>
      <c r="P326" s="20"/>
      <c r="Q326" s="17">
        <v>0</v>
      </c>
      <c r="R326" s="10">
        <f t="shared" ref="R326:R389" si="38">M326*(1-Q326)</f>
        <v>174.90000000000009</v>
      </c>
      <c r="S326" s="5">
        <f t="shared" ref="S326:S389" si="39">R326*L326*I326</f>
        <v>213.59985945205491</v>
      </c>
      <c r="T326" s="5">
        <f t="shared" ref="T326:T389" si="40">MAX(R326-S326,0)</f>
        <v>0</v>
      </c>
      <c r="U326" s="9">
        <v>0.15</v>
      </c>
      <c r="V326" s="5">
        <f t="shared" ref="V326:V389" si="41">IF(N326&lt;0,0,IF(T326&lt;=K326*R326,K326*R326,T326*(1-U326)))</f>
        <v>13.992000000000008</v>
      </c>
    </row>
    <row r="327" spans="4:22" x14ac:dyDescent="0.25">
      <c r="D327" s="5">
        <v>323</v>
      </c>
      <c r="E327" s="17" t="s">
        <v>342</v>
      </c>
      <c r="F327" s="7">
        <v>25204</v>
      </c>
      <c r="G327" s="32">
        <f t="shared" si="35"/>
        <v>25234</v>
      </c>
      <c r="H327" s="7">
        <v>44585</v>
      </c>
      <c r="I327" s="8">
        <f t="shared" si="36"/>
        <v>53.098630136986301</v>
      </c>
      <c r="J327" s="5">
        <v>40</v>
      </c>
      <c r="K327" s="9">
        <v>0.08</v>
      </c>
      <c r="L327" s="5">
        <f t="shared" si="37"/>
        <v>2.3E-2</v>
      </c>
      <c r="M327" s="20">
        <v>155.44999999999982</v>
      </c>
      <c r="N327" s="20">
        <v>7.7724999999999911</v>
      </c>
      <c r="O327" s="20"/>
      <c r="P327" s="20"/>
      <c r="Q327" s="17">
        <v>0</v>
      </c>
      <c r="R327" s="10">
        <f t="shared" si="38"/>
        <v>155.44999999999982</v>
      </c>
      <c r="S327" s="5">
        <f t="shared" si="39"/>
        <v>189.84618726027375</v>
      </c>
      <c r="T327" s="5">
        <f t="shared" si="40"/>
        <v>0</v>
      </c>
      <c r="U327" s="9">
        <v>0.15</v>
      </c>
      <c r="V327" s="5">
        <f t="shared" si="41"/>
        <v>12.435999999999986</v>
      </c>
    </row>
    <row r="328" spans="4:22" x14ac:dyDescent="0.25">
      <c r="D328" s="5">
        <v>324</v>
      </c>
      <c r="E328" s="17" t="s">
        <v>317</v>
      </c>
      <c r="F328" s="7">
        <v>25204</v>
      </c>
      <c r="G328" s="32">
        <f t="shared" si="35"/>
        <v>25234</v>
      </c>
      <c r="H328" s="7">
        <v>44585</v>
      </c>
      <c r="I328" s="8">
        <f t="shared" si="36"/>
        <v>53.098630136986301</v>
      </c>
      <c r="J328" s="5">
        <v>40</v>
      </c>
      <c r="K328" s="9">
        <v>0.08</v>
      </c>
      <c r="L328" s="5">
        <f t="shared" si="37"/>
        <v>2.3E-2</v>
      </c>
      <c r="M328" s="20">
        <v>142.55000000000018</v>
      </c>
      <c r="N328" s="20">
        <v>7.1275000000000093</v>
      </c>
      <c r="O328" s="20"/>
      <c r="P328" s="20"/>
      <c r="Q328" s="17">
        <v>0</v>
      </c>
      <c r="R328" s="10">
        <f t="shared" si="38"/>
        <v>142.55000000000018</v>
      </c>
      <c r="S328" s="5">
        <f t="shared" si="39"/>
        <v>174.09182369863038</v>
      </c>
      <c r="T328" s="5">
        <f t="shared" si="40"/>
        <v>0</v>
      </c>
      <c r="U328" s="9">
        <v>0.15</v>
      </c>
      <c r="V328" s="5">
        <f t="shared" si="41"/>
        <v>11.404000000000014</v>
      </c>
    </row>
    <row r="329" spans="4:22" x14ac:dyDescent="0.25">
      <c r="D329" s="5">
        <v>325</v>
      </c>
      <c r="E329" s="17" t="s">
        <v>343</v>
      </c>
      <c r="F329" s="7">
        <v>25204</v>
      </c>
      <c r="G329" s="32">
        <f t="shared" si="35"/>
        <v>25234</v>
      </c>
      <c r="H329" s="7">
        <v>44585</v>
      </c>
      <c r="I329" s="8">
        <f t="shared" si="36"/>
        <v>53.098630136986301</v>
      </c>
      <c r="J329" s="5">
        <v>40</v>
      </c>
      <c r="K329" s="9">
        <v>0.08</v>
      </c>
      <c r="L329" s="5">
        <f t="shared" si="37"/>
        <v>2.3E-2</v>
      </c>
      <c r="M329" s="20">
        <v>133.15000000000009</v>
      </c>
      <c r="N329" s="20">
        <v>6.6575000000000051</v>
      </c>
      <c r="O329" s="20"/>
      <c r="P329" s="20"/>
      <c r="Q329" s="17">
        <v>0</v>
      </c>
      <c r="R329" s="10">
        <f t="shared" si="38"/>
        <v>133.15000000000009</v>
      </c>
      <c r="S329" s="5">
        <f t="shared" si="39"/>
        <v>162.6118998630138</v>
      </c>
      <c r="T329" s="5">
        <f t="shared" si="40"/>
        <v>0</v>
      </c>
      <c r="U329" s="9">
        <v>0.15</v>
      </c>
      <c r="V329" s="5">
        <f t="shared" si="41"/>
        <v>10.652000000000008</v>
      </c>
    </row>
    <row r="330" spans="4:22" x14ac:dyDescent="0.25">
      <c r="D330" s="5">
        <v>326</v>
      </c>
      <c r="E330" s="17" t="s">
        <v>344</v>
      </c>
      <c r="F330" s="7">
        <v>25204</v>
      </c>
      <c r="G330" s="32">
        <f t="shared" si="35"/>
        <v>25234</v>
      </c>
      <c r="H330" s="7">
        <v>44585</v>
      </c>
      <c r="I330" s="8">
        <f t="shared" si="36"/>
        <v>53.098630136986301</v>
      </c>
      <c r="J330" s="5">
        <v>40</v>
      </c>
      <c r="K330" s="9">
        <v>0.08</v>
      </c>
      <c r="L330" s="5">
        <f t="shared" si="37"/>
        <v>2.3E-2</v>
      </c>
      <c r="M330" s="20">
        <v>118.65000000000009</v>
      </c>
      <c r="N330" s="20">
        <v>5.9325000000000045</v>
      </c>
      <c r="O330" s="20"/>
      <c r="P330" s="20"/>
      <c r="Q330" s="17">
        <v>0</v>
      </c>
      <c r="R330" s="10">
        <f t="shared" si="38"/>
        <v>118.65000000000009</v>
      </c>
      <c r="S330" s="5">
        <f t="shared" si="39"/>
        <v>144.90350671232886</v>
      </c>
      <c r="T330" s="5">
        <f t="shared" si="40"/>
        <v>0</v>
      </c>
      <c r="U330" s="9">
        <v>0.15</v>
      </c>
      <c r="V330" s="5">
        <f t="shared" si="41"/>
        <v>9.492000000000008</v>
      </c>
    </row>
    <row r="331" spans="4:22" x14ac:dyDescent="0.25">
      <c r="D331" s="5">
        <v>327</v>
      </c>
      <c r="E331" s="17" t="s">
        <v>345</v>
      </c>
      <c r="F331" s="7">
        <v>25204</v>
      </c>
      <c r="G331" s="32">
        <f t="shared" si="35"/>
        <v>25234</v>
      </c>
      <c r="H331" s="7">
        <v>44585</v>
      </c>
      <c r="I331" s="8">
        <f t="shared" si="36"/>
        <v>53.098630136986301</v>
      </c>
      <c r="J331" s="5">
        <v>40</v>
      </c>
      <c r="K331" s="9">
        <v>0.08</v>
      </c>
      <c r="L331" s="5">
        <f t="shared" si="37"/>
        <v>2.3E-2</v>
      </c>
      <c r="M331" s="20">
        <v>97.5</v>
      </c>
      <c r="N331" s="20">
        <v>4.875</v>
      </c>
      <c r="O331" s="20"/>
      <c r="P331" s="20"/>
      <c r="Q331" s="17">
        <v>0</v>
      </c>
      <c r="R331" s="10">
        <f t="shared" si="38"/>
        <v>97.5</v>
      </c>
      <c r="S331" s="5">
        <f t="shared" si="39"/>
        <v>119.07367808219179</v>
      </c>
      <c r="T331" s="5">
        <f t="shared" si="40"/>
        <v>0</v>
      </c>
      <c r="U331" s="9">
        <v>0.15</v>
      </c>
      <c r="V331" s="5">
        <f t="shared" si="41"/>
        <v>7.8</v>
      </c>
    </row>
    <row r="332" spans="4:22" x14ac:dyDescent="0.25">
      <c r="D332" s="5">
        <v>328</v>
      </c>
      <c r="E332" s="17" t="s">
        <v>346</v>
      </c>
      <c r="F332" s="7">
        <v>25204</v>
      </c>
      <c r="G332" s="32">
        <f t="shared" si="35"/>
        <v>25234</v>
      </c>
      <c r="H332" s="7">
        <v>44585</v>
      </c>
      <c r="I332" s="8">
        <f t="shared" si="36"/>
        <v>53.098630136986301</v>
      </c>
      <c r="J332" s="5">
        <v>60</v>
      </c>
      <c r="K332" s="9">
        <v>0.08</v>
      </c>
      <c r="L332" s="5">
        <f t="shared" si="37"/>
        <v>1.5333333333333334E-2</v>
      </c>
      <c r="M332" s="20">
        <v>82.450000000000045</v>
      </c>
      <c r="N332" s="20">
        <v>4.1225000000000023</v>
      </c>
      <c r="O332" s="20"/>
      <c r="P332" s="20"/>
      <c r="Q332" s="17">
        <v>0</v>
      </c>
      <c r="R332" s="10">
        <f t="shared" si="38"/>
        <v>82.450000000000045</v>
      </c>
      <c r="S332" s="5">
        <f t="shared" si="39"/>
        <v>67.129058173516029</v>
      </c>
      <c r="T332" s="5">
        <f t="shared" si="40"/>
        <v>15.320941826484017</v>
      </c>
      <c r="U332" s="9">
        <v>0.15</v>
      </c>
      <c r="V332" s="5">
        <f t="shared" si="41"/>
        <v>13.022800552511415</v>
      </c>
    </row>
    <row r="333" spans="4:22" x14ac:dyDescent="0.25">
      <c r="D333" s="5">
        <v>329</v>
      </c>
      <c r="E333" s="17" t="s">
        <v>347</v>
      </c>
      <c r="F333" s="7">
        <v>25204</v>
      </c>
      <c r="G333" s="32">
        <f t="shared" si="35"/>
        <v>25234</v>
      </c>
      <c r="H333" s="7">
        <v>44585</v>
      </c>
      <c r="I333" s="8">
        <f t="shared" si="36"/>
        <v>53.098630136986301</v>
      </c>
      <c r="J333" s="5">
        <v>60</v>
      </c>
      <c r="K333" s="9">
        <v>0.08</v>
      </c>
      <c r="L333" s="5">
        <f t="shared" si="37"/>
        <v>1.5333333333333334E-2</v>
      </c>
      <c r="M333" s="20">
        <v>27.399999999999977</v>
      </c>
      <c r="N333" s="20">
        <v>1.369999999999999</v>
      </c>
      <c r="O333" s="20"/>
      <c r="P333" s="20"/>
      <c r="Q333" s="17">
        <v>0</v>
      </c>
      <c r="R333" s="10">
        <f t="shared" si="38"/>
        <v>27.399999999999977</v>
      </c>
      <c r="S333" s="5">
        <f t="shared" si="39"/>
        <v>22.308504474885829</v>
      </c>
      <c r="T333" s="5">
        <f t="shared" si="40"/>
        <v>5.0914955251141478</v>
      </c>
      <c r="U333" s="9">
        <v>0.15</v>
      </c>
      <c r="V333" s="5">
        <f t="shared" si="41"/>
        <v>4.3277711963470251</v>
      </c>
    </row>
    <row r="334" spans="4:22" x14ac:dyDescent="0.25">
      <c r="D334" s="5">
        <v>330</v>
      </c>
      <c r="E334" s="17" t="s">
        <v>348</v>
      </c>
      <c r="F334" s="7">
        <v>25204</v>
      </c>
      <c r="G334" s="32">
        <f t="shared" si="35"/>
        <v>25234</v>
      </c>
      <c r="H334" s="7">
        <v>44585</v>
      </c>
      <c r="I334" s="8">
        <f t="shared" si="36"/>
        <v>53.098630136986301</v>
      </c>
      <c r="J334" s="5">
        <v>60</v>
      </c>
      <c r="K334" s="9">
        <v>0.08</v>
      </c>
      <c r="L334" s="5">
        <f t="shared" si="37"/>
        <v>1.5333333333333334E-2</v>
      </c>
      <c r="M334" s="20">
        <v>24.899999999999977</v>
      </c>
      <c r="N334" s="20">
        <v>1.244999999999999</v>
      </c>
      <c r="O334" s="20"/>
      <c r="P334" s="20"/>
      <c r="Q334" s="17">
        <v>0</v>
      </c>
      <c r="R334" s="10">
        <f t="shared" si="38"/>
        <v>24.899999999999977</v>
      </c>
      <c r="S334" s="5">
        <f t="shared" si="39"/>
        <v>20.273056986301352</v>
      </c>
      <c r="T334" s="5">
        <f t="shared" si="40"/>
        <v>4.6269430136986252</v>
      </c>
      <c r="U334" s="9">
        <v>0.15</v>
      </c>
      <c r="V334" s="5">
        <f t="shared" si="41"/>
        <v>3.9329015616438312</v>
      </c>
    </row>
    <row r="335" spans="4:22" x14ac:dyDescent="0.25">
      <c r="D335" s="5">
        <v>331</v>
      </c>
      <c r="E335" s="17" t="s">
        <v>349</v>
      </c>
      <c r="F335" s="7">
        <v>25204</v>
      </c>
      <c r="G335" s="32">
        <f t="shared" si="35"/>
        <v>25234</v>
      </c>
      <c r="H335" s="7">
        <v>44585</v>
      </c>
      <c r="I335" s="8">
        <f t="shared" si="36"/>
        <v>53.098630136986301</v>
      </c>
      <c r="J335" s="5">
        <v>60</v>
      </c>
      <c r="K335" s="9">
        <v>0.08</v>
      </c>
      <c r="L335" s="5">
        <f t="shared" si="37"/>
        <v>1.5333333333333334E-2</v>
      </c>
      <c r="M335" s="20">
        <v>13.550000000000011</v>
      </c>
      <c r="N335" s="20">
        <v>0.67750000000000066</v>
      </c>
      <c r="O335" s="20"/>
      <c r="P335" s="20"/>
      <c r="Q335" s="17">
        <v>0</v>
      </c>
      <c r="R335" s="10">
        <f t="shared" si="38"/>
        <v>13.550000000000011</v>
      </c>
      <c r="S335" s="5">
        <f t="shared" si="39"/>
        <v>11.032125388127863</v>
      </c>
      <c r="T335" s="5">
        <f t="shared" si="40"/>
        <v>2.5178746118721484</v>
      </c>
      <c r="U335" s="9">
        <v>0.15</v>
      </c>
      <c r="V335" s="5">
        <f t="shared" si="41"/>
        <v>2.1401934200913262</v>
      </c>
    </row>
    <row r="336" spans="4:22" x14ac:dyDescent="0.25">
      <c r="D336" s="5">
        <v>332</v>
      </c>
      <c r="E336" s="17" t="s">
        <v>350</v>
      </c>
      <c r="F336" s="7">
        <v>25204</v>
      </c>
      <c r="G336" s="32">
        <f t="shared" si="35"/>
        <v>25234</v>
      </c>
      <c r="H336" s="7">
        <v>44585</v>
      </c>
      <c r="I336" s="8">
        <f t="shared" si="36"/>
        <v>53.098630136986301</v>
      </c>
      <c r="J336" s="5">
        <v>40</v>
      </c>
      <c r="K336" s="9">
        <v>0.08</v>
      </c>
      <c r="L336" s="5">
        <f t="shared" si="37"/>
        <v>2.3E-2</v>
      </c>
      <c r="M336" s="20">
        <v>7</v>
      </c>
      <c r="N336" s="20">
        <v>0.35000000000000003</v>
      </c>
      <c r="O336" s="20"/>
      <c r="P336" s="20"/>
      <c r="Q336" s="17">
        <v>0</v>
      </c>
      <c r="R336" s="10">
        <f t="shared" si="38"/>
        <v>7</v>
      </c>
      <c r="S336" s="5">
        <f t="shared" si="39"/>
        <v>8.5488794520547948</v>
      </c>
      <c r="T336" s="5">
        <f t="shared" si="40"/>
        <v>0</v>
      </c>
      <c r="U336" s="9">
        <v>0.15</v>
      </c>
      <c r="V336" s="5">
        <f t="shared" si="41"/>
        <v>0.56000000000000005</v>
      </c>
    </row>
    <row r="337" spans="4:22" x14ac:dyDescent="0.25">
      <c r="D337" s="5">
        <v>333</v>
      </c>
      <c r="E337" s="17" t="s">
        <v>351</v>
      </c>
      <c r="F337" s="7">
        <v>25204</v>
      </c>
      <c r="G337" s="32">
        <f t="shared" si="35"/>
        <v>25234</v>
      </c>
      <c r="H337" s="7">
        <v>44585</v>
      </c>
      <c r="I337" s="8">
        <f t="shared" si="36"/>
        <v>53.098630136986301</v>
      </c>
      <c r="J337" s="5">
        <v>40</v>
      </c>
      <c r="K337" s="9">
        <v>0.08</v>
      </c>
      <c r="L337" s="5">
        <f t="shared" si="37"/>
        <v>2.3E-2</v>
      </c>
      <c r="M337" s="20">
        <v>6.2000000000000028</v>
      </c>
      <c r="N337" s="20">
        <v>0.31000000000000016</v>
      </c>
      <c r="O337" s="20"/>
      <c r="P337" s="20"/>
      <c r="Q337" s="17">
        <v>0</v>
      </c>
      <c r="R337" s="10">
        <f t="shared" si="38"/>
        <v>6.2000000000000028</v>
      </c>
      <c r="S337" s="5">
        <f t="shared" si="39"/>
        <v>7.5718646575342499</v>
      </c>
      <c r="T337" s="5">
        <f t="shared" si="40"/>
        <v>0</v>
      </c>
      <c r="U337" s="9">
        <v>0.15</v>
      </c>
      <c r="V337" s="5">
        <f t="shared" si="41"/>
        <v>0.49600000000000022</v>
      </c>
    </row>
    <row r="338" spans="4:22" x14ac:dyDescent="0.25">
      <c r="D338" s="5">
        <v>334</v>
      </c>
      <c r="E338" s="17" t="s">
        <v>352</v>
      </c>
      <c r="F338" s="7">
        <v>25204</v>
      </c>
      <c r="G338" s="32">
        <f t="shared" si="35"/>
        <v>25234</v>
      </c>
      <c r="H338" s="7">
        <v>44585</v>
      </c>
      <c r="I338" s="8">
        <f t="shared" si="36"/>
        <v>53.098630136986301</v>
      </c>
      <c r="J338" s="5">
        <v>40</v>
      </c>
      <c r="K338" s="9">
        <v>0.08</v>
      </c>
      <c r="L338" s="5">
        <f t="shared" si="37"/>
        <v>2.3E-2</v>
      </c>
      <c r="M338" s="20">
        <v>5.2999999999999972</v>
      </c>
      <c r="N338" s="20">
        <v>0.26499999999999985</v>
      </c>
      <c r="O338" s="20"/>
      <c r="P338" s="20"/>
      <c r="Q338" s="17">
        <v>0</v>
      </c>
      <c r="R338" s="10">
        <f t="shared" si="38"/>
        <v>5.2999999999999972</v>
      </c>
      <c r="S338" s="5">
        <f t="shared" si="39"/>
        <v>6.4727230136986265</v>
      </c>
      <c r="T338" s="5">
        <f t="shared" si="40"/>
        <v>0</v>
      </c>
      <c r="U338" s="9">
        <v>0.15</v>
      </c>
      <c r="V338" s="5">
        <f t="shared" si="41"/>
        <v>0.42399999999999977</v>
      </c>
    </row>
    <row r="339" spans="4:22" x14ac:dyDescent="0.25">
      <c r="D339" s="5">
        <v>335</v>
      </c>
      <c r="E339" s="17" t="s">
        <v>353</v>
      </c>
      <c r="F339" s="7">
        <v>34293</v>
      </c>
      <c r="G339" s="32">
        <f t="shared" si="35"/>
        <v>34303</v>
      </c>
      <c r="H339" s="7">
        <v>44585</v>
      </c>
      <c r="I339" s="8">
        <f t="shared" si="36"/>
        <v>28.197260273972603</v>
      </c>
      <c r="J339" s="5">
        <v>40</v>
      </c>
      <c r="K339" s="9">
        <v>0.08</v>
      </c>
      <c r="L339" s="5">
        <f t="shared" si="37"/>
        <v>2.3E-2</v>
      </c>
      <c r="M339" s="20">
        <v>31985</v>
      </c>
      <c r="N339" s="20">
        <v>1599.25</v>
      </c>
      <c r="O339" s="20"/>
      <c r="P339" s="20"/>
      <c r="Q339" s="17">
        <v>0</v>
      </c>
      <c r="R339" s="10">
        <f t="shared" si="38"/>
        <v>31985</v>
      </c>
      <c r="S339" s="5">
        <f t="shared" si="39"/>
        <v>20743.455506849314</v>
      </c>
      <c r="T339" s="5">
        <f t="shared" si="40"/>
        <v>11241.544493150686</v>
      </c>
      <c r="U339" s="9">
        <v>0.15</v>
      </c>
      <c r="V339" s="5">
        <f t="shared" si="41"/>
        <v>9555.3128191780834</v>
      </c>
    </row>
    <row r="340" spans="4:22" x14ac:dyDescent="0.25">
      <c r="D340" s="5">
        <v>336</v>
      </c>
      <c r="E340" s="17" t="s">
        <v>197</v>
      </c>
      <c r="F340" s="7">
        <v>24838</v>
      </c>
      <c r="G340" s="32">
        <f t="shared" si="35"/>
        <v>24868</v>
      </c>
      <c r="H340" s="7">
        <v>44585</v>
      </c>
      <c r="I340" s="8">
        <f t="shared" si="36"/>
        <v>54.101369863013701</v>
      </c>
      <c r="J340" s="5">
        <v>40</v>
      </c>
      <c r="K340" s="9">
        <v>0.08</v>
      </c>
      <c r="L340" s="5">
        <f t="shared" si="37"/>
        <v>2.3E-2</v>
      </c>
      <c r="M340" s="20">
        <v>284.35000000000036</v>
      </c>
      <c r="N340" s="20">
        <v>14.217500000000019</v>
      </c>
      <c r="O340" s="20"/>
      <c r="P340" s="20"/>
      <c r="Q340" s="17">
        <v>0</v>
      </c>
      <c r="R340" s="10">
        <f t="shared" si="38"/>
        <v>284.35000000000036</v>
      </c>
      <c r="S340" s="5">
        <f t="shared" si="39"/>
        <v>353.82566397260319</v>
      </c>
      <c r="T340" s="5">
        <f t="shared" si="40"/>
        <v>0</v>
      </c>
      <c r="U340" s="9">
        <v>0.15</v>
      </c>
      <c r="V340" s="5">
        <f t="shared" si="41"/>
        <v>22.74800000000003</v>
      </c>
    </row>
    <row r="341" spans="4:22" x14ac:dyDescent="0.25">
      <c r="D341" s="5">
        <v>337</v>
      </c>
      <c r="E341" s="17" t="s">
        <v>354</v>
      </c>
      <c r="F341" s="7">
        <v>24838</v>
      </c>
      <c r="G341" s="32">
        <f t="shared" si="35"/>
        <v>24868</v>
      </c>
      <c r="H341" s="7">
        <v>44585</v>
      </c>
      <c r="I341" s="8">
        <f t="shared" si="36"/>
        <v>54.101369863013701</v>
      </c>
      <c r="J341" s="5">
        <v>40</v>
      </c>
      <c r="K341" s="9">
        <v>0.08</v>
      </c>
      <c r="L341" s="5">
        <f t="shared" si="37"/>
        <v>2.3E-2</v>
      </c>
      <c r="M341" s="20">
        <v>116.55000000000018</v>
      </c>
      <c r="N341" s="20">
        <v>5.8275000000000095</v>
      </c>
      <c r="O341" s="20"/>
      <c r="P341" s="20"/>
      <c r="Q341" s="17">
        <v>0</v>
      </c>
      <c r="R341" s="10">
        <f t="shared" si="38"/>
        <v>116.55000000000018</v>
      </c>
      <c r="S341" s="5">
        <f t="shared" si="39"/>
        <v>145.02683712328789</v>
      </c>
      <c r="T341" s="5">
        <f t="shared" si="40"/>
        <v>0</v>
      </c>
      <c r="U341" s="9">
        <v>0.15</v>
      </c>
      <c r="V341" s="5">
        <f t="shared" si="41"/>
        <v>9.3240000000000141</v>
      </c>
    </row>
    <row r="342" spans="4:22" x14ac:dyDescent="0.25">
      <c r="D342" s="5">
        <v>338</v>
      </c>
      <c r="E342" s="17" t="s">
        <v>355</v>
      </c>
      <c r="F342" s="7">
        <v>24838</v>
      </c>
      <c r="G342" s="32">
        <f t="shared" si="35"/>
        <v>24868</v>
      </c>
      <c r="H342" s="7">
        <v>44585</v>
      </c>
      <c r="I342" s="8">
        <f t="shared" si="36"/>
        <v>54.101369863013701</v>
      </c>
      <c r="J342" s="5">
        <v>60</v>
      </c>
      <c r="K342" s="9">
        <v>0.08</v>
      </c>
      <c r="L342" s="5">
        <f t="shared" si="37"/>
        <v>1.5333333333333334E-2</v>
      </c>
      <c r="M342" s="20">
        <v>54.849999999999909</v>
      </c>
      <c r="N342" s="20">
        <v>2.7424999999999957</v>
      </c>
      <c r="O342" s="20"/>
      <c r="P342" s="20"/>
      <c r="Q342" s="17">
        <v>0</v>
      </c>
      <c r="R342" s="10">
        <f t="shared" si="38"/>
        <v>54.849999999999909</v>
      </c>
      <c r="S342" s="5">
        <f t="shared" si="39"/>
        <v>45.50105543378988</v>
      </c>
      <c r="T342" s="5">
        <f t="shared" si="40"/>
        <v>9.3489445662100294</v>
      </c>
      <c r="U342" s="9">
        <v>0.15</v>
      </c>
      <c r="V342" s="5">
        <f t="shared" si="41"/>
        <v>7.9466028812785252</v>
      </c>
    </row>
    <row r="343" spans="4:22" x14ac:dyDescent="0.25">
      <c r="D343" s="5">
        <v>339</v>
      </c>
      <c r="E343" s="17" t="s">
        <v>356</v>
      </c>
      <c r="F343" s="7">
        <v>24838</v>
      </c>
      <c r="G343" s="32">
        <f t="shared" si="35"/>
        <v>24868</v>
      </c>
      <c r="H343" s="7">
        <v>44585</v>
      </c>
      <c r="I343" s="8">
        <f t="shared" si="36"/>
        <v>54.101369863013701</v>
      </c>
      <c r="J343" s="5">
        <v>40</v>
      </c>
      <c r="K343" s="9">
        <v>0.08</v>
      </c>
      <c r="L343" s="5">
        <f t="shared" si="37"/>
        <v>2.3E-2</v>
      </c>
      <c r="M343" s="20">
        <v>44.850000000000023</v>
      </c>
      <c r="N343" s="20">
        <v>2.242500000000001</v>
      </c>
      <c r="O343" s="20"/>
      <c r="P343" s="20"/>
      <c r="Q343" s="17">
        <v>0</v>
      </c>
      <c r="R343" s="10">
        <f t="shared" si="38"/>
        <v>44.850000000000023</v>
      </c>
      <c r="S343" s="5">
        <f t="shared" si="39"/>
        <v>55.808268082191809</v>
      </c>
      <c r="T343" s="5">
        <f t="shared" si="40"/>
        <v>0</v>
      </c>
      <c r="U343" s="9">
        <v>0.15</v>
      </c>
      <c r="V343" s="5">
        <f t="shared" si="41"/>
        <v>3.5880000000000019</v>
      </c>
    </row>
    <row r="344" spans="4:22" x14ac:dyDescent="0.25">
      <c r="D344" s="5">
        <v>340</v>
      </c>
      <c r="E344" s="17" t="s">
        <v>357</v>
      </c>
      <c r="F344" s="7">
        <v>24838</v>
      </c>
      <c r="G344" s="32">
        <f t="shared" si="35"/>
        <v>24868</v>
      </c>
      <c r="H344" s="7">
        <v>44585</v>
      </c>
      <c r="I344" s="8">
        <f t="shared" si="36"/>
        <v>54.101369863013701</v>
      </c>
      <c r="J344" s="5">
        <v>40</v>
      </c>
      <c r="K344" s="9">
        <v>0.08</v>
      </c>
      <c r="L344" s="5">
        <f t="shared" si="37"/>
        <v>2.3E-2</v>
      </c>
      <c r="M344" s="20">
        <v>38.350000000000023</v>
      </c>
      <c r="N344" s="20">
        <v>1.9175000000000013</v>
      </c>
      <c r="O344" s="20"/>
      <c r="P344" s="20"/>
      <c r="Q344" s="17">
        <v>0</v>
      </c>
      <c r="R344" s="10">
        <f t="shared" si="38"/>
        <v>38.350000000000023</v>
      </c>
      <c r="S344" s="5">
        <f t="shared" si="39"/>
        <v>47.720113287671268</v>
      </c>
      <c r="T344" s="5">
        <f t="shared" si="40"/>
        <v>0</v>
      </c>
      <c r="U344" s="9">
        <v>0.15</v>
      </c>
      <c r="V344" s="5">
        <f t="shared" si="41"/>
        <v>3.0680000000000018</v>
      </c>
    </row>
    <row r="345" spans="4:22" x14ac:dyDescent="0.25">
      <c r="D345" s="5">
        <v>341</v>
      </c>
      <c r="E345" s="17" t="s">
        <v>358</v>
      </c>
      <c r="F345" s="7">
        <v>24838</v>
      </c>
      <c r="G345" s="32">
        <f t="shared" si="35"/>
        <v>24868</v>
      </c>
      <c r="H345" s="7">
        <v>44585</v>
      </c>
      <c r="I345" s="8">
        <f t="shared" si="36"/>
        <v>54.101369863013701</v>
      </c>
      <c r="J345" s="5">
        <v>60</v>
      </c>
      <c r="K345" s="9">
        <v>0.08</v>
      </c>
      <c r="L345" s="5">
        <f t="shared" si="37"/>
        <v>1.5333333333333334E-2</v>
      </c>
      <c r="M345" s="20">
        <v>31.049999999999955</v>
      </c>
      <c r="N345" s="20">
        <v>1.5524999999999978</v>
      </c>
      <c r="O345" s="20"/>
      <c r="P345" s="20"/>
      <c r="Q345" s="17">
        <v>0</v>
      </c>
      <c r="R345" s="10">
        <f t="shared" si="38"/>
        <v>31.049999999999955</v>
      </c>
      <c r="S345" s="5">
        <f t="shared" si="39"/>
        <v>25.757662191780788</v>
      </c>
      <c r="T345" s="5">
        <f t="shared" si="40"/>
        <v>5.2923378082191661</v>
      </c>
      <c r="U345" s="9">
        <v>0.15</v>
      </c>
      <c r="V345" s="5">
        <f t="shared" si="41"/>
        <v>4.4984871369862907</v>
      </c>
    </row>
    <row r="346" spans="4:22" x14ac:dyDescent="0.25">
      <c r="D346" s="5">
        <v>342</v>
      </c>
      <c r="E346" s="17" t="s">
        <v>359</v>
      </c>
      <c r="F346" s="7">
        <v>24838</v>
      </c>
      <c r="G346" s="32">
        <f t="shared" si="35"/>
        <v>24868</v>
      </c>
      <c r="H346" s="7">
        <v>44585</v>
      </c>
      <c r="I346" s="8">
        <f t="shared" si="36"/>
        <v>54.101369863013701</v>
      </c>
      <c r="J346" s="5">
        <v>40</v>
      </c>
      <c r="K346" s="9">
        <v>0.08</v>
      </c>
      <c r="L346" s="5">
        <f t="shared" si="37"/>
        <v>2.3E-2</v>
      </c>
      <c r="M346" s="20">
        <v>25.100000000000023</v>
      </c>
      <c r="N346" s="20">
        <v>1.2550000000000012</v>
      </c>
      <c r="O346" s="20"/>
      <c r="P346" s="20"/>
      <c r="Q346" s="17">
        <v>0</v>
      </c>
      <c r="R346" s="10">
        <f t="shared" si="38"/>
        <v>25.100000000000023</v>
      </c>
      <c r="S346" s="5">
        <f t="shared" si="39"/>
        <v>31.232720821917837</v>
      </c>
      <c r="T346" s="5">
        <f t="shared" si="40"/>
        <v>0</v>
      </c>
      <c r="U346" s="9">
        <v>0.15</v>
      </c>
      <c r="V346" s="5">
        <f t="shared" si="41"/>
        <v>2.0080000000000018</v>
      </c>
    </row>
    <row r="347" spans="4:22" x14ac:dyDescent="0.25">
      <c r="D347" s="5">
        <v>343</v>
      </c>
      <c r="E347" s="17" t="s">
        <v>360</v>
      </c>
      <c r="F347" s="7">
        <v>24838</v>
      </c>
      <c r="G347" s="32">
        <f t="shared" si="35"/>
        <v>24868</v>
      </c>
      <c r="H347" s="7">
        <v>44585</v>
      </c>
      <c r="I347" s="8">
        <f t="shared" si="36"/>
        <v>54.101369863013701</v>
      </c>
      <c r="J347" s="5">
        <v>40</v>
      </c>
      <c r="K347" s="9">
        <v>0.08</v>
      </c>
      <c r="L347" s="5">
        <f t="shared" si="37"/>
        <v>2.3E-2</v>
      </c>
      <c r="M347" s="20">
        <v>18.550000000000011</v>
      </c>
      <c r="N347" s="20">
        <v>0.92750000000000066</v>
      </c>
      <c r="O347" s="20"/>
      <c r="P347" s="20"/>
      <c r="Q347" s="17">
        <v>0</v>
      </c>
      <c r="R347" s="10">
        <f t="shared" si="38"/>
        <v>18.550000000000011</v>
      </c>
      <c r="S347" s="5">
        <f t="shared" si="39"/>
        <v>23.08234945205481</v>
      </c>
      <c r="T347" s="5">
        <f t="shared" si="40"/>
        <v>0</v>
      </c>
      <c r="U347" s="9">
        <v>0.15</v>
      </c>
      <c r="V347" s="5">
        <f t="shared" si="41"/>
        <v>1.4840000000000009</v>
      </c>
    </row>
    <row r="348" spans="4:22" x14ac:dyDescent="0.25">
      <c r="D348" s="5">
        <v>344</v>
      </c>
      <c r="E348" s="17" t="s">
        <v>361</v>
      </c>
      <c r="F348" s="7">
        <v>24838</v>
      </c>
      <c r="G348" s="32">
        <f t="shared" si="35"/>
        <v>24868</v>
      </c>
      <c r="H348" s="7">
        <v>44585</v>
      </c>
      <c r="I348" s="8">
        <f t="shared" si="36"/>
        <v>54.101369863013701</v>
      </c>
      <c r="J348" s="5">
        <v>40</v>
      </c>
      <c r="K348" s="9">
        <v>0.08</v>
      </c>
      <c r="L348" s="5">
        <f t="shared" si="37"/>
        <v>2.3E-2</v>
      </c>
      <c r="M348" s="20">
        <v>10.900000000000006</v>
      </c>
      <c r="N348" s="20">
        <v>0.54500000000000026</v>
      </c>
      <c r="O348" s="20"/>
      <c r="P348" s="20"/>
      <c r="Q348" s="17">
        <v>0</v>
      </c>
      <c r="R348" s="10">
        <f t="shared" si="38"/>
        <v>10.900000000000006</v>
      </c>
      <c r="S348" s="5">
        <f t="shared" si="39"/>
        <v>13.563213424657542</v>
      </c>
      <c r="T348" s="5">
        <f t="shared" si="40"/>
        <v>0</v>
      </c>
      <c r="U348" s="9">
        <v>0.15</v>
      </c>
      <c r="V348" s="5">
        <f t="shared" si="41"/>
        <v>0.87200000000000044</v>
      </c>
    </row>
    <row r="349" spans="4:22" x14ac:dyDescent="0.25">
      <c r="D349" s="5">
        <v>345</v>
      </c>
      <c r="E349" s="17" t="s">
        <v>347</v>
      </c>
      <c r="F349" s="7">
        <v>24838</v>
      </c>
      <c r="G349" s="32">
        <f t="shared" si="35"/>
        <v>24868</v>
      </c>
      <c r="H349" s="7">
        <v>44585</v>
      </c>
      <c r="I349" s="8">
        <f t="shared" si="36"/>
        <v>54.101369863013701</v>
      </c>
      <c r="J349" s="5">
        <v>60</v>
      </c>
      <c r="K349" s="9">
        <v>0.08</v>
      </c>
      <c r="L349" s="5">
        <f t="shared" si="37"/>
        <v>1.5333333333333334E-2</v>
      </c>
      <c r="M349" s="20">
        <v>10.199999999999989</v>
      </c>
      <c r="N349" s="20">
        <v>0.50999999999999945</v>
      </c>
      <c r="O349" s="20"/>
      <c r="P349" s="20"/>
      <c r="Q349" s="17">
        <v>0</v>
      </c>
      <c r="R349" s="10">
        <f t="shared" si="38"/>
        <v>10.199999999999989</v>
      </c>
      <c r="S349" s="5">
        <f t="shared" si="39"/>
        <v>8.4614542465753342</v>
      </c>
      <c r="T349" s="5">
        <f t="shared" si="40"/>
        <v>1.7385457534246544</v>
      </c>
      <c r="U349" s="9">
        <v>0.15</v>
      </c>
      <c r="V349" s="5">
        <f t="shared" si="41"/>
        <v>1.4777638904109562</v>
      </c>
    </row>
    <row r="350" spans="4:22" x14ac:dyDescent="0.25">
      <c r="D350" s="5">
        <v>346</v>
      </c>
      <c r="E350" s="17" t="s">
        <v>362</v>
      </c>
      <c r="F350" s="7">
        <v>24838</v>
      </c>
      <c r="G350" s="32">
        <f t="shared" si="35"/>
        <v>24868</v>
      </c>
      <c r="H350" s="7">
        <v>44585</v>
      </c>
      <c r="I350" s="8">
        <f t="shared" si="36"/>
        <v>54.101369863013701</v>
      </c>
      <c r="J350" s="5">
        <v>40</v>
      </c>
      <c r="K350" s="9">
        <v>0.08</v>
      </c>
      <c r="L350" s="5">
        <f t="shared" si="37"/>
        <v>2.3E-2</v>
      </c>
      <c r="M350" s="20">
        <v>0.34999999999999964</v>
      </c>
      <c r="N350" s="20">
        <v>1.7499999999999984E-2</v>
      </c>
      <c r="O350" s="20"/>
      <c r="P350" s="20"/>
      <c r="Q350" s="17">
        <v>0</v>
      </c>
      <c r="R350" s="10">
        <f t="shared" si="38"/>
        <v>0.34999999999999964</v>
      </c>
      <c r="S350" s="5">
        <f t="shared" si="39"/>
        <v>0.43551602739725981</v>
      </c>
      <c r="T350" s="5">
        <f t="shared" si="40"/>
        <v>0</v>
      </c>
      <c r="U350" s="9">
        <v>0.15</v>
      </c>
      <c r="V350" s="5">
        <f t="shared" si="41"/>
        <v>2.7999999999999973E-2</v>
      </c>
    </row>
    <row r="351" spans="4:22" x14ac:dyDescent="0.25">
      <c r="D351" s="5">
        <v>347</v>
      </c>
      <c r="E351" s="17" t="s">
        <v>263</v>
      </c>
      <c r="F351" s="7">
        <v>33653</v>
      </c>
      <c r="G351" s="32">
        <f t="shared" si="35"/>
        <v>33663</v>
      </c>
      <c r="H351" s="7">
        <v>44585</v>
      </c>
      <c r="I351" s="8">
        <f t="shared" si="36"/>
        <v>29.950684931506849</v>
      </c>
      <c r="J351" s="5">
        <v>40</v>
      </c>
      <c r="K351" s="9">
        <v>0.08</v>
      </c>
      <c r="L351" s="5">
        <f t="shared" si="37"/>
        <v>2.3E-2</v>
      </c>
      <c r="M351" s="20">
        <v>144</v>
      </c>
      <c r="N351" s="20">
        <v>7.2</v>
      </c>
      <c r="O351" s="20"/>
      <c r="P351" s="20"/>
      <c r="Q351" s="17">
        <v>0</v>
      </c>
      <c r="R351" s="10">
        <f t="shared" si="38"/>
        <v>144</v>
      </c>
      <c r="S351" s="5">
        <f t="shared" si="39"/>
        <v>99.196668493150682</v>
      </c>
      <c r="T351" s="5">
        <f t="shared" si="40"/>
        <v>44.803331506849318</v>
      </c>
      <c r="U351" s="9">
        <v>0.15</v>
      </c>
      <c r="V351" s="5">
        <f t="shared" si="41"/>
        <v>38.08283178082192</v>
      </c>
    </row>
    <row r="352" spans="4:22" x14ac:dyDescent="0.25">
      <c r="D352" s="5">
        <v>348</v>
      </c>
      <c r="E352" s="17" t="s">
        <v>363</v>
      </c>
      <c r="F352" s="7">
        <v>24473</v>
      </c>
      <c r="G352" s="32">
        <f t="shared" si="35"/>
        <v>24503</v>
      </c>
      <c r="H352" s="7">
        <v>44585</v>
      </c>
      <c r="I352" s="8">
        <f t="shared" si="36"/>
        <v>55.101369863013701</v>
      </c>
      <c r="J352" s="5">
        <v>60</v>
      </c>
      <c r="K352" s="9">
        <v>0.08</v>
      </c>
      <c r="L352" s="5">
        <f t="shared" si="37"/>
        <v>1.5333333333333334E-2</v>
      </c>
      <c r="M352" s="20">
        <v>105.34999999999991</v>
      </c>
      <c r="N352" s="20">
        <v>5.2674999999999956</v>
      </c>
      <c r="O352" s="20"/>
      <c r="P352" s="20"/>
      <c r="Q352" s="17">
        <v>0</v>
      </c>
      <c r="R352" s="10">
        <f t="shared" si="38"/>
        <v>105.34999999999991</v>
      </c>
      <c r="S352" s="5">
        <f t="shared" si="39"/>
        <v>89.008916164383493</v>
      </c>
      <c r="T352" s="5">
        <f t="shared" si="40"/>
        <v>16.341083835616416</v>
      </c>
      <c r="U352" s="9">
        <v>0.15</v>
      </c>
      <c r="V352" s="5">
        <f t="shared" si="41"/>
        <v>13.889921260273953</v>
      </c>
    </row>
    <row r="353" spans="4:22" x14ac:dyDescent="0.25">
      <c r="D353" s="5">
        <v>349</v>
      </c>
      <c r="E353" s="17" t="s">
        <v>364</v>
      </c>
      <c r="F353" s="7">
        <v>24473</v>
      </c>
      <c r="G353" s="32">
        <f t="shared" si="35"/>
        <v>24503</v>
      </c>
      <c r="H353" s="7">
        <v>44585</v>
      </c>
      <c r="I353" s="8">
        <f t="shared" si="36"/>
        <v>55.101369863013701</v>
      </c>
      <c r="J353" s="5">
        <v>40</v>
      </c>
      <c r="K353" s="9">
        <v>0.08</v>
      </c>
      <c r="L353" s="5">
        <f t="shared" si="37"/>
        <v>2.3E-2</v>
      </c>
      <c r="M353" s="20">
        <v>93.450000000000045</v>
      </c>
      <c r="N353" s="20">
        <v>4.6725000000000021</v>
      </c>
      <c r="O353" s="20"/>
      <c r="P353" s="20"/>
      <c r="Q353" s="17">
        <v>0</v>
      </c>
      <c r="R353" s="10">
        <f t="shared" si="38"/>
        <v>93.450000000000045</v>
      </c>
      <c r="S353" s="5">
        <f t="shared" si="39"/>
        <v>118.43212931506855</v>
      </c>
      <c r="T353" s="5">
        <f t="shared" si="40"/>
        <v>0</v>
      </c>
      <c r="U353" s="9">
        <v>0.15</v>
      </c>
      <c r="V353" s="5">
        <f t="shared" si="41"/>
        <v>7.4760000000000035</v>
      </c>
    </row>
    <row r="354" spans="4:22" x14ac:dyDescent="0.25">
      <c r="D354" s="5">
        <v>350</v>
      </c>
      <c r="E354" s="17" t="s">
        <v>365</v>
      </c>
      <c r="F354" s="7">
        <v>24473</v>
      </c>
      <c r="G354" s="32">
        <f t="shared" si="35"/>
        <v>24503</v>
      </c>
      <c r="H354" s="7">
        <v>44585</v>
      </c>
      <c r="I354" s="8">
        <f t="shared" si="36"/>
        <v>55.101369863013701</v>
      </c>
      <c r="J354" s="5">
        <v>60</v>
      </c>
      <c r="K354" s="9">
        <v>0.08</v>
      </c>
      <c r="L354" s="5">
        <f t="shared" si="37"/>
        <v>1.5333333333333334E-2</v>
      </c>
      <c r="M354" s="20">
        <v>85.150000000000091</v>
      </c>
      <c r="N354" s="20">
        <v>4.2575000000000047</v>
      </c>
      <c r="O354" s="20"/>
      <c r="P354" s="20"/>
      <c r="Q354" s="17">
        <v>0</v>
      </c>
      <c r="R354" s="10">
        <f t="shared" si="38"/>
        <v>85.150000000000091</v>
      </c>
      <c r="S354" s="5">
        <f t="shared" si="39"/>
        <v>71.942185205479532</v>
      </c>
      <c r="T354" s="5">
        <f t="shared" si="40"/>
        <v>13.207814794520559</v>
      </c>
      <c r="U354" s="9">
        <v>0.15</v>
      </c>
      <c r="V354" s="5">
        <f t="shared" si="41"/>
        <v>11.226642575342474</v>
      </c>
    </row>
    <row r="355" spans="4:22" x14ac:dyDescent="0.25">
      <c r="D355" s="5">
        <v>351</v>
      </c>
      <c r="E355" s="17" t="s">
        <v>366</v>
      </c>
      <c r="F355" s="7">
        <v>24473</v>
      </c>
      <c r="G355" s="32">
        <f t="shared" si="35"/>
        <v>24503</v>
      </c>
      <c r="H355" s="7">
        <v>44585</v>
      </c>
      <c r="I355" s="8">
        <f t="shared" si="36"/>
        <v>55.101369863013701</v>
      </c>
      <c r="J355" s="5">
        <v>40</v>
      </c>
      <c r="K355" s="9">
        <v>0.08</v>
      </c>
      <c r="L355" s="5">
        <f t="shared" si="37"/>
        <v>2.3E-2</v>
      </c>
      <c r="M355" s="20">
        <v>43.549999999999955</v>
      </c>
      <c r="N355" s="20">
        <v>2.177499999999998</v>
      </c>
      <c r="O355" s="20"/>
      <c r="P355" s="20"/>
      <c r="Q355" s="17">
        <v>0</v>
      </c>
      <c r="R355" s="10">
        <f t="shared" si="38"/>
        <v>43.549999999999955</v>
      </c>
      <c r="S355" s="5">
        <f t="shared" si="39"/>
        <v>55.19228712328762</v>
      </c>
      <c r="T355" s="5">
        <f t="shared" si="40"/>
        <v>0</v>
      </c>
      <c r="U355" s="9">
        <v>0.15</v>
      </c>
      <c r="V355" s="5">
        <f t="shared" si="41"/>
        <v>3.4839999999999964</v>
      </c>
    </row>
    <row r="356" spans="4:22" x14ac:dyDescent="0.25">
      <c r="D356" s="5">
        <v>352</v>
      </c>
      <c r="E356" s="17" t="s">
        <v>367</v>
      </c>
      <c r="F356" s="7">
        <v>24473</v>
      </c>
      <c r="G356" s="32">
        <f t="shared" si="35"/>
        <v>24503</v>
      </c>
      <c r="H356" s="7">
        <v>44585</v>
      </c>
      <c r="I356" s="8">
        <f t="shared" si="36"/>
        <v>55.101369863013701</v>
      </c>
      <c r="J356" s="5">
        <v>40</v>
      </c>
      <c r="K356" s="9">
        <v>0.08</v>
      </c>
      <c r="L356" s="5">
        <f t="shared" si="37"/>
        <v>2.3E-2</v>
      </c>
      <c r="M356" s="20">
        <v>42.149999999999977</v>
      </c>
      <c r="N356" s="20">
        <v>2.107499999999999</v>
      </c>
      <c r="O356" s="20"/>
      <c r="P356" s="20"/>
      <c r="Q356" s="17">
        <v>0</v>
      </c>
      <c r="R356" s="10">
        <f t="shared" si="38"/>
        <v>42.149999999999977</v>
      </c>
      <c r="S356" s="5">
        <f t="shared" si="39"/>
        <v>53.418023013698601</v>
      </c>
      <c r="T356" s="5">
        <f t="shared" si="40"/>
        <v>0</v>
      </c>
      <c r="U356" s="9">
        <v>0.15</v>
      </c>
      <c r="V356" s="5">
        <f t="shared" si="41"/>
        <v>3.3719999999999981</v>
      </c>
    </row>
    <row r="357" spans="4:22" x14ac:dyDescent="0.25">
      <c r="D357" s="5">
        <v>353</v>
      </c>
      <c r="E357" s="17" t="s">
        <v>368</v>
      </c>
      <c r="F357" s="7">
        <v>24473</v>
      </c>
      <c r="G357" s="32">
        <f t="shared" si="35"/>
        <v>24503</v>
      </c>
      <c r="H357" s="7">
        <v>44585</v>
      </c>
      <c r="I357" s="8">
        <f t="shared" si="36"/>
        <v>55.101369863013701</v>
      </c>
      <c r="J357" s="5">
        <v>40</v>
      </c>
      <c r="K357" s="9">
        <v>0.08</v>
      </c>
      <c r="L357" s="5">
        <f t="shared" si="37"/>
        <v>2.3E-2</v>
      </c>
      <c r="M357" s="20">
        <v>24.600000000000023</v>
      </c>
      <c r="N357" s="20">
        <v>1.2300000000000013</v>
      </c>
      <c r="O357" s="20"/>
      <c r="P357" s="20"/>
      <c r="Q357" s="17">
        <v>0</v>
      </c>
      <c r="R357" s="10">
        <f t="shared" si="38"/>
        <v>24.600000000000023</v>
      </c>
      <c r="S357" s="5">
        <f t="shared" si="39"/>
        <v>31.17635506849318</v>
      </c>
      <c r="T357" s="5">
        <f t="shared" si="40"/>
        <v>0</v>
      </c>
      <c r="U357" s="9">
        <v>0.15</v>
      </c>
      <c r="V357" s="5">
        <f t="shared" si="41"/>
        <v>1.968000000000002</v>
      </c>
    </row>
    <row r="358" spans="4:22" x14ac:dyDescent="0.25">
      <c r="D358" s="5">
        <v>354</v>
      </c>
      <c r="E358" s="17" t="s">
        <v>369</v>
      </c>
      <c r="F358" s="7">
        <v>24473</v>
      </c>
      <c r="G358" s="32">
        <f t="shared" si="35"/>
        <v>24503</v>
      </c>
      <c r="H358" s="7">
        <v>44585</v>
      </c>
      <c r="I358" s="8">
        <f t="shared" si="36"/>
        <v>55.101369863013701</v>
      </c>
      <c r="J358" s="5">
        <v>40</v>
      </c>
      <c r="K358" s="9">
        <v>0.08</v>
      </c>
      <c r="L358" s="5">
        <f t="shared" si="37"/>
        <v>2.3E-2</v>
      </c>
      <c r="M358" s="20">
        <v>21.75</v>
      </c>
      <c r="N358" s="20">
        <v>1.0875000000000001</v>
      </c>
      <c r="O358" s="20"/>
      <c r="P358" s="20"/>
      <c r="Q358" s="17">
        <v>0</v>
      </c>
      <c r="R358" s="10">
        <f t="shared" si="38"/>
        <v>21.75</v>
      </c>
      <c r="S358" s="5">
        <f t="shared" si="39"/>
        <v>27.564460273972603</v>
      </c>
      <c r="T358" s="5">
        <f t="shared" si="40"/>
        <v>0</v>
      </c>
      <c r="U358" s="9">
        <v>0.15</v>
      </c>
      <c r="V358" s="5">
        <f t="shared" si="41"/>
        <v>1.74</v>
      </c>
    </row>
    <row r="359" spans="4:22" x14ac:dyDescent="0.25">
      <c r="D359" s="5">
        <v>355</v>
      </c>
      <c r="E359" s="17" t="s">
        <v>370</v>
      </c>
      <c r="F359" s="7">
        <v>24473</v>
      </c>
      <c r="G359" s="32">
        <f t="shared" si="35"/>
        <v>24503</v>
      </c>
      <c r="H359" s="7">
        <v>44585</v>
      </c>
      <c r="I359" s="8">
        <f t="shared" si="36"/>
        <v>55.101369863013701</v>
      </c>
      <c r="J359" s="5">
        <v>40</v>
      </c>
      <c r="K359" s="9">
        <v>0.08</v>
      </c>
      <c r="L359" s="5">
        <f t="shared" si="37"/>
        <v>2.3E-2</v>
      </c>
      <c r="M359" s="20">
        <v>11.25</v>
      </c>
      <c r="N359" s="20">
        <v>0.5625</v>
      </c>
      <c r="O359" s="20"/>
      <c r="P359" s="20"/>
      <c r="Q359" s="17">
        <v>0</v>
      </c>
      <c r="R359" s="10">
        <f t="shared" si="38"/>
        <v>11.25</v>
      </c>
      <c r="S359" s="5">
        <f t="shared" si="39"/>
        <v>14.257479452054794</v>
      </c>
      <c r="T359" s="5">
        <f t="shared" si="40"/>
        <v>0</v>
      </c>
      <c r="U359" s="9">
        <v>0.15</v>
      </c>
      <c r="V359" s="5">
        <f t="shared" si="41"/>
        <v>0.9</v>
      </c>
    </row>
    <row r="360" spans="4:22" x14ac:dyDescent="0.25">
      <c r="D360" s="5">
        <v>356</v>
      </c>
      <c r="E360" s="17" t="s">
        <v>371</v>
      </c>
      <c r="F360" s="7">
        <v>24473</v>
      </c>
      <c r="G360" s="32">
        <f t="shared" si="35"/>
        <v>24503</v>
      </c>
      <c r="H360" s="7">
        <v>44585</v>
      </c>
      <c r="I360" s="8">
        <f t="shared" si="36"/>
        <v>55.101369863013701</v>
      </c>
      <c r="J360" s="5">
        <v>40</v>
      </c>
      <c r="K360" s="9">
        <v>0.08</v>
      </c>
      <c r="L360" s="5">
        <f t="shared" si="37"/>
        <v>2.3E-2</v>
      </c>
      <c r="M360" s="20">
        <v>10.800000000000011</v>
      </c>
      <c r="N360" s="20">
        <v>0.54000000000000059</v>
      </c>
      <c r="O360" s="20"/>
      <c r="P360" s="20"/>
      <c r="Q360" s="17">
        <v>0</v>
      </c>
      <c r="R360" s="10">
        <f t="shared" si="38"/>
        <v>10.800000000000011</v>
      </c>
      <c r="S360" s="5">
        <f t="shared" si="39"/>
        <v>13.687180273972618</v>
      </c>
      <c r="T360" s="5">
        <f t="shared" si="40"/>
        <v>0</v>
      </c>
      <c r="U360" s="9">
        <v>0.15</v>
      </c>
      <c r="V360" s="5">
        <f t="shared" si="41"/>
        <v>0.86400000000000088</v>
      </c>
    </row>
    <row r="361" spans="4:22" x14ac:dyDescent="0.25">
      <c r="D361" s="5">
        <v>357</v>
      </c>
      <c r="E361" s="17" t="s">
        <v>263</v>
      </c>
      <c r="F361" s="7">
        <v>33301</v>
      </c>
      <c r="G361" s="32">
        <f t="shared" si="35"/>
        <v>33328</v>
      </c>
      <c r="H361" s="7">
        <v>44585</v>
      </c>
      <c r="I361" s="8">
        <f t="shared" si="36"/>
        <v>30.915068493150685</v>
      </c>
      <c r="J361" s="5">
        <v>15</v>
      </c>
      <c r="K361" s="9">
        <v>0.08</v>
      </c>
      <c r="L361" s="5">
        <f t="shared" si="37"/>
        <v>6.1333333333333337E-2</v>
      </c>
      <c r="M361" s="20">
        <v>174.80000000000018</v>
      </c>
      <c r="N361" s="20">
        <v>8.7400000000000091</v>
      </c>
      <c r="O361" s="20"/>
      <c r="P361" s="20"/>
      <c r="Q361" s="17">
        <v>0</v>
      </c>
      <c r="R361" s="10">
        <f t="shared" si="38"/>
        <v>174.80000000000018</v>
      </c>
      <c r="S361" s="5">
        <f t="shared" si="39"/>
        <v>331.44251031963506</v>
      </c>
      <c r="T361" s="5">
        <f t="shared" si="40"/>
        <v>0</v>
      </c>
      <c r="U361" s="9">
        <v>0.15</v>
      </c>
      <c r="V361" s="5">
        <f t="shared" si="41"/>
        <v>13.984000000000014</v>
      </c>
    </row>
    <row r="362" spans="4:22" x14ac:dyDescent="0.25">
      <c r="D362" s="5">
        <v>358</v>
      </c>
      <c r="E362" s="17" t="s">
        <v>372</v>
      </c>
      <c r="F362" s="7">
        <v>33299</v>
      </c>
      <c r="G362" s="32">
        <f t="shared" si="35"/>
        <v>33328</v>
      </c>
      <c r="H362" s="7">
        <v>44585</v>
      </c>
      <c r="I362" s="8">
        <f t="shared" si="36"/>
        <v>30.920547945205481</v>
      </c>
      <c r="J362" s="5">
        <v>15</v>
      </c>
      <c r="K362" s="9">
        <v>0.08</v>
      </c>
      <c r="L362" s="5">
        <f t="shared" si="37"/>
        <v>6.1333333333333337E-2</v>
      </c>
      <c r="M362" s="20">
        <v>12524.799999999988</v>
      </c>
      <c r="N362" s="20">
        <v>626.23999999999944</v>
      </c>
      <c r="O362" s="20"/>
      <c r="P362" s="20"/>
      <c r="Q362" s="17">
        <v>0</v>
      </c>
      <c r="R362" s="10">
        <f t="shared" si="38"/>
        <v>12524.799999999988</v>
      </c>
      <c r="S362" s="5">
        <f t="shared" si="39"/>
        <v>23752.785639452035</v>
      </c>
      <c r="T362" s="5">
        <f t="shared" si="40"/>
        <v>0</v>
      </c>
      <c r="U362" s="9">
        <v>0.15</v>
      </c>
      <c r="V362" s="5">
        <f t="shared" si="41"/>
        <v>1001.9839999999991</v>
      </c>
    </row>
    <row r="363" spans="4:22" x14ac:dyDescent="0.25">
      <c r="D363" s="5">
        <v>359</v>
      </c>
      <c r="E363" s="17" t="s">
        <v>373</v>
      </c>
      <c r="F363" s="7">
        <v>24108</v>
      </c>
      <c r="G363" s="32">
        <f t="shared" si="35"/>
        <v>24138</v>
      </c>
      <c r="H363" s="7">
        <v>44585</v>
      </c>
      <c r="I363" s="8">
        <f t="shared" si="36"/>
        <v>56.101369863013701</v>
      </c>
      <c r="J363" s="5">
        <v>40</v>
      </c>
      <c r="K363" s="9">
        <v>0.08</v>
      </c>
      <c r="L363" s="5">
        <f t="shared" si="37"/>
        <v>2.3E-2</v>
      </c>
      <c r="M363" s="20">
        <v>874.25</v>
      </c>
      <c r="N363" s="20">
        <v>43.712500000000006</v>
      </c>
      <c r="O363" s="20"/>
      <c r="P363" s="20"/>
      <c r="Q363" s="17">
        <v>0</v>
      </c>
      <c r="R363" s="10">
        <f t="shared" si="38"/>
        <v>874.25</v>
      </c>
      <c r="S363" s="5">
        <f t="shared" si="39"/>
        <v>1128.0723198630137</v>
      </c>
      <c r="T363" s="5">
        <f t="shared" si="40"/>
        <v>0</v>
      </c>
      <c r="U363" s="9">
        <v>0.15</v>
      </c>
      <c r="V363" s="5">
        <f t="shared" si="41"/>
        <v>69.94</v>
      </c>
    </row>
    <row r="364" spans="4:22" x14ac:dyDescent="0.25">
      <c r="D364" s="5">
        <v>360</v>
      </c>
      <c r="E364" s="17" t="s">
        <v>374</v>
      </c>
      <c r="F364" s="7">
        <v>24108</v>
      </c>
      <c r="G364" s="32">
        <f t="shared" si="35"/>
        <v>24138</v>
      </c>
      <c r="H364" s="7">
        <v>44585</v>
      </c>
      <c r="I364" s="8">
        <f t="shared" si="36"/>
        <v>56.101369863013701</v>
      </c>
      <c r="J364" s="5">
        <v>60</v>
      </c>
      <c r="K364" s="9">
        <v>0.08</v>
      </c>
      <c r="L364" s="5">
        <f t="shared" si="37"/>
        <v>1.5333333333333334E-2</v>
      </c>
      <c r="M364" s="20">
        <v>521.60000000000036</v>
      </c>
      <c r="N364" s="20">
        <v>26.08000000000002</v>
      </c>
      <c r="O364" s="20"/>
      <c r="P364" s="20"/>
      <c r="Q364" s="17">
        <v>0</v>
      </c>
      <c r="R364" s="10">
        <f t="shared" si="38"/>
        <v>521.60000000000036</v>
      </c>
      <c r="S364" s="5">
        <f t="shared" si="39"/>
        <v>448.69127598173554</v>
      </c>
      <c r="T364" s="5">
        <f t="shared" si="40"/>
        <v>72.90872401826482</v>
      </c>
      <c r="U364" s="9">
        <v>0.15</v>
      </c>
      <c r="V364" s="5">
        <f t="shared" si="41"/>
        <v>61.972415415525099</v>
      </c>
    </row>
    <row r="365" spans="4:22" x14ac:dyDescent="0.25">
      <c r="D365" s="5">
        <v>361</v>
      </c>
      <c r="E365" s="17" t="s">
        <v>375</v>
      </c>
      <c r="F365" s="7">
        <v>24108</v>
      </c>
      <c r="G365" s="32">
        <f t="shared" si="35"/>
        <v>24138</v>
      </c>
      <c r="H365" s="7">
        <v>44585</v>
      </c>
      <c r="I365" s="8">
        <f t="shared" si="36"/>
        <v>56.101369863013701</v>
      </c>
      <c r="J365" s="5">
        <v>60</v>
      </c>
      <c r="K365" s="9">
        <v>0.08</v>
      </c>
      <c r="L365" s="5">
        <f t="shared" si="37"/>
        <v>1.5333333333333334E-2</v>
      </c>
      <c r="M365" s="20">
        <v>406.80000000000018</v>
      </c>
      <c r="N365" s="20">
        <v>20.340000000000011</v>
      </c>
      <c r="O365" s="20"/>
      <c r="P365" s="20"/>
      <c r="Q365" s="17">
        <v>0</v>
      </c>
      <c r="R365" s="10">
        <f t="shared" si="38"/>
        <v>406.80000000000018</v>
      </c>
      <c r="S365" s="5">
        <f t="shared" si="39"/>
        <v>349.93790465753443</v>
      </c>
      <c r="T365" s="5">
        <f t="shared" si="40"/>
        <v>56.86209534246575</v>
      </c>
      <c r="U365" s="9">
        <v>0.15</v>
      </c>
      <c r="V365" s="5">
        <f t="shared" si="41"/>
        <v>48.332781041095885</v>
      </c>
    </row>
    <row r="366" spans="4:22" x14ac:dyDescent="0.25">
      <c r="D366" s="5">
        <v>362</v>
      </c>
      <c r="E366" s="17" t="s">
        <v>376</v>
      </c>
      <c r="F366" s="7">
        <v>24108</v>
      </c>
      <c r="G366" s="32">
        <f t="shared" si="35"/>
        <v>24138</v>
      </c>
      <c r="H366" s="7">
        <v>44585</v>
      </c>
      <c r="I366" s="8">
        <f t="shared" si="36"/>
        <v>56.101369863013701</v>
      </c>
      <c r="J366" s="5">
        <v>60</v>
      </c>
      <c r="K366" s="9">
        <v>0.08</v>
      </c>
      <c r="L366" s="5">
        <f t="shared" si="37"/>
        <v>1.5333333333333334E-2</v>
      </c>
      <c r="M366" s="20">
        <v>185.55000000000018</v>
      </c>
      <c r="N366" s="20">
        <v>9.2775000000000087</v>
      </c>
      <c r="O366" s="20"/>
      <c r="P366" s="20"/>
      <c r="Q366" s="17">
        <v>0</v>
      </c>
      <c r="R366" s="10">
        <f t="shared" si="38"/>
        <v>185.55000000000018</v>
      </c>
      <c r="S366" s="5">
        <f t="shared" si="39"/>
        <v>159.61400739726045</v>
      </c>
      <c r="T366" s="5">
        <f t="shared" si="40"/>
        <v>25.935992602739731</v>
      </c>
      <c r="U366" s="9">
        <v>0.15</v>
      </c>
      <c r="V366" s="5">
        <f t="shared" si="41"/>
        <v>22.04559371232877</v>
      </c>
    </row>
    <row r="367" spans="4:22" x14ac:dyDescent="0.25">
      <c r="D367" s="5">
        <v>363</v>
      </c>
      <c r="E367" s="17" t="s">
        <v>377</v>
      </c>
      <c r="F367" s="7">
        <v>24108</v>
      </c>
      <c r="G367" s="32">
        <f t="shared" si="35"/>
        <v>24138</v>
      </c>
      <c r="H367" s="7">
        <v>44585</v>
      </c>
      <c r="I367" s="8">
        <f t="shared" si="36"/>
        <v>56.101369863013701</v>
      </c>
      <c r="J367" s="5">
        <v>40</v>
      </c>
      <c r="K367" s="9">
        <v>0.08</v>
      </c>
      <c r="L367" s="5">
        <f t="shared" si="37"/>
        <v>2.3E-2</v>
      </c>
      <c r="M367" s="20">
        <v>158.5</v>
      </c>
      <c r="N367" s="20">
        <v>7.9250000000000007</v>
      </c>
      <c r="O367" s="20"/>
      <c r="P367" s="20"/>
      <c r="Q367" s="17">
        <v>0</v>
      </c>
      <c r="R367" s="10">
        <f t="shared" si="38"/>
        <v>158.5</v>
      </c>
      <c r="S367" s="5">
        <f t="shared" si="39"/>
        <v>204.51754383561644</v>
      </c>
      <c r="T367" s="5">
        <f t="shared" si="40"/>
        <v>0</v>
      </c>
      <c r="U367" s="9">
        <v>0.15</v>
      </c>
      <c r="V367" s="5">
        <f t="shared" si="41"/>
        <v>12.68</v>
      </c>
    </row>
    <row r="368" spans="4:22" x14ac:dyDescent="0.25">
      <c r="D368" s="5">
        <v>364</v>
      </c>
      <c r="E368" s="17" t="s">
        <v>378</v>
      </c>
      <c r="F368" s="7">
        <v>24108</v>
      </c>
      <c r="G368" s="32">
        <f t="shared" si="35"/>
        <v>24138</v>
      </c>
      <c r="H368" s="7">
        <v>44585</v>
      </c>
      <c r="I368" s="8">
        <f t="shared" si="36"/>
        <v>56.101369863013701</v>
      </c>
      <c r="J368" s="5">
        <v>40</v>
      </c>
      <c r="K368" s="9">
        <v>0.08</v>
      </c>
      <c r="L368" s="5">
        <f t="shared" si="37"/>
        <v>2.3E-2</v>
      </c>
      <c r="M368" s="20">
        <v>128.40000000000009</v>
      </c>
      <c r="N368" s="20">
        <v>6.4200000000000053</v>
      </c>
      <c r="O368" s="20"/>
      <c r="P368" s="20"/>
      <c r="Q368" s="17">
        <v>0</v>
      </c>
      <c r="R368" s="10">
        <f t="shared" si="38"/>
        <v>128.40000000000009</v>
      </c>
      <c r="S368" s="5">
        <f t="shared" si="39"/>
        <v>165.67856547945217</v>
      </c>
      <c r="T368" s="5">
        <f t="shared" si="40"/>
        <v>0</v>
      </c>
      <c r="U368" s="9">
        <v>0.15</v>
      </c>
      <c r="V368" s="5">
        <f t="shared" si="41"/>
        <v>10.272000000000007</v>
      </c>
    </row>
    <row r="369" spans="4:22" x14ac:dyDescent="0.25">
      <c r="D369" s="5">
        <v>365</v>
      </c>
      <c r="E369" s="17" t="s">
        <v>379</v>
      </c>
      <c r="F369" s="7">
        <v>24108</v>
      </c>
      <c r="G369" s="32">
        <f t="shared" si="35"/>
        <v>24138</v>
      </c>
      <c r="H369" s="7">
        <v>44585</v>
      </c>
      <c r="I369" s="8">
        <f t="shared" si="36"/>
        <v>56.101369863013701</v>
      </c>
      <c r="J369" s="5">
        <v>40</v>
      </c>
      <c r="K369" s="9">
        <v>0.08</v>
      </c>
      <c r="L369" s="5">
        <f t="shared" si="37"/>
        <v>2.3E-2</v>
      </c>
      <c r="M369" s="20">
        <v>127.05000000000018</v>
      </c>
      <c r="N369" s="20">
        <v>6.3525000000000098</v>
      </c>
      <c r="O369" s="20"/>
      <c r="P369" s="20"/>
      <c r="Q369" s="17">
        <v>0</v>
      </c>
      <c r="R369" s="10">
        <f t="shared" si="38"/>
        <v>127.05000000000018</v>
      </c>
      <c r="S369" s="5">
        <f t="shared" si="39"/>
        <v>163.93661794520574</v>
      </c>
      <c r="T369" s="5">
        <f t="shared" si="40"/>
        <v>0</v>
      </c>
      <c r="U369" s="9">
        <v>0.15</v>
      </c>
      <c r="V369" s="5">
        <f t="shared" si="41"/>
        <v>10.164000000000014</v>
      </c>
    </row>
    <row r="370" spans="4:22" x14ac:dyDescent="0.25">
      <c r="D370" s="5">
        <v>366</v>
      </c>
      <c r="E370" s="17" t="s">
        <v>380</v>
      </c>
      <c r="F370" s="7">
        <v>24108</v>
      </c>
      <c r="G370" s="32">
        <f t="shared" si="35"/>
        <v>24138</v>
      </c>
      <c r="H370" s="7">
        <v>44585</v>
      </c>
      <c r="I370" s="8">
        <f t="shared" si="36"/>
        <v>56.101369863013701</v>
      </c>
      <c r="J370" s="5">
        <v>40</v>
      </c>
      <c r="K370" s="9">
        <v>0.08</v>
      </c>
      <c r="L370" s="5">
        <f t="shared" si="37"/>
        <v>2.3E-2</v>
      </c>
      <c r="M370" s="20">
        <v>103.84999999999991</v>
      </c>
      <c r="N370" s="20">
        <v>5.1924999999999955</v>
      </c>
      <c r="O370" s="20"/>
      <c r="P370" s="20"/>
      <c r="Q370" s="17">
        <v>0</v>
      </c>
      <c r="R370" s="10">
        <f t="shared" si="38"/>
        <v>103.84999999999991</v>
      </c>
      <c r="S370" s="5">
        <f t="shared" si="39"/>
        <v>134.00092698630124</v>
      </c>
      <c r="T370" s="5">
        <f t="shared" si="40"/>
        <v>0</v>
      </c>
      <c r="U370" s="9">
        <v>0.15</v>
      </c>
      <c r="V370" s="5">
        <f t="shared" si="41"/>
        <v>8.3079999999999927</v>
      </c>
    </row>
    <row r="371" spans="4:22" x14ac:dyDescent="0.25">
      <c r="D371" s="5">
        <v>367</v>
      </c>
      <c r="E371" s="17" t="s">
        <v>381</v>
      </c>
      <c r="F371" s="7">
        <v>24108</v>
      </c>
      <c r="G371" s="32">
        <f t="shared" si="35"/>
        <v>24138</v>
      </c>
      <c r="H371" s="7">
        <v>44585</v>
      </c>
      <c r="I371" s="8">
        <f t="shared" si="36"/>
        <v>56.101369863013701</v>
      </c>
      <c r="J371" s="5">
        <v>40</v>
      </c>
      <c r="K371" s="9">
        <v>0.08</v>
      </c>
      <c r="L371" s="5">
        <f t="shared" si="37"/>
        <v>2.3E-2</v>
      </c>
      <c r="M371" s="20">
        <v>90.049999999999955</v>
      </c>
      <c r="N371" s="20">
        <v>4.5024999999999977</v>
      </c>
      <c r="O371" s="20"/>
      <c r="P371" s="20"/>
      <c r="Q371" s="17">
        <v>0</v>
      </c>
      <c r="R371" s="10">
        <f t="shared" si="38"/>
        <v>90.049999999999955</v>
      </c>
      <c r="S371" s="5">
        <f t="shared" si="39"/>
        <v>116.19435219178077</v>
      </c>
      <c r="T371" s="5">
        <f t="shared" si="40"/>
        <v>0</v>
      </c>
      <c r="U371" s="9">
        <v>0.15</v>
      </c>
      <c r="V371" s="5">
        <f t="shared" si="41"/>
        <v>7.2039999999999962</v>
      </c>
    </row>
    <row r="372" spans="4:22" x14ac:dyDescent="0.25">
      <c r="D372" s="5">
        <v>368</v>
      </c>
      <c r="E372" s="17" t="s">
        <v>382</v>
      </c>
      <c r="F372" s="7">
        <v>24108</v>
      </c>
      <c r="G372" s="32">
        <f t="shared" si="35"/>
        <v>24138</v>
      </c>
      <c r="H372" s="7">
        <v>44585</v>
      </c>
      <c r="I372" s="8">
        <f t="shared" si="36"/>
        <v>56.101369863013701</v>
      </c>
      <c r="J372" s="5">
        <v>40</v>
      </c>
      <c r="K372" s="9">
        <v>0.08</v>
      </c>
      <c r="L372" s="5">
        <f t="shared" si="37"/>
        <v>2.3E-2</v>
      </c>
      <c r="M372" s="20">
        <v>87.799999999999955</v>
      </c>
      <c r="N372" s="20">
        <v>4.3899999999999979</v>
      </c>
      <c r="O372" s="20"/>
      <c r="P372" s="20"/>
      <c r="Q372" s="17">
        <v>0</v>
      </c>
      <c r="R372" s="10">
        <f t="shared" si="38"/>
        <v>87.799999999999955</v>
      </c>
      <c r="S372" s="5">
        <f t="shared" si="39"/>
        <v>113.29110630136979</v>
      </c>
      <c r="T372" s="5">
        <f t="shared" si="40"/>
        <v>0</v>
      </c>
      <c r="U372" s="9">
        <v>0.15</v>
      </c>
      <c r="V372" s="5">
        <f t="shared" si="41"/>
        <v>7.0239999999999965</v>
      </c>
    </row>
    <row r="373" spans="4:22" x14ac:dyDescent="0.25">
      <c r="D373" s="5">
        <v>369</v>
      </c>
      <c r="E373" s="17" t="s">
        <v>383</v>
      </c>
      <c r="F373" s="7">
        <v>24108</v>
      </c>
      <c r="G373" s="32">
        <f t="shared" si="35"/>
        <v>24138</v>
      </c>
      <c r="H373" s="7">
        <v>44585</v>
      </c>
      <c r="I373" s="8">
        <f t="shared" si="36"/>
        <v>56.101369863013701</v>
      </c>
      <c r="J373" s="5">
        <v>60</v>
      </c>
      <c r="K373" s="9">
        <v>0.08</v>
      </c>
      <c r="L373" s="5">
        <f t="shared" si="37"/>
        <v>1.5333333333333334E-2</v>
      </c>
      <c r="M373" s="20">
        <v>84.200000000000045</v>
      </c>
      <c r="N373" s="20">
        <v>4.2100000000000026</v>
      </c>
      <c r="O373" s="20"/>
      <c r="P373" s="20"/>
      <c r="Q373" s="17">
        <v>0</v>
      </c>
      <c r="R373" s="10">
        <f t="shared" si="38"/>
        <v>84.200000000000045</v>
      </c>
      <c r="S373" s="5">
        <f t="shared" si="39"/>
        <v>72.430608584474939</v>
      </c>
      <c r="T373" s="5">
        <f t="shared" si="40"/>
        <v>11.769391415525106</v>
      </c>
      <c r="U373" s="9">
        <v>0.15</v>
      </c>
      <c r="V373" s="5">
        <f t="shared" si="41"/>
        <v>10.003982703196341</v>
      </c>
    </row>
    <row r="374" spans="4:22" x14ac:dyDescent="0.25">
      <c r="D374" s="5">
        <v>370</v>
      </c>
      <c r="E374" s="17" t="s">
        <v>384</v>
      </c>
      <c r="F374" s="7">
        <v>24108</v>
      </c>
      <c r="G374" s="32">
        <f t="shared" si="35"/>
        <v>24138</v>
      </c>
      <c r="H374" s="7">
        <v>44585</v>
      </c>
      <c r="I374" s="8">
        <f t="shared" si="36"/>
        <v>56.101369863013701</v>
      </c>
      <c r="J374" s="5">
        <v>40</v>
      </c>
      <c r="K374" s="9">
        <v>0.08</v>
      </c>
      <c r="L374" s="5">
        <f t="shared" si="37"/>
        <v>2.3E-2</v>
      </c>
      <c r="M374" s="20">
        <v>61.400000000000091</v>
      </c>
      <c r="N374" s="20">
        <v>3.0700000000000047</v>
      </c>
      <c r="O374" s="20"/>
      <c r="P374" s="20"/>
      <c r="Q374" s="17">
        <v>0</v>
      </c>
      <c r="R374" s="10">
        <f t="shared" si="38"/>
        <v>61.400000000000091</v>
      </c>
      <c r="S374" s="5">
        <f t="shared" si="39"/>
        <v>79.226354520548071</v>
      </c>
      <c r="T374" s="5">
        <f t="shared" si="40"/>
        <v>0</v>
      </c>
      <c r="U374" s="9">
        <v>0.15</v>
      </c>
      <c r="V374" s="5">
        <f t="shared" si="41"/>
        <v>4.912000000000007</v>
      </c>
    </row>
    <row r="375" spans="4:22" x14ac:dyDescent="0.25">
      <c r="D375" s="5">
        <v>371</v>
      </c>
      <c r="E375" s="17" t="s">
        <v>385</v>
      </c>
      <c r="F375" s="7">
        <v>24108</v>
      </c>
      <c r="G375" s="32">
        <f t="shared" si="35"/>
        <v>24138</v>
      </c>
      <c r="H375" s="7">
        <v>44585</v>
      </c>
      <c r="I375" s="8">
        <f t="shared" si="36"/>
        <v>56.101369863013701</v>
      </c>
      <c r="J375" s="5">
        <v>40</v>
      </c>
      <c r="K375" s="9">
        <v>0.08</v>
      </c>
      <c r="L375" s="5">
        <f t="shared" si="37"/>
        <v>2.3E-2</v>
      </c>
      <c r="M375" s="20">
        <v>58.25</v>
      </c>
      <c r="N375" s="20">
        <v>2.9125000000000001</v>
      </c>
      <c r="O375" s="20"/>
      <c r="P375" s="20"/>
      <c r="Q375" s="17">
        <v>0</v>
      </c>
      <c r="R375" s="10">
        <f t="shared" si="38"/>
        <v>58.25</v>
      </c>
      <c r="S375" s="5">
        <f t="shared" si="39"/>
        <v>75.161810273972606</v>
      </c>
      <c r="T375" s="5">
        <f t="shared" si="40"/>
        <v>0</v>
      </c>
      <c r="U375" s="9">
        <v>0.15</v>
      </c>
      <c r="V375" s="5">
        <f t="shared" si="41"/>
        <v>4.66</v>
      </c>
    </row>
    <row r="376" spans="4:22" x14ac:dyDescent="0.25">
      <c r="D376" s="5">
        <v>372</v>
      </c>
      <c r="E376" s="17" t="s">
        <v>386</v>
      </c>
      <c r="F376" s="7">
        <v>24108</v>
      </c>
      <c r="G376" s="32">
        <f t="shared" si="35"/>
        <v>24138</v>
      </c>
      <c r="H376" s="7">
        <v>44585</v>
      </c>
      <c r="I376" s="8">
        <f t="shared" si="36"/>
        <v>56.101369863013701</v>
      </c>
      <c r="J376" s="5">
        <v>60</v>
      </c>
      <c r="K376" s="9">
        <v>0.08</v>
      </c>
      <c r="L376" s="5">
        <f t="shared" si="37"/>
        <v>1.5333333333333334E-2</v>
      </c>
      <c r="M376" s="20">
        <v>55.299999999999955</v>
      </c>
      <c r="N376" s="20">
        <v>2.7649999999999979</v>
      </c>
      <c r="O376" s="20"/>
      <c r="P376" s="20"/>
      <c r="Q376" s="17">
        <v>0</v>
      </c>
      <c r="R376" s="10">
        <f t="shared" si="38"/>
        <v>55.299999999999955</v>
      </c>
      <c r="S376" s="5">
        <f t="shared" si="39"/>
        <v>47.570221552511377</v>
      </c>
      <c r="T376" s="5">
        <f t="shared" si="40"/>
        <v>7.7297784474885773</v>
      </c>
      <c r="U376" s="9">
        <v>0.15</v>
      </c>
      <c r="V376" s="5">
        <f t="shared" si="41"/>
        <v>6.5703116803652906</v>
      </c>
    </row>
    <row r="377" spans="4:22" x14ac:dyDescent="0.25">
      <c r="D377" s="5">
        <v>373</v>
      </c>
      <c r="E377" s="17" t="s">
        <v>387</v>
      </c>
      <c r="F377" s="7">
        <v>24108</v>
      </c>
      <c r="G377" s="32">
        <f t="shared" si="35"/>
        <v>24138</v>
      </c>
      <c r="H377" s="7">
        <v>44585</v>
      </c>
      <c r="I377" s="8">
        <f t="shared" si="36"/>
        <v>56.101369863013701</v>
      </c>
      <c r="J377" s="5">
        <v>40</v>
      </c>
      <c r="K377" s="9">
        <v>0.08</v>
      </c>
      <c r="L377" s="5">
        <f t="shared" si="37"/>
        <v>2.3E-2</v>
      </c>
      <c r="M377" s="20">
        <v>43.200000000000045</v>
      </c>
      <c r="N377" s="20">
        <v>2.1600000000000024</v>
      </c>
      <c r="O377" s="20"/>
      <c r="P377" s="20"/>
      <c r="Q377" s="17">
        <v>0</v>
      </c>
      <c r="R377" s="10">
        <f t="shared" si="38"/>
        <v>43.200000000000045</v>
      </c>
      <c r="S377" s="5">
        <f t="shared" si="39"/>
        <v>55.742321095890475</v>
      </c>
      <c r="T377" s="5">
        <f t="shared" si="40"/>
        <v>0</v>
      </c>
      <c r="U377" s="9">
        <v>0.15</v>
      </c>
      <c r="V377" s="5">
        <f t="shared" si="41"/>
        <v>3.4560000000000035</v>
      </c>
    </row>
    <row r="378" spans="4:22" x14ac:dyDescent="0.25">
      <c r="D378" s="5">
        <v>374</v>
      </c>
      <c r="E378" s="17" t="s">
        <v>388</v>
      </c>
      <c r="F378" s="7">
        <v>24108</v>
      </c>
      <c r="G378" s="32">
        <f t="shared" si="35"/>
        <v>24138</v>
      </c>
      <c r="H378" s="7">
        <v>44585</v>
      </c>
      <c r="I378" s="8">
        <f t="shared" si="36"/>
        <v>56.101369863013701</v>
      </c>
      <c r="J378" s="5">
        <v>40</v>
      </c>
      <c r="K378" s="9">
        <v>0.08</v>
      </c>
      <c r="L378" s="5">
        <f t="shared" si="37"/>
        <v>2.3E-2</v>
      </c>
      <c r="M378" s="20">
        <v>42.299999999999955</v>
      </c>
      <c r="N378" s="20">
        <v>2.114999999999998</v>
      </c>
      <c r="O378" s="20"/>
      <c r="P378" s="20"/>
      <c r="Q378" s="17">
        <v>0</v>
      </c>
      <c r="R378" s="10">
        <f t="shared" si="38"/>
        <v>42.299999999999955</v>
      </c>
      <c r="S378" s="5">
        <f t="shared" si="39"/>
        <v>54.581022739725974</v>
      </c>
      <c r="T378" s="5">
        <f t="shared" si="40"/>
        <v>0</v>
      </c>
      <c r="U378" s="9">
        <v>0.15</v>
      </c>
      <c r="V378" s="5">
        <f t="shared" si="41"/>
        <v>3.3839999999999963</v>
      </c>
    </row>
    <row r="379" spans="4:22" x14ac:dyDescent="0.25">
      <c r="D379" s="5">
        <v>375</v>
      </c>
      <c r="E379" s="17" t="s">
        <v>389</v>
      </c>
      <c r="F379" s="7">
        <v>24108</v>
      </c>
      <c r="G379" s="32">
        <f t="shared" si="35"/>
        <v>24138</v>
      </c>
      <c r="H379" s="7">
        <v>44585</v>
      </c>
      <c r="I379" s="8">
        <f t="shared" si="36"/>
        <v>56.101369863013701</v>
      </c>
      <c r="J379" s="5">
        <v>40</v>
      </c>
      <c r="K379" s="9">
        <v>0.08</v>
      </c>
      <c r="L379" s="5">
        <f t="shared" si="37"/>
        <v>2.3E-2</v>
      </c>
      <c r="M379" s="20">
        <v>21.75</v>
      </c>
      <c r="N379" s="20">
        <v>1.0875000000000001</v>
      </c>
      <c r="O379" s="20"/>
      <c r="P379" s="20"/>
      <c r="Q379" s="17">
        <v>0</v>
      </c>
      <c r="R379" s="10">
        <f t="shared" si="38"/>
        <v>21.75</v>
      </c>
      <c r="S379" s="5">
        <f t="shared" si="39"/>
        <v>28.064710273972601</v>
      </c>
      <c r="T379" s="5">
        <f t="shared" si="40"/>
        <v>0</v>
      </c>
      <c r="U379" s="9">
        <v>0.15</v>
      </c>
      <c r="V379" s="5">
        <f t="shared" si="41"/>
        <v>1.74</v>
      </c>
    </row>
    <row r="380" spans="4:22" x14ac:dyDescent="0.25">
      <c r="D380" s="5">
        <v>376</v>
      </c>
      <c r="E380" s="17" t="s">
        <v>389</v>
      </c>
      <c r="F380" s="7">
        <v>23743</v>
      </c>
      <c r="G380" s="32">
        <f t="shared" si="35"/>
        <v>23773</v>
      </c>
      <c r="H380" s="7">
        <v>44585</v>
      </c>
      <c r="I380" s="8">
        <f t="shared" si="36"/>
        <v>57.101369863013701</v>
      </c>
      <c r="J380" s="5">
        <v>40</v>
      </c>
      <c r="K380" s="9">
        <v>0.08</v>
      </c>
      <c r="L380" s="5">
        <f t="shared" si="37"/>
        <v>2.3E-2</v>
      </c>
      <c r="M380" s="20">
        <v>2425.5</v>
      </c>
      <c r="N380" s="20">
        <v>121.27500000000001</v>
      </c>
      <c r="O380" s="20"/>
      <c r="P380" s="20"/>
      <c r="Q380" s="17">
        <v>0</v>
      </c>
      <c r="R380" s="10">
        <f t="shared" si="38"/>
        <v>2425.5</v>
      </c>
      <c r="S380" s="5">
        <f t="shared" si="39"/>
        <v>3185.4855698630136</v>
      </c>
      <c r="T380" s="5">
        <f t="shared" si="40"/>
        <v>0</v>
      </c>
      <c r="U380" s="9">
        <v>0.15</v>
      </c>
      <c r="V380" s="5">
        <f t="shared" si="41"/>
        <v>194.04</v>
      </c>
    </row>
    <row r="381" spans="4:22" x14ac:dyDescent="0.25">
      <c r="D381" s="5">
        <v>377</v>
      </c>
      <c r="E381" s="17" t="s">
        <v>390</v>
      </c>
      <c r="F381" s="7">
        <v>23743</v>
      </c>
      <c r="G381" s="32">
        <f t="shared" si="35"/>
        <v>23773</v>
      </c>
      <c r="H381" s="7">
        <v>44585</v>
      </c>
      <c r="I381" s="8">
        <f t="shared" si="36"/>
        <v>57.101369863013701</v>
      </c>
      <c r="J381" s="5">
        <v>40</v>
      </c>
      <c r="K381" s="9">
        <v>0.08</v>
      </c>
      <c r="L381" s="5">
        <f t="shared" si="37"/>
        <v>2.3E-2</v>
      </c>
      <c r="M381" s="20">
        <v>315.05000000000018</v>
      </c>
      <c r="N381" s="20">
        <v>15.75250000000001</v>
      </c>
      <c r="O381" s="20"/>
      <c r="P381" s="20"/>
      <c r="Q381" s="17">
        <v>0</v>
      </c>
      <c r="R381" s="10">
        <f t="shared" si="38"/>
        <v>315.05000000000018</v>
      </c>
      <c r="S381" s="5">
        <f t="shared" si="39"/>
        <v>413.76509123287696</v>
      </c>
      <c r="T381" s="5">
        <f t="shared" si="40"/>
        <v>0</v>
      </c>
      <c r="U381" s="9">
        <v>0.15</v>
      </c>
      <c r="V381" s="5">
        <f t="shared" si="41"/>
        <v>25.204000000000015</v>
      </c>
    </row>
    <row r="382" spans="4:22" x14ac:dyDescent="0.25">
      <c r="D382" s="5">
        <v>378</v>
      </c>
      <c r="E382" s="17" t="s">
        <v>381</v>
      </c>
      <c r="F382" s="7">
        <v>23743</v>
      </c>
      <c r="G382" s="32">
        <f t="shared" si="35"/>
        <v>23773</v>
      </c>
      <c r="H382" s="7">
        <v>44585</v>
      </c>
      <c r="I382" s="8">
        <f t="shared" si="36"/>
        <v>57.101369863013701</v>
      </c>
      <c r="J382" s="5">
        <v>40</v>
      </c>
      <c r="K382" s="9">
        <v>0.08</v>
      </c>
      <c r="L382" s="5">
        <f t="shared" si="37"/>
        <v>2.3E-2</v>
      </c>
      <c r="M382" s="20">
        <v>284.69999999999982</v>
      </c>
      <c r="N382" s="20">
        <v>14.234999999999992</v>
      </c>
      <c r="O382" s="20"/>
      <c r="P382" s="20"/>
      <c r="Q382" s="17">
        <v>0</v>
      </c>
      <c r="R382" s="10">
        <f t="shared" si="38"/>
        <v>284.69999999999982</v>
      </c>
      <c r="S382" s="5">
        <f t="shared" si="39"/>
        <v>373.90547999999973</v>
      </c>
      <c r="T382" s="5">
        <f t="shared" si="40"/>
        <v>0</v>
      </c>
      <c r="U382" s="9">
        <v>0.15</v>
      </c>
      <c r="V382" s="5">
        <f t="shared" si="41"/>
        <v>22.775999999999986</v>
      </c>
    </row>
    <row r="383" spans="4:22" x14ac:dyDescent="0.25">
      <c r="D383" s="5">
        <v>379</v>
      </c>
      <c r="E383" s="17" t="s">
        <v>391</v>
      </c>
      <c r="F383" s="7">
        <v>23743</v>
      </c>
      <c r="G383" s="32">
        <f t="shared" si="35"/>
        <v>23773</v>
      </c>
      <c r="H383" s="7">
        <v>44585</v>
      </c>
      <c r="I383" s="8">
        <f t="shared" si="36"/>
        <v>57.101369863013701</v>
      </c>
      <c r="J383" s="5">
        <v>60</v>
      </c>
      <c r="K383" s="9">
        <v>0.08</v>
      </c>
      <c r="L383" s="5">
        <f t="shared" si="37"/>
        <v>1.5333333333333334E-2</v>
      </c>
      <c r="M383" s="20">
        <v>231</v>
      </c>
      <c r="N383" s="20">
        <v>11.55</v>
      </c>
      <c r="O383" s="20"/>
      <c r="P383" s="20"/>
      <c r="Q383" s="17">
        <v>0</v>
      </c>
      <c r="R383" s="10">
        <f t="shared" si="38"/>
        <v>231</v>
      </c>
      <c r="S383" s="5">
        <f t="shared" si="39"/>
        <v>202.25305205479455</v>
      </c>
      <c r="T383" s="5">
        <f t="shared" si="40"/>
        <v>28.746947945205449</v>
      </c>
      <c r="U383" s="9">
        <v>0.15</v>
      </c>
      <c r="V383" s="5">
        <f t="shared" si="41"/>
        <v>24.43490575342463</v>
      </c>
    </row>
    <row r="384" spans="4:22" x14ac:dyDescent="0.25">
      <c r="D384" s="5">
        <v>380</v>
      </c>
      <c r="E384" s="17" t="s">
        <v>392</v>
      </c>
      <c r="F384" s="7">
        <v>23743</v>
      </c>
      <c r="G384" s="32">
        <f t="shared" si="35"/>
        <v>23773</v>
      </c>
      <c r="H384" s="7">
        <v>44585</v>
      </c>
      <c r="I384" s="8">
        <f t="shared" si="36"/>
        <v>57.101369863013701</v>
      </c>
      <c r="J384" s="5">
        <v>40</v>
      </c>
      <c r="K384" s="9">
        <v>0.08</v>
      </c>
      <c r="L384" s="5">
        <f t="shared" si="37"/>
        <v>2.3E-2</v>
      </c>
      <c r="M384" s="20">
        <v>191.25</v>
      </c>
      <c r="N384" s="20">
        <v>9.5625</v>
      </c>
      <c r="O384" s="20"/>
      <c r="P384" s="20"/>
      <c r="Q384" s="17">
        <v>0</v>
      </c>
      <c r="R384" s="10">
        <f t="shared" si="38"/>
        <v>191.25</v>
      </c>
      <c r="S384" s="5">
        <f t="shared" si="39"/>
        <v>251.17465068493149</v>
      </c>
      <c r="T384" s="5">
        <f t="shared" si="40"/>
        <v>0</v>
      </c>
      <c r="U384" s="9">
        <v>0.15</v>
      </c>
      <c r="V384" s="5">
        <f t="shared" si="41"/>
        <v>15.3</v>
      </c>
    </row>
    <row r="385" spans="4:22" x14ac:dyDescent="0.25">
      <c r="D385" s="5">
        <v>381</v>
      </c>
      <c r="E385" s="17" t="s">
        <v>393</v>
      </c>
      <c r="F385" s="7">
        <v>23743</v>
      </c>
      <c r="G385" s="32">
        <f t="shared" si="35"/>
        <v>23773</v>
      </c>
      <c r="H385" s="7">
        <v>44585</v>
      </c>
      <c r="I385" s="8">
        <f t="shared" si="36"/>
        <v>57.101369863013701</v>
      </c>
      <c r="J385" s="5">
        <v>60</v>
      </c>
      <c r="K385" s="9">
        <v>0.08</v>
      </c>
      <c r="L385" s="5">
        <f t="shared" si="37"/>
        <v>1.5333333333333334E-2</v>
      </c>
      <c r="M385" s="20">
        <v>88.200000000000045</v>
      </c>
      <c r="N385" s="20">
        <v>4.4100000000000028</v>
      </c>
      <c r="O385" s="20"/>
      <c r="P385" s="20"/>
      <c r="Q385" s="17">
        <v>0</v>
      </c>
      <c r="R385" s="10">
        <f t="shared" si="38"/>
        <v>88.200000000000045</v>
      </c>
      <c r="S385" s="5">
        <f t="shared" si="39"/>
        <v>77.223892602739767</v>
      </c>
      <c r="T385" s="5">
        <f t="shared" si="40"/>
        <v>10.976107397260279</v>
      </c>
      <c r="U385" s="9">
        <v>0.15</v>
      </c>
      <c r="V385" s="5">
        <f t="shared" si="41"/>
        <v>9.3296912876712366</v>
      </c>
    </row>
    <row r="386" spans="4:22" x14ac:dyDescent="0.25">
      <c r="D386" s="5">
        <v>382</v>
      </c>
      <c r="E386" s="17" t="s">
        <v>394</v>
      </c>
      <c r="F386" s="7">
        <v>23743</v>
      </c>
      <c r="G386" s="32">
        <f t="shared" si="35"/>
        <v>23773</v>
      </c>
      <c r="H386" s="7">
        <v>44585</v>
      </c>
      <c r="I386" s="8">
        <f t="shared" si="36"/>
        <v>57.101369863013701</v>
      </c>
      <c r="J386" s="5">
        <v>40</v>
      </c>
      <c r="K386" s="9">
        <v>0.08</v>
      </c>
      <c r="L386" s="5">
        <f t="shared" si="37"/>
        <v>2.3E-2</v>
      </c>
      <c r="M386" s="20">
        <v>45.100000000000023</v>
      </c>
      <c r="N386" s="20">
        <v>2.2550000000000012</v>
      </c>
      <c r="O386" s="20"/>
      <c r="P386" s="20"/>
      <c r="Q386" s="17">
        <v>0</v>
      </c>
      <c r="R386" s="10">
        <f t="shared" si="38"/>
        <v>45.100000000000023</v>
      </c>
      <c r="S386" s="5">
        <f t="shared" si="39"/>
        <v>59.231250958904141</v>
      </c>
      <c r="T386" s="5">
        <f t="shared" si="40"/>
        <v>0</v>
      </c>
      <c r="U386" s="9">
        <v>0.15</v>
      </c>
      <c r="V386" s="5">
        <f t="shared" si="41"/>
        <v>3.6080000000000019</v>
      </c>
    </row>
    <row r="387" spans="4:22" x14ac:dyDescent="0.25">
      <c r="D387" s="5">
        <v>383</v>
      </c>
      <c r="E387" s="17" t="s">
        <v>379</v>
      </c>
      <c r="F387" s="7">
        <v>23743</v>
      </c>
      <c r="G387" s="32">
        <f t="shared" si="35"/>
        <v>23773</v>
      </c>
      <c r="H387" s="7">
        <v>44585</v>
      </c>
      <c r="I387" s="8">
        <f t="shared" si="36"/>
        <v>57.101369863013701</v>
      </c>
      <c r="J387" s="5">
        <v>40</v>
      </c>
      <c r="K387" s="9">
        <v>0.08</v>
      </c>
      <c r="L387" s="5">
        <f t="shared" si="37"/>
        <v>2.3E-2</v>
      </c>
      <c r="M387" s="20">
        <v>30.25</v>
      </c>
      <c r="N387" s="20">
        <v>1.5125000000000002</v>
      </c>
      <c r="O387" s="20"/>
      <c r="P387" s="20"/>
      <c r="Q387" s="17">
        <v>0</v>
      </c>
      <c r="R387" s="10">
        <f t="shared" si="38"/>
        <v>30.25</v>
      </c>
      <c r="S387" s="5">
        <f t="shared" si="39"/>
        <v>39.728278082191778</v>
      </c>
      <c r="T387" s="5">
        <f t="shared" si="40"/>
        <v>0</v>
      </c>
      <c r="U387" s="9">
        <v>0.15</v>
      </c>
      <c r="V387" s="5">
        <f t="shared" si="41"/>
        <v>2.42</v>
      </c>
    </row>
    <row r="388" spans="4:22" x14ac:dyDescent="0.25">
      <c r="D388" s="5">
        <v>384</v>
      </c>
      <c r="E388" s="17" t="s">
        <v>395</v>
      </c>
      <c r="F388" s="7">
        <v>23743</v>
      </c>
      <c r="G388" s="32">
        <f t="shared" si="35"/>
        <v>23773</v>
      </c>
      <c r="H388" s="7">
        <v>44585</v>
      </c>
      <c r="I388" s="8">
        <f t="shared" si="36"/>
        <v>57.101369863013701</v>
      </c>
      <c r="J388" s="5">
        <v>40</v>
      </c>
      <c r="K388" s="9">
        <v>0.08</v>
      </c>
      <c r="L388" s="5">
        <f t="shared" si="37"/>
        <v>2.3E-2</v>
      </c>
      <c r="M388" s="20">
        <v>27.75</v>
      </c>
      <c r="N388" s="20">
        <v>1.3875000000000002</v>
      </c>
      <c r="O388" s="20"/>
      <c r="P388" s="20"/>
      <c r="Q388" s="17">
        <v>0</v>
      </c>
      <c r="R388" s="10">
        <f t="shared" si="38"/>
        <v>27.75</v>
      </c>
      <c r="S388" s="5">
        <f t="shared" si="39"/>
        <v>36.444949315068492</v>
      </c>
      <c r="T388" s="5">
        <f t="shared" si="40"/>
        <v>0</v>
      </c>
      <c r="U388" s="9">
        <v>0.15</v>
      </c>
      <c r="V388" s="5">
        <f t="shared" si="41"/>
        <v>2.2200000000000002</v>
      </c>
    </row>
    <row r="389" spans="4:22" x14ac:dyDescent="0.25">
      <c r="D389" s="5">
        <v>385</v>
      </c>
      <c r="E389" s="17" t="s">
        <v>197</v>
      </c>
      <c r="F389" s="7">
        <v>23743</v>
      </c>
      <c r="G389" s="32">
        <f t="shared" si="35"/>
        <v>23773</v>
      </c>
      <c r="H389" s="7">
        <v>44585</v>
      </c>
      <c r="I389" s="8">
        <f t="shared" si="36"/>
        <v>57.101369863013701</v>
      </c>
      <c r="J389" s="5">
        <v>40</v>
      </c>
      <c r="K389" s="9">
        <v>0.08</v>
      </c>
      <c r="L389" s="5">
        <f t="shared" si="37"/>
        <v>2.3E-2</v>
      </c>
      <c r="M389" s="20">
        <v>22.699999999999989</v>
      </c>
      <c r="N389" s="20">
        <v>1.1349999999999996</v>
      </c>
      <c r="O389" s="20"/>
      <c r="P389" s="20"/>
      <c r="Q389" s="17">
        <v>0</v>
      </c>
      <c r="R389" s="10">
        <f t="shared" si="38"/>
        <v>22.699999999999989</v>
      </c>
      <c r="S389" s="5">
        <f t="shared" si="39"/>
        <v>29.812625205479435</v>
      </c>
      <c r="T389" s="5">
        <f t="shared" si="40"/>
        <v>0</v>
      </c>
      <c r="U389" s="9">
        <v>0.15</v>
      </c>
      <c r="V389" s="5">
        <f t="shared" si="41"/>
        <v>1.8159999999999992</v>
      </c>
    </row>
    <row r="390" spans="4:22" x14ac:dyDescent="0.25">
      <c r="D390" s="5">
        <v>386</v>
      </c>
      <c r="E390" s="17" t="s">
        <v>396</v>
      </c>
      <c r="F390" s="7">
        <v>23743</v>
      </c>
      <c r="G390" s="32">
        <f t="shared" ref="G390:G453" si="42">EOMONTH(F390,0)</f>
        <v>23773</v>
      </c>
      <c r="H390" s="7">
        <v>44585</v>
      </c>
      <c r="I390" s="8">
        <f t="shared" ref="I390:I453" si="43">(H390-F390)/365</f>
        <v>57.101369863013701</v>
      </c>
      <c r="J390" s="5">
        <v>40</v>
      </c>
      <c r="K390" s="9">
        <v>0.08</v>
      </c>
      <c r="L390" s="5">
        <f t="shared" ref="L390:L453" si="44">(1-K390)/J390</f>
        <v>2.3E-2</v>
      </c>
      <c r="M390" s="20">
        <v>20.949999999999989</v>
      </c>
      <c r="N390" s="20">
        <v>1.0474999999999994</v>
      </c>
      <c r="O390" s="20"/>
      <c r="P390" s="20"/>
      <c r="Q390" s="17">
        <v>0</v>
      </c>
      <c r="R390" s="10">
        <f t="shared" ref="R390:R453" si="45">M390*(1-Q390)</f>
        <v>20.949999999999989</v>
      </c>
      <c r="S390" s="5">
        <f t="shared" ref="S390:S453" si="46">R390*L390*I390</f>
        <v>27.514295068493137</v>
      </c>
      <c r="T390" s="5">
        <f t="shared" ref="T390:T453" si="47">MAX(R390-S390,0)</f>
        <v>0</v>
      </c>
      <c r="U390" s="9">
        <v>0.15</v>
      </c>
      <c r="V390" s="5">
        <f t="shared" ref="V390:V453" si="48">IF(N390&lt;0,0,IF(T390&lt;=K390*R390,K390*R390,T390*(1-U390)))</f>
        <v>1.675999999999999</v>
      </c>
    </row>
    <row r="391" spans="4:22" x14ac:dyDescent="0.25">
      <c r="D391" s="5">
        <v>387</v>
      </c>
      <c r="E391" s="17" t="s">
        <v>397</v>
      </c>
      <c r="F391" s="7">
        <v>23743</v>
      </c>
      <c r="G391" s="32">
        <f t="shared" si="42"/>
        <v>23773</v>
      </c>
      <c r="H391" s="7">
        <v>44585</v>
      </c>
      <c r="I391" s="8">
        <f t="shared" si="43"/>
        <v>57.101369863013701</v>
      </c>
      <c r="J391" s="5">
        <v>60</v>
      </c>
      <c r="K391" s="9">
        <v>0.08</v>
      </c>
      <c r="L391" s="5">
        <f t="shared" si="44"/>
        <v>1.5333333333333334E-2</v>
      </c>
      <c r="M391" s="20">
        <v>10.800000000000011</v>
      </c>
      <c r="N391" s="20">
        <v>0.54000000000000059</v>
      </c>
      <c r="O391" s="20"/>
      <c r="P391" s="20"/>
      <c r="Q391" s="17">
        <v>0</v>
      </c>
      <c r="R391" s="10">
        <f t="shared" si="45"/>
        <v>10.800000000000011</v>
      </c>
      <c r="S391" s="5">
        <f t="shared" si="46"/>
        <v>9.4559868493150798</v>
      </c>
      <c r="T391" s="5">
        <f t="shared" si="47"/>
        <v>1.3440131506849315</v>
      </c>
      <c r="U391" s="9">
        <v>0.15</v>
      </c>
      <c r="V391" s="5">
        <f t="shared" si="48"/>
        <v>1.1424111780821917</v>
      </c>
    </row>
    <row r="392" spans="4:22" x14ac:dyDescent="0.25">
      <c r="D392" s="5">
        <v>388</v>
      </c>
      <c r="E392" s="17" t="s">
        <v>398</v>
      </c>
      <c r="F392" s="7">
        <v>23743</v>
      </c>
      <c r="G392" s="32">
        <f t="shared" si="42"/>
        <v>23773</v>
      </c>
      <c r="H392" s="7">
        <v>44585</v>
      </c>
      <c r="I392" s="8">
        <f t="shared" si="43"/>
        <v>57.101369863013701</v>
      </c>
      <c r="J392" s="5">
        <v>60</v>
      </c>
      <c r="K392" s="9">
        <v>0.08</v>
      </c>
      <c r="L392" s="5">
        <f t="shared" si="44"/>
        <v>1.5333333333333334E-2</v>
      </c>
      <c r="M392" s="20">
        <v>1.4499999999999993</v>
      </c>
      <c r="N392" s="20">
        <v>7.2499999999999967E-2</v>
      </c>
      <c r="O392" s="20"/>
      <c r="P392" s="20"/>
      <c r="Q392" s="17">
        <v>0</v>
      </c>
      <c r="R392" s="10">
        <f t="shared" si="45"/>
        <v>1.4499999999999993</v>
      </c>
      <c r="S392" s="5">
        <f t="shared" si="46"/>
        <v>1.2695537899543374</v>
      </c>
      <c r="T392" s="5">
        <f t="shared" si="47"/>
        <v>0.18044621004566186</v>
      </c>
      <c r="U392" s="9">
        <v>0.15</v>
      </c>
      <c r="V392" s="5">
        <f t="shared" si="48"/>
        <v>0.15337927853881259</v>
      </c>
    </row>
    <row r="393" spans="4:22" x14ac:dyDescent="0.25">
      <c r="D393" s="5">
        <v>389</v>
      </c>
      <c r="E393" s="17" t="s">
        <v>389</v>
      </c>
      <c r="F393" s="7">
        <v>23377</v>
      </c>
      <c r="G393" s="32">
        <f t="shared" si="42"/>
        <v>23407</v>
      </c>
      <c r="H393" s="7">
        <v>44585</v>
      </c>
      <c r="I393" s="8">
        <f t="shared" si="43"/>
        <v>58.104109589041094</v>
      </c>
      <c r="J393" s="5">
        <v>40</v>
      </c>
      <c r="K393" s="9">
        <v>0.08</v>
      </c>
      <c r="L393" s="5">
        <f t="shared" si="44"/>
        <v>2.3E-2</v>
      </c>
      <c r="M393" s="20">
        <v>1430.4000000000015</v>
      </c>
      <c r="N393" s="20">
        <v>71.520000000000081</v>
      </c>
      <c r="O393" s="20"/>
      <c r="P393" s="20"/>
      <c r="Q393" s="17">
        <v>0</v>
      </c>
      <c r="R393" s="10">
        <f t="shared" si="45"/>
        <v>1430.4000000000015</v>
      </c>
      <c r="S393" s="5">
        <f t="shared" si="46"/>
        <v>1911.5787221917828</v>
      </c>
      <c r="T393" s="5">
        <f t="shared" si="47"/>
        <v>0</v>
      </c>
      <c r="U393" s="9">
        <v>0.15</v>
      </c>
      <c r="V393" s="5">
        <f t="shared" si="48"/>
        <v>114.43200000000012</v>
      </c>
    </row>
    <row r="394" spans="4:22" x14ac:dyDescent="0.25">
      <c r="D394" s="5">
        <v>390</v>
      </c>
      <c r="E394" s="17" t="s">
        <v>399</v>
      </c>
      <c r="F394" s="7">
        <v>23377</v>
      </c>
      <c r="G394" s="32">
        <f t="shared" si="42"/>
        <v>23407</v>
      </c>
      <c r="H394" s="7">
        <v>44585</v>
      </c>
      <c r="I394" s="8">
        <f t="shared" si="43"/>
        <v>58.104109589041094</v>
      </c>
      <c r="J394" s="5">
        <v>40</v>
      </c>
      <c r="K394" s="9">
        <v>0.08</v>
      </c>
      <c r="L394" s="5">
        <f t="shared" si="44"/>
        <v>2.3E-2</v>
      </c>
      <c r="M394" s="20">
        <v>211.34999999999991</v>
      </c>
      <c r="N394" s="20">
        <v>10.567499999999995</v>
      </c>
      <c r="O394" s="20"/>
      <c r="P394" s="20"/>
      <c r="Q394" s="17">
        <v>0</v>
      </c>
      <c r="R394" s="10">
        <f t="shared" si="45"/>
        <v>211.34999999999991</v>
      </c>
      <c r="S394" s="5">
        <f t="shared" si="46"/>
        <v>282.4469819178081</v>
      </c>
      <c r="T394" s="5">
        <f t="shared" si="47"/>
        <v>0</v>
      </c>
      <c r="U394" s="9">
        <v>0.15</v>
      </c>
      <c r="V394" s="5">
        <f t="shared" si="48"/>
        <v>16.907999999999994</v>
      </c>
    </row>
    <row r="395" spans="4:22" x14ac:dyDescent="0.25">
      <c r="D395" s="5">
        <v>391</v>
      </c>
      <c r="E395" s="17" t="s">
        <v>400</v>
      </c>
      <c r="F395" s="7">
        <v>23377</v>
      </c>
      <c r="G395" s="32">
        <f t="shared" si="42"/>
        <v>23407</v>
      </c>
      <c r="H395" s="7">
        <v>44585</v>
      </c>
      <c r="I395" s="8">
        <f t="shared" si="43"/>
        <v>58.104109589041094</v>
      </c>
      <c r="J395" s="5">
        <v>60</v>
      </c>
      <c r="K395" s="9">
        <v>0.08</v>
      </c>
      <c r="L395" s="5">
        <f t="shared" si="44"/>
        <v>1.5333333333333334E-2</v>
      </c>
      <c r="M395" s="20">
        <v>200.05000000000018</v>
      </c>
      <c r="N395" s="20">
        <v>10.00250000000001</v>
      </c>
      <c r="O395" s="20"/>
      <c r="P395" s="20"/>
      <c r="Q395" s="17">
        <v>0</v>
      </c>
      <c r="R395" s="10">
        <f t="shared" si="45"/>
        <v>200.05000000000018</v>
      </c>
      <c r="S395" s="5">
        <f t="shared" si="46"/>
        <v>178.23048255707781</v>
      </c>
      <c r="T395" s="5">
        <f t="shared" si="47"/>
        <v>21.819517442922375</v>
      </c>
      <c r="U395" s="9">
        <v>0.15</v>
      </c>
      <c r="V395" s="5">
        <f t="shared" si="48"/>
        <v>18.54658982648402</v>
      </c>
    </row>
    <row r="396" spans="4:22" x14ac:dyDescent="0.25">
      <c r="D396" s="5">
        <v>392</v>
      </c>
      <c r="E396" s="17" t="s">
        <v>350</v>
      </c>
      <c r="F396" s="7">
        <v>23377</v>
      </c>
      <c r="G396" s="32">
        <f t="shared" si="42"/>
        <v>23407</v>
      </c>
      <c r="H396" s="7">
        <v>44585</v>
      </c>
      <c r="I396" s="8">
        <f t="shared" si="43"/>
        <v>58.104109589041094</v>
      </c>
      <c r="J396" s="5">
        <v>40</v>
      </c>
      <c r="K396" s="9">
        <v>0.08</v>
      </c>
      <c r="L396" s="5">
        <f t="shared" si="44"/>
        <v>2.3E-2</v>
      </c>
      <c r="M396" s="20">
        <v>181.75</v>
      </c>
      <c r="N396" s="20">
        <v>9.0875000000000004</v>
      </c>
      <c r="O396" s="20"/>
      <c r="P396" s="20"/>
      <c r="Q396" s="17">
        <v>0</v>
      </c>
      <c r="R396" s="10">
        <f t="shared" si="45"/>
        <v>181.75</v>
      </c>
      <c r="S396" s="5">
        <f t="shared" si="46"/>
        <v>242.88970410958905</v>
      </c>
      <c r="T396" s="5">
        <f t="shared" si="47"/>
        <v>0</v>
      </c>
      <c r="U396" s="9">
        <v>0.15</v>
      </c>
      <c r="V396" s="5">
        <f t="shared" si="48"/>
        <v>14.540000000000001</v>
      </c>
    </row>
    <row r="397" spans="4:22" x14ac:dyDescent="0.25">
      <c r="D397" s="5">
        <v>393</v>
      </c>
      <c r="E397" s="17" t="s">
        <v>401</v>
      </c>
      <c r="F397" s="7">
        <v>23377</v>
      </c>
      <c r="G397" s="32">
        <f t="shared" si="42"/>
        <v>23407</v>
      </c>
      <c r="H397" s="7">
        <v>44585</v>
      </c>
      <c r="I397" s="8">
        <f t="shared" si="43"/>
        <v>58.104109589041094</v>
      </c>
      <c r="J397" s="5">
        <v>40</v>
      </c>
      <c r="K397" s="9">
        <v>0.08</v>
      </c>
      <c r="L397" s="5">
        <f t="shared" si="44"/>
        <v>2.3E-2</v>
      </c>
      <c r="M397" s="20">
        <v>161.59999999999991</v>
      </c>
      <c r="N397" s="20">
        <v>8.0799999999999965</v>
      </c>
      <c r="O397" s="20"/>
      <c r="P397" s="20"/>
      <c r="Q397" s="17">
        <v>0</v>
      </c>
      <c r="R397" s="10">
        <f t="shared" si="45"/>
        <v>161.59999999999991</v>
      </c>
      <c r="S397" s="5">
        <f t="shared" si="46"/>
        <v>215.96135452054781</v>
      </c>
      <c r="T397" s="5">
        <f t="shared" si="47"/>
        <v>0</v>
      </c>
      <c r="U397" s="9">
        <v>0.15</v>
      </c>
      <c r="V397" s="5">
        <f t="shared" si="48"/>
        <v>12.927999999999994</v>
      </c>
    </row>
    <row r="398" spans="4:22" x14ac:dyDescent="0.25">
      <c r="D398" s="5">
        <v>394</v>
      </c>
      <c r="E398" s="17" t="s">
        <v>402</v>
      </c>
      <c r="F398" s="7">
        <v>23377</v>
      </c>
      <c r="G398" s="32">
        <f t="shared" si="42"/>
        <v>23407</v>
      </c>
      <c r="H398" s="7">
        <v>44585</v>
      </c>
      <c r="I398" s="8">
        <f t="shared" si="43"/>
        <v>58.104109589041094</v>
      </c>
      <c r="J398" s="5">
        <v>40</v>
      </c>
      <c r="K398" s="9">
        <v>0.08</v>
      </c>
      <c r="L398" s="5">
        <f t="shared" si="44"/>
        <v>2.3E-2</v>
      </c>
      <c r="M398" s="20">
        <v>141.75</v>
      </c>
      <c r="N398" s="20">
        <v>7.0875000000000004</v>
      </c>
      <c r="O398" s="20"/>
      <c r="P398" s="20"/>
      <c r="Q398" s="17">
        <v>0</v>
      </c>
      <c r="R398" s="10">
        <f t="shared" si="45"/>
        <v>141.75</v>
      </c>
      <c r="S398" s="5">
        <f t="shared" si="46"/>
        <v>189.43392328767123</v>
      </c>
      <c r="T398" s="5">
        <f t="shared" si="47"/>
        <v>0</v>
      </c>
      <c r="U398" s="9">
        <v>0.15</v>
      </c>
      <c r="V398" s="5">
        <f t="shared" si="48"/>
        <v>11.34</v>
      </c>
    </row>
    <row r="399" spans="4:22" x14ac:dyDescent="0.25">
      <c r="D399" s="5">
        <v>395</v>
      </c>
      <c r="E399" s="17" t="s">
        <v>403</v>
      </c>
      <c r="F399" s="7">
        <v>23377</v>
      </c>
      <c r="G399" s="32">
        <f t="shared" si="42"/>
        <v>23407</v>
      </c>
      <c r="H399" s="7">
        <v>44585</v>
      </c>
      <c r="I399" s="8">
        <f t="shared" si="43"/>
        <v>58.104109589041094</v>
      </c>
      <c r="J399" s="5">
        <v>60</v>
      </c>
      <c r="K399" s="9">
        <v>0.08</v>
      </c>
      <c r="L399" s="5">
        <f t="shared" si="44"/>
        <v>1.5333333333333334E-2</v>
      </c>
      <c r="M399" s="20">
        <v>141.40000000000009</v>
      </c>
      <c r="N399" s="20">
        <v>7.0700000000000047</v>
      </c>
      <c r="O399" s="20"/>
      <c r="P399" s="20"/>
      <c r="Q399" s="17">
        <v>0</v>
      </c>
      <c r="R399" s="10">
        <f t="shared" si="45"/>
        <v>141.40000000000009</v>
      </c>
      <c r="S399" s="5">
        <f t="shared" si="46"/>
        <v>125.97745680365306</v>
      </c>
      <c r="T399" s="5">
        <f t="shared" si="47"/>
        <v>15.422543196347036</v>
      </c>
      <c r="U399" s="9">
        <v>0.15</v>
      </c>
      <c r="V399" s="5">
        <f t="shared" si="48"/>
        <v>13.109161716894979</v>
      </c>
    </row>
    <row r="400" spans="4:22" x14ac:dyDescent="0.25">
      <c r="D400" s="5">
        <v>396</v>
      </c>
      <c r="E400" s="17" t="s">
        <v>404</v>
      </c>
      <c r="F400" s="7">
        <v>23377</v>
      </c>
      <c r="G400" s="32">
        <f t="shared" si="42"/>
        <v>23407</v>
      </c>
      <c r="H400" s="7">
        <v>44585</v>
      </c>
      <c r="I400" s="8">
        <f t="shared" si="43"/>
        <v>58.104109589041094</v>
      </c>
      <c r="J400" s="5">
        <v>40</v>
      </c>
      <c r="K400" s="9">
        <v>0.08</v>
      </c>
      <c r="L400" s="5">
        <f t="shared" si="44"/>
        <v>2.3E-2</v>
      </c>
      <c r="M400" s="20">
        <v>131.19999999999982</v>
      </c>
      <c r="N400" s="20">
        <v>6.5599999999999916</v>
      </c>
      <c r="O400" s="20"/>
      <c r="P400" s="20"/>
      <c r="Q400" s="17">
        <v>0</v>
      </c>
      <c r="R400" s="10">
        <f t="shared" si="45"/>
        <v>131.19999999999982</v>
      </c>
      <c r="S400" s="5">
        <f t="shared" si="46"/>
        <v>175.33496109589015</v>
      </c>
      <c r="T400" s="5">
        <f t="shared" si="47"/>
        <v>0</v>
      </c>
      <c r="U400" s="9">
        <v>0.15</v>
      </c>
      <c r="V400" s="5">
        <f t="shared" si="48"/>
        <v>10.495999999999986</v>
      </c>
    </row>
    <row r="401" spans="4:22" x14ac:dyDescent="0.25">
      <c r="D401" s="5">
        <v>397</v>
      </c>
      <c r="E401" s="17" t="s">
        <v>397</v>
      </c>
      <c r="F401" s="7">
        <v>23377</v>
      </c>
      <c r="G401" s="32">
        <f t="shared" si="42"/>
        <v>23407</v>
      </c>
      <c r="H401" s="7">
        <v>44585</v>
      </c>
      <c r="I401" s="8">
        <f t="shared" si="43"/>
        <v>58.104109589041094</v>
      </c>
      <c r="J401" s="5">
        <v>40</v>
      </c>
      <c r="K401" s="9">
        <v>0.08</v>
      </c>
      <c r="L401" s="5">
        <f t="shared" si="44"/>
        <v>2.3E-2</v>
      </c>
      <c r="M401" s="20">
        <v>100.04999999999995</v>
      </c>
      <c r="N401" s="20">
        <v>5.0024999999999977</v>
      </c>
      <c r="O401" s="20"/>
      <c r="P401" s="20"/>
      <c r="Q401" s="17">
        <v>0</v>
      </c>
      <c r="R401" s="10">
        <f t="shared" si="45"/>
        <v>100.04999999999995</v>
      </c>
      <c r="S401" s="5">
        <f t="shared" si="46"/>
        <v>133.70627178082185</v>
      </c>
      <c r="T401" s="5">
        <f t="shared" si="47"/>
        <v>0</v>
      </c>
      <c r="U401" s="9">
        <v>0.15</v>
      </c>
      <c r="V401" s="5">
        <f t="shared" si="48"/>
        <v>8.003999999999996</v>
      </c>
    </row>
    <row r="402" spans="4:22" x14ac:dyDescent="0.25">
      <c r="D402" s="5">
        <v>398</v>
      </c>
      <c r="E402" s="17" t="s">
        <v>405</v>
      </c>
      <c r="F402" s="7">
        <v>23377</v>
      </c>
      <c r="G402" s="32">
        <f t="shared" si="42"/>
        <v>23407</v>
      </c>
      <c r="H402" s="7">
        <v>44585</v>
      </c>
      <c r="I402" s="8">
        <f t="shared" si="43"/>
        <v>58.104109589041094</v>
      </c>
      <c r="J402" s="5">
        <v>60</v>
      </c>
      <c r="K402" s="9">
        <v>0.08</v>
      </c>
      <c r="L402" s="5">
        <f t="shared" si="44"/>
        <v>1.5333333333333334E-2</v>
      </c>
      <c r="M402" s="20">
        <v>63.349999999999909</v>
      </c>
      <c r="N402" s="20">
        <v>3.1674999999999955</v>
      </c>
      <c r="O402" s="20"/>
      <c r="P402" s="20"/>
      <c r="Q402" s="17">
        <v>0</v>
      </c>
      <c r="R402" s="10">
        <f t="shared" si="45"/>
        <v>63.349999999999909</v>
      </c>
      <c r="S402" s="5">
        <f t="shared" si="46"/>
        <v>56.440395251141474</v>
      </c>
      <c r="T402" s="5">
        <f t="shared" si="47"/>
        <v>6.9096047488584347</v>
      </c>
      <c r="U402" s="9">
        <v>0.15</v>
      </c>
      <c r="V402" s="5">
        <f t="shared" si="48"/>
        <v>5.8731640365296691</v>
      </c>
    </row>
    <row r="403" spans="4:22" x14ac:dyDescent="0.25">
      <c r="D403" s="5">
        <v>399</v>
      </c>
      <c r="E403" s="17" t="s">
        <v>406</v>
      </c>
      <c r="F403" s="7">
        <v>23377</v>
      </c>
      <c r="G403" s="32">
        <f t="shared" si="42"/>
        <v>23407</v>
      </c>
      <c r="H403" s="7">
        <v>44585</v>
      </c>
      <c r="I403" s="8">
        <f t="shared" si="43"/>
        <v>58.104109589041094</v>
      </c>
      <c r="J403" s="5">
        <v>60</v>
      </c>
      <c r="K403" s="9">
        <v>0.08</v>
      </c>
      <c r="L403" s="5">
        <f t="shared" si="44"/>
        <v>1.5333333333333334E-2</v>
      </c>
      <c r="M403" s="20">
        <v>53.549999999999955</v>
      </c>
      <c r="N403" s="20">
        <v>2.677499999999998</v>
      </c>
      <c r="O403" s="20"/>
      <c r="P403" s="20"/>
      <c r="Q403" s="17">
        <v>0</v>
      </c>
      <c r="R403" s="10">
        <f t="shared" si="45"/>
        <v>53.549999999999955</v>
      </c>
      <c r="S403" s="5">
        <f t="shared" si="46"/>
        <v>47.709284383561609</v>
      </c>
      <c r="T403" s="5">
        <f t="shared" si="47"/>
        <v>5.8407156164383451</v>
      </c>
      <c r="U403" s="9">
        <v>0.15</v>
      </c>
      <c r="V403" s="5">
        <f t="shared" si="48"/>
        <v>4.9646082739725932</v>
      </c>
    </row>
    <row r="404" spans="4:22" x14ac:dyDescent="0.25">
      <c r="D404" s="5">
        <v>400</v>
      </c>
      <c r="E404" s="17" t="s">
        <v>407</v>
      </c>
      <c r="F404" s="7">
        <v>23377</v>
      </c>
      <c r="G404" s="32">
        <f t="shared" si="42"/>
        <v>23407</v>
      </c>
      <c r="H404" s="7">
        <v>44585</v>
      </c>
      <c r="I404" s="8">
        <f t="shared" si="43"/>
        <v>58.104109589041094</v>
      </c>
      <c r="J404" s="5">
        <v>40</v>
      </c>
      <c r="K404" s="9">
        <v>0.08</v>
      </c>
      <c r="L404" s="5">
        <f t="shared" si="44"/>
        <v>2.3E-2</v>
      </c>
      <c r="M404" s="20">
        <v>52.5</v>
      </c>
      <c r="N404" s="20">
        <v>2.625</v>
      </c>
      <c r="O404" s="20"/>
      <c r="P404" s="20"/>
      <c r="Q404" s="17">
        <v>0</v>
      </c>
      <c r="R404" s="10">
        <f t="shared" si="45"/>
        <v>52.5</v>
      </c>
      <c r="S404" s="5">
        <f t="shared" si="46"/>
        <v>70.160712328767119</v>
      </c>
      <c r="T404" s="5">
        <f t="shared" si="47"/>
        <v>0</v>
      </c>
      <c r="U404" s="9">
        <v>0.15</v>
      </c>
      <c r="V404" s="5">
        <f t="shared" si="48"/>
        <v>4.2</v>
      </c>
    </row>
    <row r="405" spans="4:22" x14ac:dyDescent="0.25">
      <c r="D405" s="5">
        <v>401</v>
      </c>
      <c r="E405" s="17" t="s">
        <v>408</v>
      </c>
      <c r="F405" s="7">
        <v>23377</v>
      </c>
      <c r="G405" s="32">
        <f t="shared" si="42"/>
        <v>23407</v>
      </c>
      <c r="H405" s="7">
        <v>44585</v>
      </c>
      <c r="I405" s="8">
        <f t="shared" si="43"/>
        <v>58.104109589041094</v>
      </c>
      <c r="J405" s="5">
        <v>60</v>
      </c>
      <c r="K405" s="9">
        <v>0.08</v>
      </c>
      <c r="L405" s="5">
        <f t="shared" si="44"/>
        <v>1.5333333333333334E-2</v>
      </c>
      <c r="M405" s="20">
        <v>41.950000000000045</v>
      </c>
      <c r="N405" s="20">
        <v>2.0975000000000024</v>
      </c>
      <c r="O405" s="20"/>
      <c r="P405" s="20"/>
      <c r="Q405" s="17">
        <v>0</v>
      </c>
      <c r="R405" s="10">
        <f t="shared" si="45"/>
        <v>41.950000000000045</v>
      </c>
      <c r="S405" s="5">
        <f t="shared" si="46"/>
        <v>37.374500091324244</v>
      </c>
      <c r="T405" s="5">
        <f t="shared" si="47"/>
        <v>4.5754999086758019</v>
      </c>
      <c r="U405" s="9">
        <v>0.15</v>
      </c>
      <c r="V405" s="5">
        <f t="shared" si="48"/>
        <v>3.8891749223744316</v>
      </c>
    </row>
    <row r="406" spans="4:22" x14ac:dyDescent="0.25">
      <c r="D406" s="5">
        <v>402</v>
      </c>
      <c r="E406" s="17" t="s">
        <v>409</v>
      </c>
      <c r="F406" s="7">
        <v>23377</v>
      </c>
      <c r="G406" s="32">
        <f t="shared" si="42"/>
        <v>23407</v>
      </c>
      <c r="H406" s="7">
        <v>44585</v>
      </c>
      <c r="I406" s="8">
        <f t="shared" si="43"/>
        <v>58.104109589041094</v>
      </c>
      <c r="J406" s="5">
        <v>40</v>
      </c>
      <c r="K406" s="9">
        <v>0.08</v>
      </c>
      <c r="L406" s="5">
        <f t="shared" si="44"/>
        <v>2.3E-2</v>
      </c>
      <c r="M406" s="20">
        <v>14.199999999999989</v>
      </c>
      <c r="N406" s="20">
        <v>0.70999999999999952</v>
      </c>
      <c r="O406" s="20"/>
      <c r="P406" s="20"/>
      <c r="Q406" s="17">
        <v>0</v>
      </c>
      <c r="R406" s="10">
        <f t="shared" si="45"/>
        <v>14.199999999999989</v>
      </c>
      <c r="S406" s="5">
        <f t="shared" si="46"/>
        <v>18.976802191780806</v>
      </c>
      <c r="T406" s="5">
        <f t="shared" si="47"/>
        <v>0</v>
      </c>
      <c r="U406" s="9">
        <v>0.15</v>
      </c>
      <c r="V406" s="5">
        <f t="shared" si="48"/>
        <v>1.135999999999999</v>
      </c>
    </row>
    <row r="407" spans="4:22" x14ac:dyDescent="0.25">
      <c r="D407" s="5">
        <v>403</v>
      </c>
      <c r="E407" s="17" t="s">
        <v>410</v>
      </c>
      <c r="F407" s="7">
        <v>23012</v>
      </c>
      <c r="G407" s="32">
        <f t="shared" si="42"/>
        <v>23042</v>
      </c>
      <c r="H407" s="7">
        <v>44585</v>
      </c>
      <c r="I407" s="8">
        <f t="shared" si="43"/>
        <v>59.104109589041094</v>
      </c>
      <c r="J407" s="5">
        <v>40</v>
      </c>
      <c r="K407" s="9">
        <v>0.08</v>
      </c>
      <c r="L407" s="5">
        <f t="shared" si="44"/>
        <v>2.3E-2</v>
      </c>
      <c r="M407" s="20">
        <v>1390</v>
      </c>
      <c r="N407" s="20">
        <v>69.5</v>
      </c>
      <c r="O407" s="20"/>
      <c r="P407" s="20"/>
      <c r="Q407" s="17">
        <v>0</v>
      </c>
      <c r="R407" s="10">
        <f t="shared" si="45"/>
        <v>1390</v>
      </c>
      <c r="S407" s="5">
        <f t="shared" si="46"/>
        <v>1889.5583835616437</v>
      </c>
      <c r="T407" s="5">
        <f t="shared" si="47"/>
        <v>0</v>
      </c>
      <c r="U407" s="9">
        <v>0.15</v>
      </c>
      <c r="V407" s="5">
        <f t="shared" si="48"/>
        <v>111.2</v>
      </c>
    </row>
    <row r="408" spans="4:22" x14ac:dyDescent="0.25">
      <c r="D408" s="5">
        <v>404</v>
      </c>
      <c r="E408" s="17" t="s">
        <v>411</v>
      </c>
      <c r="F408" s="7">
        <v>23012</v>
      </c>
      <c r="G408" s="32">
        <f t="shared" si="42"/>
        <v>23042</v>
      </c>
      <c r="H408" s="7">
        <v>44585</v>
      </c>
      <c r="I408" s="8">
        <f t="shared" si="43"/>
        <v>59.104109589041094</v>
      </c>
      <c r="J408" s="5">
        <v>40</v>
      </c>
      <c r="K408" s="9">
        <v>0.08</v>
      </c>
      <c r="L408" s="5">
        <f t="shared" si="44"/>
        <v>2.3E-2</v>
      </c>
      <c r="M408" s="20">
        <v>281.05000000000018</v>
      </c>
      <c r="N408" s="20">
        <v>14.052500000000009</v>
      </c>
      <c r="O408" s="20"/>
      <c r="P408" s="20"/>
      <c r="Q408" s="17">
        <v>0</v>
      </c>
      <c r="R408" s="10">
        <f t="shared" si="45"/>
        <v>281.05000000000018</v>
      </c>
      <c r="S408" s="5">
        <f t="shared" si="46"/>
        <v>382.05783000000025</v>
      </c>
      <c r="T408" s="5">
        <f t="shared" si="47"/>
        <v>0</v>
      </c>
      <c r="U408" s="9">
        <v>0.15</v>
      </c>
      <c r="V408" s="5">
        <f t="shared" si="48"/>
        <v>22.484000000000016</v>
      </c>
    </row>
    <row r="409" spans="4:22" x14ac:dyDescent="0.25">
      <c r="D409" s="5">
        <v>405</v>
      </c>
      <c r="E409" s="17" t="s">
        <v>399</v>
      </c>
      <c r="F409" s="7">
        <v>23012</v>
      </c>
      <c r="G409" s="32">
        <f t="shared" si="42"/>
        <v>23042</v>
      </c>
      <c r="H409" s="7">
        <v>44585</v>
      </c>
      <c r="I409" s="8">
        <f t="shared" si="43"/>
        <v>59.104109589041094</v>
      </c>
      <c r="J409" s="5">
        <v>40</v>
      </c>
      <c r="K409" s="9">
        <v>0.08</v>
      </c>
      <c r="L409" s="5">
        <f t="shared" si="44"/>
        <v>2.3E-2</v>
      </c>
      <c r="M409" s="20">
        <v>174.65000000000009</v>
      </c>
      <c r="N409" s="20">
        <v>8.7325000000000053</v>
      </c>
      <c r="O409" s="20"/>
      <c r="P409" s="20"/>
      <c r="Q409" s="17">
        <v>0</v>
      </c>
      <c r="R409" s="10">
        <f t="shared" si="45"/>
        <v>174.65000000000009</v>
      </c>
      <c r="S409" s="5">
        <f t="shared" si="46"/>
        <v>237.41825301369875</v>
      </c>
      <c r="T409" s="5">
        <f t="shared" si="47"/>
        <v>0</v>
      </c>
      <c r="U409" s="9">
        <v>0.15</v>
      </c>
      <c r="V409" s="5">
        <f t="shared" si="48"/>
        <v>13.972000000000008</v>
      </c>
    </row>
    <row r="410" spans="4:22" x14ac:dyDescent="0.25">
      <c r="D410" s="5">
        <v>406</v>
      </c>
      <c r="E410" s="17" t="s">
        <v>412</v>
      </c>
      <c r="F410" s="7">
        <v>23012</v>
      </c>
      <c r="G410" s="32">
        <f t="shared" si="42"/>
        <v>23042</v>
      </c>
      <c r="H410" s="7">
        <v>44585</v>
      </c>
      <c r="I410" s="8">
        <f t="shared" si="43"/>
        <v>59.104109589041094</v>
      </c>
      <c r="J410" s="5">
        <v>60</v>
      </c>
      <c r="K410" s="9">
        <v>0.08</v>
      </c>
      <c r="L410" s="5">
        <f t="shared" si="44"/>
        <v>1.5333333333333334E-2</v>
      </c>
      <c r="M410" s="20">
        <v>156.44999999999982</v>
      </c>
      <c r="N410" s="20">
        <v>7.8224999999999909</v>
      </c>
      <c r="O410" s="20"/>
      <c r="P410" s="20"/>
      <c r="Q410" s="17">
        <v>0</v>
      </c>
      <c r="R410" s="10">
        <f t="shared" si="45"/>
        <v>156.44999999999982</v>
      </c>
      <c r="S410" s="5">
        <f t="shared" si="46"/>
        <v>141.78484849315052</v>
      </c>
      <c r="T410" s="5">
        <f t="shared" si="47"/>
        <v>14.665151506849298</v>
      </c>
      <c r="U410" s="9">
        <v>0.15</v>
      </c>
      <c r="V410" s="5">
        <f t="shared" si="48"/>
        <v>12.465378780821903</v>
      </c>
    </row>
    <row r="411" spans="4:22" x14ac:dyDescent="0.25">
      <c r="D411" s="5">
        <v>407</v>
      </c>
      <c r="E411" s="17" t="s">
        <v>413</v>
      </c>
      <c r="F411" s="7">
        <v>23012</v>
      </c>
      <c r="G411" s="32">
        <f t="shared" si="42"/>
        <v>23042</v>
      </c>
      <c r="H411" s="7">
        <v>44585</v>
      </c>
      <c r="I411" s="8">
        <f t="shared" si="43"/>
        <v>59.104109589041094</v>
      </c>
      <c r="J411" s="5">
        <v>60</v>
      </c>
      <c r="K411" s="9">
        <v>0.08</v>
      </c>
      <c r="L411" s="5">
        <f t="shared" si="44"/>
        <v>1.5333333333333334E-2</v>
      </c>
      <c r="M411" s="20">
        <v>87.150000000000091</v>
      </c>
      <c r="N411" s="20">
        <v>4.3575000000000044</v>
      </c>
      <c r="O411" s="20"/>
      <c r="P411" s="20"/>
      <c r="Q411" s="17">
        <v>0</v>
      </c>
      <c r="R411" s="10">
        <f t="shared" si="45"/>
        <v>87.150000000000091</v>
      </c>
      <c r="S411" s="5">
        <f t="shared" si="46"/>
        <v>78.980821643835696</v>
      </c>
      <c r="T411" s="5">
        <f t="shared" si="47"/>
        <v>8.1691783561643945</v>
      </c>
      <c r="U411" s="9">
        <v>0.15</v>
      </c>
      <c r="V411" s="5">
        <f t="shared" si="48"/>
        <v>6.9438016027397351</v>
      </c>
    </row>
    <row r="412" spans="4:22" x14ac:dyDescent="0.25">
      <c r="D412" s="5">
        <v>408</v>
      </c>
      <c r="E412" s="17" t="s">
        <v>400</v>
      </c>
      <c r="F412" s="7">
        <v>23012</v>
      </c>
      <c r="G412" s="32">
        <f t="shared" si="42"/>
        <v>23042</v>
      </c>
      <c r="H412" s="7">
        <v>44585</v>
      </c>
      <c r="I412" s="8">
        <f t="shared" si="43"/>
        <v>59.104109589041094</v>
      </c>
      <c r="J412" s="5">
        <v>60</v>
      </c>
      <c r="K412" s="9">
        <v>0.08</v>
      </c>
      <c r="L412" s="5">
        <f t="shared" si="44"/>
        <v>1.5333333333333334E-2</v>
      </c>
      <c r="M412" s="20">
        <v>60.599999999999909</v>
      </c>
      <c r="N412" s="20">
        <v>3.0299999999999958</v>
      </c>
      <c r="O412" s="20"/>
      <c r="P412" s="20"/>
      <c r="Q412" s="17">
        <v>0</v>
      </c>
      <c r="R412" s="10">
        <f t="shared" si="45"/>
        <v>60.599999999999909</v>
      </c>
      <c r="S412" s="5">
        <f t="shared" si="46"/>
        <v>54.919538630136906</v>
      </c>
      <c r="T412" s="5">
        <f t="shared" si="47"/>
        <v>5.6804613698630035</v>
      </c>
      <c r="U412" s="9">
        <v>0.15</v>
      </c>
      <c r="V412" s="5">
        <f t="shared" si="48"/>
        <v>4.828392164383553</v>
      </c>
    </row>
    <row r="413" spans="4:22" x14ac:dyDescent="0.25">
      <c r="D413" s="5">
        <v>409</v>
      </c>
      <c r="E413" s="17" t="s">
        <v>414</v>
      </c>
      <c r="F413" s="7">
        <v>23012</v>
      </c>
      <c r="G413" s="32">
        <f t="shared" si="42"/>
        <v>23042</v>
      </c>
      <c r="H413" s="7">
        <v>44585</v>
      </c>
      <c r="I413" s="8">
        <f t="shared" si="43"/>
        <v>59.104109589041094</v>
      </c>
      <c r="J413" s="5">
        <v>60</v>
      </c>
      <c r="K413" s="9">
        <v>0.08</v>
      </c>
      <c r="L413" s="5">
        <f t="shared" si="44"/>
        <v>1.5333333333333334E-2</v>
      </c>
      <c r="M413" s="20">
        <v>51.100000000000023</v>
      </c>
      <c r="N413" s="20">
        <v>2.5550000000000015</v>
      </c>
      <c r="O413" s="20"/>
      <c r="P413" s="20"/>
      <c r="Q413" s="17">
        <v>0</v>
      </c>
      <c r="R413" s="10">
        <f t="shared" si="45"/>
        <v>51.100000000000023</v>
      </c>
      <c r="S413" s="5">
        <f t="shared" si="46"/>
        <v>46.310040000000022</v>
      </c>
      <c r="T413" s="5">
        <f t="shared" si="47"/>
        <v>4.7899600000000007</v>
      </c>
      <c r="U413" s="9">
        <v>0.15</v>
      </c>
      <c r="V413" s="5">
        <f t="shared" si="48"/>
        <v>4.071466</v>
      </c>
    </row>
    <row r="414" spans="4:22" x14ac:dyDescent="0.25">
      <c r="D414" s="5">
        <v>410</v>
      </c>
      <c r="E414" s="17" t="s">
        <v>415</v>
      </c>
      <c r="F414" s="7">
        <v>23012</v>
      </c>
      <c r="G414" s="32">
        <f t="shared" si="42"/>
        <v>23042</v>
      </c>
      <c r="H414" s="7">
        <v>44585</v>
      </c>
      <c r="I414" s="8">
        <f t="shared" si="43"/>
        <v>59.104109589041094</v>
      </c>
      <c r="J414" s="5">
        <v>40</v>
      </c>
      <c r="K414" s="9">
        <v>0.08</v>
      </c>
      <c r="L414" s="5">
        <f t="shared" si="44"/>
        <v>2.3E-2</v>
      </c>
      <c r="M414" s="20">
        <v>41</v>
      </c>
      <c r="N414" s="20">
        <v>2.0500000000000003</v>
      </c>
      <c r="O414" s="20"/>
      <c r="P414" s="20"/>
      <c r="Q414" s="17">
        <v>0</v>
      </c>
      <c r="R414" s="10">
        <f t="shared" si="45"/>
        <v>41</v>
      </c>
      <c r="S414" s="5">
        <f t="shared" si="46"/>
        <v>55.735175342465752</v>
      </c>
      <c r="T414" s="5">
        <f t="shared" si="47"/>
        <v>0</v>
      </c>
      <c r="U414" s="9">
        <v>0.15</v>
      </c>
      <c r="V414" s="5">
        <f t="shared" si="48"/>
        <v>3.2800000000000002</v>
      </c>
    </row>
    <row r="415" spans="4:22" x14ac:dyDescent="0.25">
      <c r="D415" s="5">
        <v>411</v>
      </c>
      <c r="E415" s="17" t="s">
        <v>226</v>
      </c>
      <c r="F415" s="7">
        <v>31778</v>
      </c>
      <c r="G415" s="32">
        <f t="shared" si="42"/>
        <v>31808</v>
      </c>
      <c r="H415" s="7">
        <v>44585</v>
      </c>
      <c r="I415" s="8">
        <f t="shared" si="43"/>
        <v>35.087671232876716</v>
      </c>
      <c r="J415" s="5">
        <v>15</v>
      </c>
      <c r="K415" s="9">
        <v>0.08</v>
      </c>
      <c r="L415" s="5">
        <f t="shared" si="44"/>
        <v>6.1333333333333337E-2</v>
      </c>
      <c r="M415" s="20">
        <v>593.64999999999964</v>
      </c>
      <c r="N415" s="20">
        <v>29.682499999999983</v>
      </c>
      <c r="O415" s="20"/>
      <c r="P415" s="20"/>
      <c r="Q415" s="17">
        <v>0</v>
      </c>
      <c r="R415" s="10">
        <f t="shared" si="45"/>
        <v>593.64999999999964</v>
      </c>
      <c r="S415" s="5">
        <f t="shared" si="46"/>
        <v>1277.5608230136979</v>
      </c>
      <c r="T415" s="5">
        <f t="shared" si="47"/>
        <v>0</v>
      </c>
      <c r="U415" s="9">
        <v>0.15</v>
      </c>
      <c r="V415" s="5">
        <f t="shared" si="48"/>
        <v>47.491999999999969</v>
      </c>
    </row>
    <row r="416" spans="4:22" x14ac:dyDescent="0.25">
      <c r="D416" s="5">
        <v>412</v>
      </c>
      <c r="E416" s="17" t="s">
        <v>416</v>
      </c>
      <c r="F416" s="7">
        <v>22647</v>
      </c>
      <c r="G416" s="32">
        <f t="shared" si="42"/>
        <v>22677</v>
      </c>
      <c r="H416" s="7">
        <v>44585</v>
      </c>
      <c r="I416" s="8">
        <f t="shared" si="43"/>
        <v>60.104109589041094</v>
      </c>
      <c r="J416" s="5">
        <v>60</v>
      </c>
      <c r="K416" s="9">
        <v>0.08</v>
      </c>
      <c r="L416" s="5">
        <f t="shared" si="44"/>
        <v>1.5333333333333334E-2</v>
      </c>
      <c r="M416" s="20">
        <v>1079.75</v>
      </c>
      <c r="N416" s="20">
        <v>53.987500000000004</v>
      </c>
      <c r="O416" s="20"/>
      <c r="P416" s="20"/>
      <c r="Q416" s="17">
        <v>0</v>
      </c>
      <c r="R416" s="10">
        <f t="shared" si="45"/>
        <v>1079.75</v>
      </c>
      <c r="S416" s="5">
        <f t="shared" si="46"/>
        <v>995.09365570776254</v>
      </c>
      <c r="T416" s="5">
        <f t="shared" si="47"/>
        <v>84.656344292237463</v>
      </c>
      <c r="U416" s="9">
        <v>0.15</v>
      </c>
      <c r="V416" s="5">
        <f t="shared" si="48"/>
        <v>86.38</v>
      </c>
    </row>
    <row r="417" spans="4:22" x14ac:dyDescent="0.25">
      <c r="D417" s="5">
        <v>413</v>
      </c>
      <c r="E417" s="17" t="s">
        <v>417</v>
      </c>
      <c r="F417" s="7">
        <v>22647</v>
      </c>
      <c r="G417" s="32">
        <f t="shared" si="42"/>
        <v>22677</v>
      </c>
      <c r="H417" s="7">
        <v>44585</v>
      </c>
      <c r="I417" s="8">
        <f t="shared" si="43"/>
        <v>60.104109589041094</v>
      </c>
      <c r="J417" s="5">
        <v>40</v>
      </c>
      <c r="K417" s="9">
        <v>0.08</v>
      </c>
      <c r="L417" s="5">
        <f t="shared" si="44"/>
        <v>2.3E-2</v>
      </c>
      <c r="M417" s="20">
        <v>707</v>
      </c>
      <c r="N417" s="20">
        <v>35.35</v>
      </c>
      <c r="O417" s="20"/>
      <c r="P417" s="20"/>
      <c r="Q417" s="17">
        <v>0</v>
      </c>
      <c r="R417" s="10">
        <f t="shared" si="45"/>
        <v>707</v>
      </c>
      <c r="S417" s="5">
        <f t="shared" si="46"/>
        <v>977.35292602739719</v>
      </c>
      <c r="T417" s="5">
        <f t="shared" si="47"/>
        <v>0</v>
      </c>
      <c r="U417" s="9">
        <v>0.15</v>
      </c>
      <c r="V417" s="5">
        <f t="shared" si="48"/>
        <v>56.56</v>
      </c>
    </row>
    <row r="418" spans="4:22" x14ac:dyDescent="0.25">
      <c r="D418" s="5">
        <v>414</v>
      </c>
      <c r="E418" s="17" t="s">
        <v>418</v>
      </c>
      <c r="F418" s="7">
        <v>22647</v>
      </c>
      <c r="G418" s="32">
        <f t="shared" si="42"/>
        <v>22677</v>
      </c>
      <c r="H418" s="7">
        <v>44585</v>
      </c>
      <c r="I418" s="8">
        <f t="shared" si="43"/>
        <v>60.104109589041094</v>
      </c>
      <c r="J418" s="5">
        <v>60</v>
      </c>
      <c r="K418" s="9">
        <v>0.08</v>
      </c>
      <c r="L418" s="5">
        <f t="shared" si="44"/>
        <v>1.5333333333333334E-2</v>
      </c>
      <c r="M418" s="20">
        <v>461.95000000000073</v>
      </c>
      <c r="N418" s="20">
        <v>23.097500000000039</v>
      </c>
      <c r="O418" s="20"/>
      <c r="P418" s="20"/>
      <c r="Q418" s="17">
        <v>0</v>
      </c>
      <c r="R418" s="10">
        <f t="shared" si="45"/>
        <v>461.95000000000073</v>
      </c>
      <c r="S418" s="5">
        <f t="shared" si="46"/>
        <v>425.73143251141619</v>
      </c>
      <c r="T418" s="5">
        <f t="shared" si="47"/>
        <v>36.21856748858454</v>
      </c>
      <c r="U418" s="9">
        <v>0.15</v>
      </c>
      <c r="V418" s="5">
        <f t="shared" si="48"/>
        <v>36.95600000000006</v>
      </c>
    </row>
    <row r="419" spans="4:22" x14ac:dyDescent="0.25">
      <c r="D419" s="5">
        <v>415</v>
      </c>
      <c r="E419" s="17" t="s">
        <v>419</v>
      </c>
      <c r="F419" s="7">
        <v>22647</v>
      </c>
      <c r="G419" s="32">
        <f t="shared" si="42"/>
        <v>22677</v>
      </c>
      <c r="H419" s="7">
        <v>44585</v>
      </c>
      <c r="I419" s="8">
        <f t="shared" si="43"/>
        <v>60.104109589041094</v>
      </c>
      <c r="J419" s="5">
        <v>40</v>
      </c>
      <c r="K419" s="9">
        <v>0.08</v>
      </c>
      <c r="L419" s="5">
        <f t="shared" si="44"/>
        <v>2.3E-2</v>
      </c>
      <c r="M419" s="20">
        <v>339.30000000000018</v>
      </c>
      <c r="N419" s="20">
        <v>16.965000000000011</v>
      </c>
      <c r="O419" s="20"/>
      <c r="P419" s="20"/>
      <c r="Q419" s="17">
        <v>0</v>
      </c>
      <c r="R419" s="10">
        <f t="shared" si="45"/>
        <v>339.30000000000018</v>
      </c>
      <c r="S419" s="5">
        <f t="shared" si="46"/>
        <v>469.04646082191806</v>
      </c>
      <c r="T419" s="5">
        <f t="shared" si="47"/>
        <v>0</v>
      </c>
      <c r="U419" s="9">
        <v>0.15</v>
      </c>
      <c r="V419" s="5">
        <f t="shared" si="48"/>
        <v>27.144000000000016</v>
      </c>
    </row>
    <row r="420" spans="4:22" x14ac:dyDescent="0.25">
      <c r="D420" s="5">
        <v>416</v>
      </c>
      <c r="E420" s="17" t="s">
        <v>413</v>
      </c>
      <c r="F420" s="7">
        <v>22647</v>
      </c>
      <c r="G420" s="32">
        <f t="shared" si="42"/>
        <v>22677</v>
      </c>
      <c r="H420" s="7">
        <v>44585</v>
      </c>
      <c r="I420" s="8">
        <f t="shared" si="43"/>
        <v>60.104109589041094</v>
      </c>
      <c r="J420" s="5">
        <v>40</v>
      </c>
      <c r="K420" s="9">
        <v>0.08</v>
      </c>
      <c r="L420" s="5">
        <f t="shared" si="44"/>
        <v>2.3E-2</v>
      </c>
      <c r="M420" s="20">
        <v>196</v>
      </c>
      <c r="N420" s="20">
        <v>9.8000000000000007</v>
      </c>
      <c r="O420" s="20"/>
      <c r="P420" s="20"/>
      <c r="Q420" s="17">
        <v>0</v>
      </c>
      <c r="R420" s="10">
        <f t="shared" si="45"/>
        <v>196</v>
      </c>
      <c r="S420" s="5">
        <f t="shared" si="46"/>
        <v>270.94932602739726</v>
      </c>
      <c r="T420" s="5">
        <f t="shared" si="47"/>
        <v>0</v>
      </c>
      <c r="U420" s="9">
        <v>0.15</v>
      </c>
      <c r="V420" s="5">
        <f t="shared" si="48"/>
        <v>15.68</v>
      </c>
    </row>
    <row r="421" spans="4:22" x14ac:dyDescent="0.25">
      <c r="D421" s="5">
        <v>417</v>
      </c>
      <c r="E421" s="17" t="s">
        <v>420</v>
      </c>
      <c r="F421" s="7">
        <v>22647</v>
      </c>
      <c r="G421" s="32">
        <f t="shared" si="42"/>
        <v>22677</v>
      </c>
      <c r="H421" s="7">
        <v>44585</v>
      </c>
      <c r="I421" s="8">
        <f t="shared" si="43"/>
        <v>60.104109589041094</v>
      </c>
      <c r="J421" s="5">
        <v>40</v>
      </c>
      <c r="K421" s="9">
        <v>0.08</v>
      </c>
      <c r="L421" s="5">
        <f t="shared" si="44"/>
        <v>2.3E-2</v>
      </c>
      <c r="M421" s="20">
        <v>185.94999999999982</v>
      </c>
      <c r="N421" s="20">
        <v>9.2974999999999905</v>
      </c>
      <c r="O421" s="20"/>
      <c r="P421" s="20"/>
      <c r="Q421" s="17">
        <v>0</v>
      </c>
      <c r="R421" s="10">
        <f t="shared" si="45"/>
        <v>185.94999999999982</v>
      </c>
      <c r="S421" s="5">
        <f t="shared" si="46"/>
        <v>257.05626109589019</v>
      </c>
      <c r="T421" s="5">
        <f t="shared" si="47"/>
        <v>0</v>
      </c>
      <c r="U421" s="9">
        <v>0.15</v>
      </c>
      <c r="V421" s="5">
        <f t="shared" si="48"/>
        <v>14.875999999999985</v>
      </c>
    </row>
    <row r="422" spans="4:22" x14ac:dyDescent="0.25">
      <c r="D422" s="5">
        <v>418</v>
      </c>
      <c r="E422" s="17" t="s">
        <v>421</v>
      </c>
      <c r="F422" s="7">
        <v>22647</v>
      </c>
      <c r="G422" s="32">
        <f t="shared" si="42"/>
        <v>22677</v>
      </c>
      <c r="H422" s="7">
        <v>44585</v>
      </c>
      <c r="I422" s="8">
        <f t="shared" si="43"/>
        <v>60.104109589041094</v>
      </c>
      <c r="J422" s="5">
        <v>40</v>
      </c>
      <c r="K422" s="9">
        <v>0.08</v>
      </c>
      <c r="L422" s="5">
        <f t="shared" si="44"/>
        <v>2.3E-2</v>
      </c>
      <c r="M422" s="20">
        <v>109.94999999999982</v>
      </c>
      <c r="N422" s="20">
        <v>5.4974999999999916</v>
      </c>
      <c r="O422" s="20"/>
      <c r="P422" s="20"/>
      <c r="Q422" s="17">
        <v>0</v>
      </c>
      <c r="R422" s="10">
        <f t="shared" si="45"/>
        <v>109.94999999999982</v>
      </c>
      <c r="S422" s="5">
        <f t="shared" si="46"/>
        <v>151.99427753424632</v>
      </c>
      <c r="T422" s="5">
        <f t="shared" si="47"/>
        <v>0</v>
      </c>
      <c r="U422" s="9">
        <v>0.15</v>
      </c>
      <c r="V422" s="5">
        <f t="shared" si="48"/>
        <v>8.7959999999999852</v>
      </c>
    </row>
    <row r="423" spans="4:22" x14ac:dyDescent="0.25">
      <c r="D423" s="5">
        <v>419</v>
      </c>
      <c r="E423" s="17" t="s">
        <v>422</v>
      </c>
      <c r="F423" s="7">
        <v>22647</v>
      </c>
      <c r="G423" s="32">
        <f t="shared" si="42"/>
        <v>22677</v>
      </c>
      <c r="H423" s="7">
        <v>44585</v>
      </c>
      <c r="I423" s="8">
        <f t="shared" si="43"/>
        <v>60.104109589041094</v>
      </c>
      <c r="J423" s="5">
        <v>40</v>
      </c>
      <c r="K423" s="9">
        <v>0.08</v>
      </c>
      <c r="L423" s="5">
        <f t="shared" si="44"/>
        <v>2.3E-2</v>
      </c>
      <c r="M423" s="20">
        <v>98.5</v>
      </c>
      <c r="N423" s="20">
        <v>4.9250000000000007</v>
      </c>
      <c r="O423" s="20"/>
      <c r="P423" s="20"/>
      <c r="Q423" s="17">
        <v>0</v>
      </c>
      <c r="R423" s="10">
        <f t="shared" si="45"/>
        <v>98.5</v>
      </c>
      <c r="S423" s="5">
        <f t="shared" si="46"/>
        <v>136.16586027397258</v>
      </c>
      <c r="T423" s="5">
        <f t="shared" si="47"/>
        <v>0</v>
      </c>
      <c r="U423" s="9">
        <v>0.15</v>
      </c>
      <c r="V423" s="5">
        <f t="shared" si="48"/>
        <v>7.88</v>
      </c>
    </row>
    <row r="424" spans="4:22" x14ac:dyDescent="0.25">
      <c r="D424" s="5">
        <v>420</v>
      </c>
      <c r="E424" s="17" t="s">
        <v>423</v>
      </c>
      <c r="F424" s="7">
        <v>22647</v>
      </c>
      <c r="G424" s="32">
        <f t="shared" si="42"/>
        <v>22677</v>
      </c>
      <c r="H424" s="7">
        <v>44585</v>
      </c>
      <c r="I424" s="8">
        <f t="shared" si="43"/>
        <v>60.104109589041094</v>
      </c>
      <c r="J424" s="5">
        <v>40</v>
      </c>
      <c r="K424" s="9">
        <v>0.08</v>
      </c>
      <c r="L424" s="5">
        <f t="shared" si="44"/>
        <v>2.3E-2</v>
      </c>
      <c r="M424" s="20">
        <v>37.950000000000045</v>
      </c>
      <c r="N424" s="20">
        <v>1.8975000000000024</v>
      </c>
      <c r="O424" s="20"/>
      <c r="P424" s="20"/>
      <c r="Q424" s="17">
        <v>0</v>
      </c>
      <c r="R424" s="10">
        <f t="shared" si="45"/>
        <v>37.950000000000045</v>
      </c>
      <c r="S424" s="5">
        <f t="shared" si="46"/>
        <v>52.461872054794583</v>
      </c>
      <c r="T424" s="5">
        <f t="shared" si="47"/>
        <v>0</v>
      </c>
      <c r="U424" s="9">
        <v>0.15</v>
      </c>
      <c r="V424" s="5">
        <f t="shared" si="48"/>
        <v>3.0360000000000036</v>
      </c>
    </row>
    <row r="425" spans="4:22" x14ac:dyDescent="0.25">
      <c r="D425" s="5">
        <v>421</v>
      </c>
      <c r="E425" s="17" t="s">
        <v>424</v>
      </c>
      <c r="F425" s="7">
        <v>31413</v>
      </c>
      <c r="G425" s="32">
        <f t="shared" si="42"/>
        <v>31443</v>
      </c>
      <c r="H425" s="7">
        <v>44585</v>
      </c>
      <c r="I425" s="8">
        <f t="shared" si="43"/>
        <v>36.087671232876716</v>
      </c>
      <c r="J425" s="5">
        <v>40</v>
      </c>
      <c r="K425" s="9">
        <v>0.08</v>
      </c>
      <c r="L425" s="5">
        <f t="shared" si="44"/>
        <v>2.3E-2</v>
      </c>
      <c r="M425" s="20">
        <v>7939.7999999999884</v>
      </c>
      <c r="N425" s="20">
        <v>396.98999999999944</v>
      </c>
      <c r="O425" s="20"/>
      <c r="P425" s="20"/>
      <c r="Q425" s="17">
        <v>0</v>
      </c>
      <c r="R425" s="10">
        <f t="shared" si="45"/>
        <v>7939.7999999999884</v>
      </c>
      <c r="S425" s="5">
        <f t="shared" si="46"/>
        <v>6590.1645172602648</v>
      </c>
      <c r="T425" s="5">
        <f t="shared" si="47"/>
        <v>1349.6354827397236</v>
      </c>
      <c r="U425" s="9">
        <v>0.15</v>
      </c>
      <c r="V425" s="5">
        <f t="shared" si="48"/>
        <v>1147.1901603287649</v>
      </c>
    </row>
    <row r="426" spans="4:22" x14ac:dyDescent="0.25">
      <c r="D426" s="5">
        <v>422</v>
      </c>
      <c r="E426" s="17" t="s">
        <v>425</v>
      </c>
      <c r="F426" s="7">
        <v>22282</v>
      </c>
      <c r="G426" s="32">
        <f t="shared" si="42"/>
        <v>22312</v>
      </c>
      <c r="H426" s="7">
        <v>44585</v>
      </c>
      <c r="I426" s="8">
        <f t="shared" si="43"/>
        <v>61.104109589041094</v>
      </c>
      <c r="J426" s="5">
        <v>40</v>
      </c>
      <c r="K426" s="9">
        <v>0.08</v>
      </c>
      <c r="L426" s="5">
        <f t="shared" si="44"/>
        <v>2.3E-2</v>
      </c>
      <c r="M426" s="20">
        <v>700.10000000000036</v>
      </c>
      <c r="N426" s="20">
        <v>35.005000000000017</v>
      </c>
      <c r="O426" s="20"/>
      <c r="P426" s="20"/>
      <c r="Q426" s="17">
        <v>0</v>
      </c>
      <c r="R426" s="10">
        <f t="shared" si="45"/>
        <v>700.10000000000036</v>
      </c>
      <c r="S426" s="5">
        <f t="shared" si="46"/>
        <v>983.91670383561677</v>
      </c>
      <c r="T426" s="5">
        <f t="shared" si="47"/>
        <v>0</v>
      </c>
      <c r="U426" s="9">
        <v>0.15</v>
      </c>
      <c r="V426" s="5">
        <f t="shared" si="48"/>
        <v>56.008000000000031</v>
      </c>
    </row>
    <row r="427" spans="4:22" x14ac:dyDescent="0.25">
      <c r="D427" s="5">
        <v>423</v>
      </c>
      <c r="E427" s="17" t="s">
        <v>426</v>
      </c>
      <c r="F427" s="7">
        <v>22282</v>
      </c>
      <c r="G427" s="32">
        <f t="shared" si="42"/>
        <v>22312</v>
      </c>
      <c r="H427" s="7">
        <v>44585</v>
      </c>
      <c r="I427" s="8">
        <f t="shared" si="43"/>
        <v>61.104109589041094</v>
      </c>
      <c r="J427" s="5">
        <v>40</v>
      </c>
      <c r="K427" s="9">
        <v>0.08</v>
      </c>
      <c r="L427" s="5">
        <f t="shared" si="44"/>
        <v>2.3E-2</v>
      </c>
      <c r="M427" s="20">
        <v>554.45000000000073</v>
      </c>
      <c r="N427" s="20">
        <v>27.722500000000039</v>
      </c>
      <c r="O427" s="20"/>
      <c r="P427" s="20"/>
      <c r="Q427" s="17">
        <v>0</v>
      </c>
      <c r="R427" s="10">
        <f t="shared" si="45"/>
        <v>554.45000000000073</v>
      </c>
      <c r="S427" s="5">
        <f t="shared" si="46"/>
        <v>779.22099191780922</v>
      </c>
      <c r="T427" s="5">
        <f t="shared" si="47"/>
        <v>0</v>
      </c>
      <c r="U427" s="9">
        <v>0.15</v>
      </c>
      <c r="V427" s="5">
        <f t="shared" si="48"/>
        <v>44.356000000000058</v>
      </c>
    </row>
    <row r="428" spans="4:22" x14ac:dyDescent="0.25">
      <c r="D428" s="5">
        <v>424</v>
      </c>
      <c r="E428" s="17" t="s">
        <v>427</v>
      </c>
      <c r="F428" s="7">
        <v>22282</v>
      </c>
      <c r="G428" s="32">
        <f t="shared" si="42"/>
        <v>22312</v>
      </c>
      <c r="H428" s="7">
        <v>44585</v>
      </c>
      <c r="I428" s="8">
        <f t="shared" si="43"/>
        <v>61.104109589041094</v>
      </c>
      <c r="J428" s="5">
        <v>40</v>
      </c>
      <c r="K428" s="9">
        <v>0.08</v>
      </c>
      <c r="L428" s="5">
        <f t="shared" si="44"/>
        <v>2.3E-2</v>
      </c>
      <c r="M428" s="20">
        <v>512.75</v>
      </c>
      <c r="N428" s="20">
        <v>25.637500000000003</v>
      </c>
      <c r="O428" s="20"/>
      <c r="P428" s="20"/>
      <c r="Q428" s="17">
        <v>0</v>
      </c>
      <c r="R428" s="10">
        <f t="shared" si="45"/>
        <v>512.75</v>
      </c>
      <c r="S428" s="5">
        <f t="shared" si="46"/>
        <v>720.61604041095893</v>
      </c>
      <c r="T428" s="5">
        <f t="shared" si="47"/>
        <v>0</v>
      </c>
      <c r="U428" s="9">
        <v>0.15</v>
      </c>
      <c r="V428" s="5">
        <f t="shared" si="48"/>
        <v>41.02</v>
      </c>
    </row>
    <row r="429" spans="4:22" x14ac:dyDescent="0.25">
      <c r="D429" s="5">
        <v>425</v>
      </c>
      <c r="E429" s="17" t="s">
        <v>428</v>
      </c>
      <c r="F429" s="7">
        <v>22282</v>
      </c>
      <c r="G429" s="32">
        <f t="shared" si="42"/>
        <v>22312</v>
      </c>
      <c r="H429" s="7">
        <v>44585</v>
      </c>
      <c r="I429" s="8">
        <f t="shared" si="43"/>
        <v>61.104109589041094</v>
      </c>
      <c r="J429" s="5">
        <v>40</v>
      </c>
      <c r="K429" s="9">
        <v>0.08</v>
      </c>
      <c r="L429" s="5">
        <f t="shared" si="44"/>
        <v>2.3E-2</v>
      </c>
      <c r="M429" s="20">
        <v>422.89999999999964</v>
      </c>
      <c r="N429" s="20">
        <v>21.144999999999982</v>
      </c>
      <c r="O429" s="20"/>
      <c r="P429" s="20"/>
      <c r="Q429" s="17">
        <v>0</v>
      </c>
      <c r="R429" s="10">
        <f t="shared" si="45"/>
        <v>422.89999999999964</v>
      </c>
      <c r="S429" s="5">
        <f t="shared" si="46"/>
        <v>594.34134273972552</v>
      </c>
      <c r="T429" s="5">
        <f t="shared" si="47"/>
        <v>0</v>
      </c>
      <c r="U429" s="9">
        <v>0.15</v>
      </c>
      <c r="V429" s="5">
        <f t="shared" si="48"/>
        <v>33.831999999999972</v>
      </c>
    </row>
    <row r="430" spans="4:22" x14ac:dyDescent="0.25">
      <c r="D430" s="5">
        <v>426</v>
      </c>
      <c r="E430" s="17" t="s">
        <v>429</v>
      </c>
      <c r="F430" s="7">
        <v>22282</v>
      </c>
      <c r="G430" s="32">
        <f t="shared" si="42"/>
        <v>22312</v>
      </c>
      <c r="H430" s="7">
        <v>44585</v>
      </c>
      <c r="I430" s="8">
        <f t="shared" si="43"/>
        <v>61.104109589041094</v>
      </c>
      <c r="J430" s="5">
        <v>40</v>
      </c>
      <c r="K430" s="9">
        <v>0.08</v>
      </c>
      <c r="L430" s="5">
        <f t="shared" si="44"/>
        <v>2.3E-2</v>
      </c>
      <c r="M430" s="20">
        <v>239.25</v>
      </c>
      <c r="N430" s="20">
        <v>11.9625</v>
      </c>
      <c r="O430" s="20"/>
      <c r="P430" s="20"/>
      <c r="Q430" s="17">
        <v>0</v>
      </c>
      <c r="R430" s="10">
        <f t="shared" si="45"/>
        <v>239.25</v>
      </c>
      <c r="S430" s="5">
        <f t="shared" si="46"/>
        <v>336.24063904109585</v>
      </c>
      <c r="T430" s="5">
        <f t="shared" si="47"/>
        <v>0</v>
      </c>
      <c r="U430" s="9">
        <v>0.15</v>
      </c>
      <c r="V430" s="5">
        <f t="shared" si="48"/>
        <v>19.14</v>
      </c>
    </row>
    <row r="431" spans="4:22" x14ac:dyDescent="0.25">
      <c r="D431" s="5">
        <v>427</v>
      </c>
      <c r="E431" s="17" t="s">
        <v>430</v>
      </c>
      <c r="F431" s="7">
        <v>22282</v>
      </c>
      <c r="G431" s="32">
        <f t="shared" si="42"/>
        <v>22312</v>
      </c>
      <c r="H431" s="7">
        <v>44585</v>
      </c>
      <c r="I431" s="8">
        <f t="shared" si="43"/>
        <v>61.104109589041094</v>
      </c>
      <c r="J431" s="5">
        <v>60</v>
      </c>
      <c r="K431" s="9">
        <v>0.08</v>
      </c>
      <c r="L431" s="5">
        <f t="shared" si="44"/>
        <v>1.5333333333333334E-2</v>
      </c>
      <c r="M431" s="20">
        <v>228.55000000000018</v>
      </c>
      <c r="N431" s="20">
        <v>11.427500000000009</v>
      </c>
      <c r="O431" s="20"/>
      <c r="P431" s="20"/>
      <c r="Q431" s="17">
        <v>0</v>
      </c>
      <c r="R431" s="10">
        <f t="shared" si="45"/>
        <v>228.55000000000018</v>
      </c>
      <c r="S431" s="5">
        <f t="shared" si="46"/>
        <v>214.13527844748876</v>
      </c>
      <c r="T431" s="5">
        <f t="shared" si="47"/>
        <v>14.414721552511423</v>
      </c>
      <c r="U431" s="9">
        <v>0.15</v>
      </c>
      <c r="V431" s="5">
        <f t="shared" si="48"/>
        <v>18.284000000000017</v>
      </c>
    </row>
    <row r="432" spans="4:22" x14ac:dyDescent="0.25">
      <c r="D432" s="5">
        <v>428</v>
      </c>
      <c r="E432" s="17" t="s">
        <v>431</v>
      </c>
      <c r="F432" s="7">
        <v>31048</v>
      </c>
      <c r="G432" s="32">
        <f t="shared" si="42"/>
        <v>31078</v>
      </c>
      <c r="H432" s="7">
        <v>44585</v>
      </c>
      <c r="I432" s="8">
        <f t="shared" si="43"/>
        <v>37.087671232876716</v>
      </c>
      <c r="J432" s="5">
        <v>40</v>
      </c>
      <c r="K432" s="9">
        <v>0.08</v>
      </c>
      <c r="L432" s="5">
        <f t="shared" si="44"/>
        <v>2.3E-2</v>
      </c>
      <c r="M432" s="20">
        <v>828.85000000000036</v>
      </c>
      <c r="N432" s="20">
        <v>41.442500000000024</v>
      </c>
      <c r="O432" s="20"/>
      <c r="P432" s="20"/>
      <c r="Q432" s="17">
        <v>0</v>
      </c>
      <c r="R432" s="10">
        <f t="shared" si="45"/>
        <v>828.85000000000036</v>
      </c>
      <c r="S432" s="5">
        <f t="shared" si="46"/>
        <v>707.02267493150714</v>
      </c>
      <c r="T432" s="5">
        <f t="shared" si="47"/>
        <v>121.82732506849322</v>
      </c>
      <c r="U432" s="9">
        <v>0.15</v>
      </c>
      <c r="V432" s="5">
        <f t="shared" si="48"/>
        <v>103.55322630821924</v>
      </c>
    </row>
    <row r="433" spans="4:22" x14ac:dyDescent="0.25">
      <c r="D433" s="5">
        <v>429</v>
      </c>
      <c r="E433" s="17" t="s">
        <v>432</v>
      </c>
      <c r="F433" s="7">
        <v>31048</v>
      </c>
      <c r="G433" s="32">
        <f t="shared" si="42"/>
        <v>31078</v>
      </c>
      <c r="H433" s="7">
        <v>44585</v>
      </c>
      <c r="I433" s="8">
        <f t="shared" si="43"/>
        <v>37.087671232876716</v>
      </c>
      <c r="J433" s="5">
        <v>40</v>
      </c>
      <c r="K433" s="9">
        <v>0.08</v>
      </c>
      <c r="L433" s="5">
        <f t="shared" si="44"/>
        <v>2.3E-2</v>
      </c>
      <c r="M433" s="20">
        <v>591.60000000000036</v>
      </c>
      <c r="N433" s="20">
        <v>29.58000000000002</v>
      </c>
      <c r="O433" s="20"/>
      <c r="P433" s="20"/>
      <c r="Q433" s="17">
        <v>0</v>
      </c>
      <c r="R433" s="10">
        <f t="shared" si="45"/>
        <v>591.60000000000036</v>
      </c>
      <c r="S433" s="5">
        <f t="shared" si="46"/>
        <v>504.64452493150719</v>
      </c>
      <c r="T433" s="5">
        <f t="shared" si="47"/>
        <v>86.955475068493172</v>
      </c>
      <c r="U433" s="9">
        <v>0.15</v>
      </c>
      <c r="V433" s="5">
        <f t="shared" si="48"/>
        <v>73.912153808219188</v>
      </c>
    </row>
    <row r="434" spans="4:22" x14ac:dyDescent="0.25">
      <c r="D434" s="5">
        <v>430</v>
      </c>
      <c r="E434" s="17" t="s">
        <v>433</v>
      </c>
      <c r="F434" s="7">
        <v>21916</v>
      </c>
      <c r="G434" s="32">
        <f t="shared" si="42"/>
        <v>21946</v>
      </c>
      <c r="H434" s="7">
        <v>44585</v>
      </c>
      <c r="I434" s="8">
        <f t="shared" si="43"/>
        <v>62.106849315068494</v>
      </c>
      <c r="J434" s="5">
        <v>60</v>
      </c>
      <c r="K434" s="9">
        <v>0.08</v>
      </c>
      <c r="L434" s="5">
        <f t="shared" si="44"/>
        <v>1.5333333333333334E-2</v>
      </c>
      <c r="M434" s="20">
        <v>1131.2999999999993</v>
      </c>
      <c r="N434" s="20">
        <v>56.564999999999969</v>
      </c>
      <c r="O434" s="20"/>
      <c r="P434" s="20"/>
      <c r="Q434" s="17">
        <v>0</v>
      </c>
      <c r="R434" s="10">
        <f t="shared" si="45"/>
        <v>1131.2999999999993</v>
      </c>
      <c r="S434" s="5">
        <f t="shared" si="46"/>
        <v>1077.3426723287666</v>
      </c>
      <c r="T434" s="5">
        <f t="shared" si="47"/>
        <v>53.957327671232633</v>
      </c>
      <c r="U434" s="9">
        <v>0.15</v>
      </c>
      <c r="V434" s="5">
        <f t="shared" si="48"/>
        <v>90.503999999999948</v>
      </c>
    </row>
    <row r="435" spans="4:22" x14ac:dyDescent="0.25">
      <c r="D435" s="5">
        <v>431</v>
      </c>
      <c r="E435" s="17" t="s">
        <v>434</v>
      </c>
      <c r="F435" s="7">
        <v>21916</v>
      </c>
      <c r="G435" s="32">
        <f t="shared" si="42"/>
        <v>21946</v>
      </c>
      <c r="H435" s="7">
        <v>44585</v>
      </c>
      <c r="I435" s="8">
        <f t="shared" si="43"/>
        <v>62.106849315068494</v>
      </c>
      <c r="J435" s="5">
        <v>60</v>
      </c>
      <c r="K435" s="9">
        <v>0.08</v>
      </c>
      <c r="L435" s="5">
        <f t="shared" si="44"/>
        <v>1.5333333333333334E-2</v>
      </c>
      <c r="M435" s="20">
        <v>313.80000000000018</v>
      </c>
      <c r="N435" s="20">
        <v>15.69000000000001</v>
      </c>
      <c r="O435" s="20"/>
      <c r="P435" s="20"/>
      <c r="Q435" s="17">
        <v>0</v>
      </c>
      <c r="R435" s="10">
        <f t="shared" si="45"/>
        <v>313.80000000000018</v>
      </c>
      <c r="S435" s="5">
        <f t="shared" si="46"/>
        <v>298.83331616438375</v>
      </c>
      <c r="T435" s="5">
        <f t="shared" si="47"/>
        <v>14.966683835616436</v>
      </c>
      <c r="U435" s="9">
        <v>0.15</v>
      </c>
      <c r="V435" s="5">
        <f t="shared" si="48"/>
        <v>25.104000000000013</v>
      </c>
    </row>
    <row r="436" spans="4:22" x14ac:dyDescent="0.25">
      <c r="D436" s="5">
        <v>432</v>
      </c>
      <c r="E436" s="17" t="s">
        <v>435</v>
      </c>
      <c r="F436" s="7">
        <v>21916</v>
      </c>
      <c r="G436" s="32">
        <f t="shared" si="42"/>
        <v>21946</v>
      </c>
      <c r="H436" s="7">
        <v>44585</v>
      </c>
      <c r="I436" s="8">
        <f t="shared" si="43"/>
        <v>62.106849315068494</v>
      </c>
      <c r="J436" s="5">
        <v>40</v>
      </c>
      <c r="K436" s="9">
        <v>0.08</v>
      </c>
      <c r="L436" s="5">
        <f t="shared" si="44"/>
        <v>2.3E-2</v>
      </c>
      <c r="M436" s="20">
        <v>277.39999999999964</v>
      </c>
      <c r="N436" s="20">
        <v>13.869999999999983</v>
      </c>
      <c r="O436" s="20"/>
      <c r="P436" s="20"/>
      <c r="Q436" s="17">
        <v>0</v>
      </c>
      <c r="R436" s="10">
        <f t="shared" si="45"/>
        <v>277.39999999999964</v>
      </c>
      <c r="S436" s="5">
        <f t="shared" si="46"/>
        <v>396.25411999999949</v>
      </c>
      <c r="T436" s="5">
        <f t="shared" si="47"/>
        <v>0</v>
      </c>
      <c r="U436" s="9">
        <v>0.15</v>
      </c>
      <c r="V436" s="5">
        <f t="shared" si="48"/>
        <v>22.191999999999972</v>
      </c>
    </row>
    <row r="437" spans="4:22" x14ac:dyDescent="0.25">
      <c r="D437" s="5">
        <v>433</v>
      </c>
      <c r="E437" s="17" t="s">
        <v>426</v>
      </c>
      <c r="F437" s="7">
        <v>21916</v>
      </c>
      <c r="G437" s="32">
        <f t="shared" si="42"/>
        <v>21946</v>
      </c>
      <c r="H437" s="7">
        <v>44585</v>
      </c>
      <c r="I437" s="8">
        <f t="shared" si="43"/>
        <v>62.106849315068494</v>
      </c>
      <c r="J437" s="5">
        <v>40</v>
      </c>
      <c r="K437" s="9">
        <v>0.08</v>
      </c>
      <c r="L437" s="5">
        <f t="shared" si="44"/>
        <v>2.3E-2</v>
      </c>
      <c r="M437" s="20">
        <v>270.75</v>
      </c>
      <c r="N437" s="20">
        <v>13.537500000000001</v>
      </c>
      <c r="O437" s="20"/>
      <c r="P437" s="20"/>
      <c r="Q437" s="17">
        <v>0</v>
      </c>
      <c r="R437" s="10">
        <f t="shared" si="45"/>
        <v>270.75</v>
      </c>
      <c r="S437" s="5">
        <f t="shared" si="46"/>
        <v>386.75487739726026</v>
      </c>
      <c r="T437" s="5">
        <f t="shared" si="47"/>
        <v>0</v>
      </c>
      <c r="U437" s="9">
        <v>0.15</v>
      </c>
      <c r="V437" s="5">
        <f t="shared" si="48"/>
        <v>21.66</v>
      </c>
    </row>
    <row r="438" spans="4:22" x14ac:dyDescent="0.25">
      <c r="D438" s="5">
        <v>434</v>
      </c>
      <c r="E438" s="17" t="s">
        <v>436</v>
      </c>
      <c r="F438" s="7">
        <v>21916</v>
      </c>
      <c r="G438" s="32">
        <f t="shared" si="42"/>
        <v>21946</v>
      </c>
      <c r="H438" s="7">
        <v>44585</v>
      </c>
      <c r="I438" s="8">
        <f t="shared" si="43"/>
        <v>62.106849315068494</v>
      </c>
      <c r="J438" s="5">
        <v>60</v>
      </c>
      <c r="K438" s="9">
        <v>0.08</v>
      </c>
      <c r="L438" s="5">
        <f t="shared" si="44"/>
        <v>1.5333333333333334E-2</v>
      </c>
      <c r="M438" s="20">
        <v>237.89999999999964</v>
      </c>
      <c r="N438" s="20">
        <v>11.894999999999982</v>
      </c>
      <c r="O438" s="20"/>
      <c r="P438" s="20"/>
      <c r="Q438" s="17">
        <v>0</v>
      </c>
      <c r="R438" s="10">
        <f t="shared" si="45"/>
        <v>237.89999999999964</v>
      </c>
      <c r="S438" s="5">
        <f t="shared" si="46"/>
        <v>226.55336493150654</v>
      </c>
      <c r="T438" s="5">
        <f t="shared" si="47"/>
        <v>11.3466350684931</v>
      </c>
      <c r="U438" s="9">
        <v>0.15</v>
      </c>
      <c r="V438" s="5">
        <f t="shared" si="48"/>
        <v>19.031999999999972</v>
      </c>
    </row>
    <row r="439" spans="4:22" x14ac:dyDescent="0.25">
      <c r="D439" s="5">
        <v>435</v>
      </c>
      <c r="E439" s="17" t="s">
        <v>437</v>
      </c>
      <c r="F439" s="7">
        <v>21916</v>
      </c>
      <c r="G439" s="32">
        <f t="shared" si="42"/>
        <v>21946</v>
      </c>
      <c r="H439" s="7">
        <v>44585</v>
      </c>
      <c r="I439" s="8">
        <f t="shared" si="43"/>
        <v>62.106849315068494</v>
      </c>
      <c r="J439" s="5">
        <v>60</v>
      </c>
      <c r="K439" s="9">
        <v>0.08</v>
      </c>
      <c r="L439" s="5">
        <f t="shared" si="44"/>
        <v>1.5333333333333334E-2</v>
      </c>
      <c r="M439" s="20">
        <v>131.15000000000009</v>
      </c>
      <c r="N439" s="20">
        <v>6.5575000000000045</v>
      </c>
      <c r="O439" s="20"/>
      <c r="P439" s="20"/>
      <c r="Q439" s="17">
        <v>0</v>
      </c>
      <c r="R439" s="10">
        <f t="shared" si="45"/>
        <v>131.15000000000009</v>
      </c>
      <c r="S439" s="5">
        <f t="shared" si="46"/>
        <v>124.89480374429235</v>
      </c>
      <c r="T439" s="5">
        <f t="shared" si="47"/>
        <v>6.2551962557077445</v>
      </c>
      <c r="U439" s="9">
        <v>0.15</v>
      </c>
      <c r="V439" s="5">
        <f t="shared" si="48"/>
        <v>10.492000000000008</v>
      </c>
    </row>
    <row r="440" spans="4:22" x14ac:dyDescent="0.25">
      <c r="D440" s="5">
        <v>436</v>
      </c>
      <c r="E440" s="17" t="s">
        <v>438</v>
      </c>
      <c r="F440" s="7">
        <v>21916</v>
      </c>
      <c r="G440" s="32">
        <f t="shared" si="42"/>
        <v>21946</v>
      </c>
      <c r="H440" s="7">
        <v>44585</v>
      </c>
      <c r="I440" s="8">
        <f t="shared" si="43"/>
        <v>62.106849315068494</v>
      </c>
      <c r="J440" s="5">
        <v>40</v>
      </c>
      <c r="K440" s="9">
        <v>0.08</v>
      </c>
      <c r="L440" s="5">
        <f t="shared" si="44"/>
        <v>2.3E-2</v>
      </c>
      <c r="M440" s="20">
        <v>79.349999999999909</v>
      </c>
      <c r="N440" s="20">
        <v>3.9674999999999958</v>
      </c>
      <c r="O440" s="20"/>
      <c r="P440" s="20"/>
      <c r="Q440" s="17">
        <v>0</v>
      </c>
      <c r="R440" s="10">
        <f t="shared" si="45"/>
        <v>79.349999999999909</v>
      </c>
      <c r="S440" s="5">
        <f t="shared" si="46"/>
        <v>113.34810534246562</v>
      </c>
      <c r="T440" s="5">
        <f t="shared" si="47"/>
        <v>0</v>
      </c>
      <c r="U440" s="9">
        <v>0.15</v>
      </c>
      <c r="V440" s="5">
        <f t="shared" si="48"/>
        <v>6.3479999999999928</v>
      </c>
    </row>
    <row r="441" spans="4:22" x14ac:dyDescent="0.25">
      <c r="D441" s="5">
        <v>437</v>
      </c>
      <c r="E441" s="17" t="s">
        <v>439</v>
      </c>
      <c r="F441" s="7">
        <v>21916</v>
      </c>
      <c r="G441" s="32">
        <f t="shared" si="42"/>
        <v>21946</v>
      </c>
      <c r="H441" s="7">
        <v>44585</v>
      </c>
      <c r="I441" s="8">
        <f t="shared" si="43"/>
        <v>62.106849315068494</v>
      </c>
      <c r="J441" s="5">
        <v>40</v>
      </c>
      <c r="K441" s="9">
        <v>0.08</v>
      </c>
      <c r="L441" s="5">
        <f t="shared" si="44"/>
        <v>2.3E-2</v>
      </c>
      <c r="M441" s="20">
        <v>5.9000000000000057</v>
      </c>
      <c r="N441" s="20">
        <v>0.29500000000000032</v>
      </c>
      <c r="O441" s="20"/>
      <c r="P441" s="20"/>
      <c r="Q441" s="17">
        <v>0</v>
      </c>
      <c r="R441" s="10">
        <f t="shared" si="45"/>
        <v>5.9000000000000057</v>
      </c>
      <c r="S441" s="5">
        <f t="shared" si="46"/>
        <v>8.4278994520548025</v>
      </c>
      <c r="T441" s="5">
        <f t="shared" si="47"/>
        <v>0</v>
      </c>
      <c r="U441" s="9">
        <v>0.15</v>
      </c>
      <c r="V441" s="5">
        <f t="shared" si="48"/>
        <v>0.47200000000000047</v>
      </c>
    </row>
    <row r="442" spans="4:22" x14ac:dyDescent="0.25">
      <c r="D442" s="5">
        <v>438</v>
      </c>
      <c r="E442" s="17" t="s">
        <v>440</v>
      </c>
      <c r="F442" s="7">
        <v>21551</v>
      </c>
      <c r="G442" s="32">
        <f t="shared" si="42"/>
        <v>21581</v>
      </c>
      <c r="H442" s="7">
        <v>44585</v>
      </c>
      <c r="I442" s="8">
        <f t="shared" si="43"/>
        <v>63.106849315068494</v>
      </c>
      <c r="J442" s="5">
        <v>60</v>
      </c>
      <c r="K442" s="9">
        <v>0.08</v>
      </c>
      <c r="L442" s="5">
        <f t="shared" si="44"/>
        <v>1.5333333333333334E-2</v>
      </c>
      <c r="M442" s="20">
        <v>1102.4000000000015</v>
      </c>
      <c r="N442" s="20">
        <v>55.120000000000076</v>
      </c>
      <c r="O442" s="20"/>
      <c r="P442" s="20"/>
      <c r="Q442" s="17">
        <v>0</v>
      </c>
      <c r="R442" s="10">
        <f t="shared" si="45"/>
        <v>1102.4000000000015</v>
      </c>
      <c r="S442" s="5">
        <f t="shared" si="46"/>
        <v>1066.7245238356181</v>
      </c>
      <c r="T442" s="5">
        <f t="shared" si="47"/>
        <v>35.675476164383326</v>
      </c>
      <c r="U442" s="9">
        <v>0.15</v>
      </c>
      <c r="V442" s="5">
        <f t="shared" si="48"/>
        <v>88.192000000000121</v>
      </c>
    </row>
    <row r="443" spans="4:22" x14ac:dyDescent="0.25">
      <c r="D443" s="5">
        <v>439</v>
      </c>
      <c r="E443" s="17" t="s">
        <v>441</v>
      </c>
      <c r="F443" s="7">
        <v>21551</v>
      </c>
      <c r="G443" s="32">
        <f t="shared" si="42"/>
        <v>21581</v>
      </c>
      <c r="H443" s="7">
        <v>44585</v>
      </c>
      <c r="I443" s="8">
        <f t="shared" si="43"/>
        <v>63.106849315068494</v>
      </c>
      <c r="J443" s="5">
        <v>40</v>
      </c>
      <c r="K443" s="9">
        <v>0.08</v>
      </c>
      <c r="L443" s="5">
        <f t="shared" si="44"/>
        <v>2.3E-2</v>
      </c>
      <c r="M443" s="20">
        <v>406.30000000000018</v>
      </c>
      <c r="N443" s="20">
        <v>20.315000000000012</v>
      </c>
      <c r="O443" s="20"/>
      <c r="P443" s="20"/>
      <c r="Q443" s="17">
        <v>0</v>
      </c>
      <c r="R443" s="10">
        <f t="shared" si="45"/>
        <v>406.30000000000018</v>
      </c>
      <c r="S443" s="5">
        <f t="shared" si="46"/>
        <v>589.72719616438383</v>
      </c>
      <c r="T443" s="5">
        <f t="shared" si="47"/>
        <v>0</v>
      </c>
      <c r="U443" s="9">
        <v>0.15</v>
      </c>
      <c r="V443" s="5">
        <f t="shared" si="48"/>
        <v>32.504000000000012</v>
      </c>
    </row>
    <row r="444" spans="4:22" x14ac:dyDescent="0.25">
      <c r="D444" s="5">
        <v>440</v>
      </c>
      <c r="E444" s="17" t="s">
        <v>442</v>
      </c>
      <c r="F444" s="7">
        <v>21551</v>
      </c>
      <c r="G444" s="32">
        <f t="shared" si="42"/>
        <v>21581</v>
      </c>
      <c r="H444" s="7">
        <v>44585</v>
      </c>
      <c r="I444" s="8">
        <f t="shared" si="43"/>
        <v>63.106849315068494</v>
      </c>
      <c r="J444" s="5">
        <v>40</v>
      </c>
      <c r="K444" s="9">
        <v>0.08</v>
      </c>
      <c r="L444" s="5">
        <f t="shared" si="44"/>
        <v>2.3E-2</v>
      </c>
      <c r="M444" s="20">
        <v>285.69999999999982</v>
      </c>
      <c r="N444" s="20">
        <v>14.284999999999991</v>
      </c>
      <c r="O444" s="20"/>
      <c r="P444" s="20"/>
      <c r="Q444" s="17">
        <v>0</v>
      </c>
      <c r="R444" s="10">
        <f t="shared" si="45"/>
        <v>285.69999999999982</v>
      </c>
      <c r="S444" s="5">
        <f t="shared" si="46"/>
        <v>414.68141753424635</v>
      </c>
      <c r="T444" s="5">
        <f t="shared" si="47"/>
        <v>0</v>
      </c>
      <c r="U444" s="9">
        <v>0.15</v>
      </c>
      <c r="V444" s="5">
        <f t="shared" si="48"/>
        <v>22.855999999999987</v>
      </c>
    </row>
    <row r="445" spans="4:22" x14ac:dyDescent="0.25">
      <c r="D445" s="5">
        <v>441</v>
      </c>
      <c r="E445" s="17" t="s">
        <v>443</v>
      </c>
      <c r="F445" s="7">
        <v>21551</v>
      </c>
      <c r="G445" s="32">
        <f t="shared" si="42"/>
        <v>21581</v>
      </c>
      <c r="H445" s="7">
        <v>44585</v>
      </c>
      <c r="I445" s="8">
        <f t="shared" si="43"/>
        <v>63.106849315068494</v>
      </c>
      <c r="J445" s="5">
        <v>40</v>
      </c>
      <c r="K445" s="9">
        <v>0.08</v>
      </c>
      <c r="L445" s="5">
        <f t="shared" si="44"/>
        <v>2.3E-2</v>
      </c>
      <c r="M445" s="20">
        <v>185.30000000000018</v>
      </c>
      <c r="N445" s="20">
        <v>9.2650000000000095</v>
      </c>
      <c r="O445" s="20"/>
      <c r="P445" s="20"/>
      <c r="Q445" s="17">
        <v>0</v>
      </c>
      <c r="R445" s="10">
        <f t="shared" si="45"/>
        <v>185.30000000000018</v>
      </c>
      <c r="S445" s="5">
        <f t="shared" si="46"/>
        <v>268.95508109589071</v>
      </c>
      <c r="T445" s="5">
        <f t="shared" si="47"/>
        <v>0</v>
      </c>
      <c r="U445" s="9">
        <v>0.15</v>
      </c>
      <c r="V445" s="5">
        <f t="shared" si="48"/>
        <v>14.824000000000014</v>
      </c>
    </row>
    <row r="446" spans="4:22" x14ac:dyDescent="0.25">
      <c r="D446" s="5">
        <v>442</v>
      </c>
      <c r="E446" s="17" t="s">
        <v>444</v>
      </c>
      <c r="F446" s="7">
        <v>21551</v>
      </c>
      <c r="G446" s="32">
        <f t="shared" si="42"/>
        <v>21581</v>
      </c>
      <c r="H446" s="7">
        <v>44585</v>
      </c>
      <c r="I446" s="8">
        <f t="shared" si="43"/>
        <v>63.106849315068494</v>
      </c>
      <c r="J446" s="5">
        <v>40</v>
      </c>
      <c r="K446" s="9">
        <v>0.08</v>
      </c>
      <c r="L446" s="5">
        <f t="shared" si="44"/>
        <v>2.3E-2</v>
      </c>
      <c r="M446" s="20">
        <v>106.75</v>
      </c>
      <c r="N446" s="20">
        <v>5.3375000000000004</v>
      </c>
      <c r="O446" s="20"/>
      <c r="P446" s="20"/>
      <c r="Q446" s="17">
        <v>0</v>
      </c>
      <c r="R446" s="10">
        <f t="shared" si="45"/>
        <v>106.75</v>
      </c>
      <c r="S446" s="5">
        <f t="shared" si="46"/>
        <v>154.94309178082193</v>
      </c>
      <c r="T446" s="5">
        <f t="shared" si="47"/>
        <v>0</v>
      </c>
      <c r="U446" s="9">
        <v>0.15</v>
      </c>
      <c r="V446" s="5">
        <f t="shared" si="48"/>
        <v>8.5400000000000009</v>
      </c>
    </row>
    <row r="447" spans="4:22" x14ac:dyDescent="0.25">
      <c r="D447" s="5">
        <v>443</v>
      </c>
      <c r="E447" s="17" t="s">
        <v>445</v>
      </c>
      <c r="F447" s="7">
        <v>21551</v>
      </c>
      <c r="G447" s="32">
        <f t="shared" si="42"/>
        <v>21581</v>
      </c>
      <c r="H447" s="7">
        <v>44585</v>
      </c>
      <c r="I447" s="8">
        <f t="shared" si="43"/>
        <v>63.106849315068494</v>
      </c>
      <c r="J447" s="5">
        <v>40</v>
      </c>
      <c r="K447" s="9">
        <v>0.08</v>
      </c>
      <c r="L447" s="5">
        <f t="shared" si="44"/>
        <v>2.3E-2</v>
      </c>
      <c r="M447" s="20">
        <v>68.049999999999955</v>
      </c>
      <c r="N447" s="20">
        <v>3.4024999999999981</v>
      </c>
      <c r="O447" s="20"/>
      <c r="P447" s="20"/>
      <c r="Q447" s="17">
        <v>0</v>
      </c>
      <c r="R447" s="10">
        <f t="shared" si="45"/>
        <v>68.049999999999955</v>
      </c>
      <c r="S447" s="5">
        <f t="shared" si="46"/>
        <v>98.771685205479386</v>
      </c>
      <c r="T447" s="5">
        <f t="shared" si="47"/>
        <v>0</v>
      </c>
      <c r="U447" s="9">
        <v>0.15</v>
      </c>
      <c r="V447" s="5">
        <f t="shared" si="48"/>
        <v>5.4439999999999964</v>
      </c>
    </row>
    <row r="448" spans="4:22" x14ac:dyDescent="0.25">
      <c r="D448" s="5">
        <v>444</v>
      </c>
      <c r="E448" s="17" t="s">
        <v>446</v>
      </c>
      <c r="F448" s="7">
        <v>21551</v>
      </c>
      <c r="G448" s="32">
        <f t="shared" si="42"/>
        <v>21581</v>
      </c>
      <c r="H448" s="7">
        <v>44585</v>
      </c>
      <c r="I448" s="8">
        <f t="shared" si="43"/>
        <v>63.106849315068494</v>
      </c>
      <c r="J448" s="5">
        <v>40</v>
      </c>
      <c r="K448" s="9">
        <v>0.08</v>
      </c>
      <c r="L448" s="5">
        <f t="shared" si="44"/>
        <v>2.3E-2</v>
      </c>
      <c r="M448" s="20">
        <v>51.200000000000045</v>
      </c>
      <c r="N448" s="20">
        <v>2.5600000000000023</v>
      </c>
      <c r="O448" s="20"/>
      <c r="P448" s="20"/>
      <c r="Q448" s="17">
        <v>0</v>
      </c>
      <c r="R448" s="10">
        <f t="shared" si="45"/>
        <v>51.200000000000045</v>
      </c>
      <c r="S448" s="5">
        <f t="shared" si="46"/>
        <v>74.314625753424721</v>
      </c>
      <c r="T448" s="5">
        <f t="shared" si="47"/>
        <v>0</v>
      </c>
      <c r="U448" s="9">
        <v>0.15</v>
      </c>
      <c r="V448" s="5">
        <f t="shared" si="48"/>
        <v>4.0960000000000036</v>
      </c>
    </row>
    <row r="449" spans="4:22" x14ac:dyDescent="0.25">
      <c r="D449" s="5">
        <v>445</v>
      </c>
      <c r="E449" s="17" t="s">
        <v>447</v>
      </c>
      <c r="F449" s="7">
        <v>21551</v>
      </c>
      <c r="G449" s="32">
        <f t="shared" si="42"/>
        <v>21581</v>
      </c>
      <c r="H449" s="7">
        <v>44585</v>
      </c>
      <c r="I449" s="8">
        <f t="shared" si="43"/>
        <v>63.106849315068494</v>
      </c>
      <c r="J449" s="5">
        <v>60</v>
      </c>
      <c r="K449" s="9">
        <v>0.08</v>
      </c>
      <c r="L449" s="5">
        <f t="shared" si="44"/>
        <v>1.5333333333333334E-2</v>
      </c>
      <c r="M449" s="20">
        <v>46.5</v>
      </c>
      <c r="N449" s="20">
        <v>2.3250000000000002</v>
      </c>
      <c r="O449" s="20"/>
      <c r="P449" s="20"/>
      <c r="Q449" s="17">
        <v>0</v>
      </c>
      <c r="R449" s="10">
        <f t="shared" si="45"/>
        <v>46.5</v>
      </c>
      <c r="S449" s="5">
        <f t="shared" si="46"/>
        <v>44.995183561643842</v>
      </c>
      <c r="T449" s="5">
        <f t="shared" si="47"/>
        <v>1.5048164383561584</v>
      </c>
      <c r="U449" s="9">
        <v>0.15</v>
      </c>
      <c r="V449" s="5">
        <f t="shared" si="48"/>
        <v>3.72</v>
      </c>
    </row>
    <row r="450" spans="4:22" x14ac:dyDescent="0.25">
      <c r="D450" s="5">
        <v>446</v>
      </c>
      <c r="E450" s="17" t="s">
        <v>448</v>
      </c>
      <c r="F450" s="7">
        <v>30317</v>
      </c>
      <c r="G450" s="32">
        <f t="shared" si="42"/>
        <v>30347</v>
      </c>
      <c r="H450" s="7">
        <v>44585</v>
      </c>
      <c r="I450" s="8">
        <f t="shared" si="43"/>
        <v>39.090410958904108</v>
      </c>
      <c r="J450" s="5">
        <v>40</v>
      </c>
      <c r="K450" s="9">
        <v>0.08</v>
      </c>
      <c r="L450" s="5">
        <f t="shared" si="44"/>
        <v>2.3E-2</v>
      </c>
      <c r="M450" s="20">
        <v>23.699999999999989</v>
      </c>
      <c r="N450" s="20">
        <v>1.1849999999999994</v>
      </c>
      <c r="O450" s="20"/>
      <c r="P450" s="20"/>
      <c r="Q450" s="17">
        <v>0</v>
      </c>
      <c r="R450" s="10">
        <f t="shared" si="45"/>
        <v>23.699999999999989</v>
      </c>
      <c r="S450" s="5">
        <f t="shared" si="46"/>
        <v>21.308183013698617</v>
      </c>
      <c r="T450" s="5">
        <f t="shared" si="47"/>
        <v>2.3918169863013716</v>
      </c>
      <c r="U450" s="9">
        <v>0.15</v>
      </c>
      <c r="V450" s="5">
        <f t="shared" si="48"/>
        <v>2.0330444383561659</v>
      </c>
    </row>
    <row r="451" spans="4:22" x14ac:dyDescent="0.25">
      <c r="D451" s="5">
        <v>447</v>
      </c>
      <c r="E451" s="17" t="s">
        <v>449</v>
      </c>
      <c r="F451" s="7">
        <v>21186</v>
      </c>
      <c r="G451" s="32">
        <f t="shared" si="42"/>
        <v>21216</v>
      </c>
      <c r="H451" s="7">
        <v>44585</v>
      </c>
      <c r="I451" s="8">
        <f t="shared" si="43"/>
        <v>64.106849315068487</v>
      </c>
      <c r="J451" s="5">
        <v>60</v>
      </c>
      <c r="K451" s="9">
        <v>0.08</v>
      </c>
      <c r="L451" s="5">
        <f t="shared" si="44"/>
        <v>1.5333333333333334E-2</v>
      </c>
      <c r="M451" s="20">
        <v>2017.4499999999971</v>
      </c>
      <c r="N451" s="20">
        <v>100.87249999999986</v>
      </c>
      <c r="O451" s="20"/>
      <c r="P451" s="20"/>
      <c r="Q451" s="17">
        <v>0</v>
      </c>
      <c r="R451" s="10">
        <f t="shared" si="45"/>
        <v>2017.4499999999971</v>
      </c>
      <c r="S451" s="5">
        <f t="shared" si="46"/>
        <v>1983.096234977166</v>
      </c>
      <c r="T451" s="5">
        <f t="shared" si="47"/>
        <v>34.353765022831112</v>
      </c>
      <c r="U451" s="9">
        <v>0.15</v>
      </c>
      <c r="V451" s="5">
        <f t="shared" si="48"/>
        <v>161.39599999999976</v>
      </c>
    </row>
    <row r="452" spans="4:22" x14ac:dyDescent="0.25">
      <c r="D452" s="5">
        <v>448</v>
      </c>
      <c r="E452" s="17" t="s">
        <v>239</v>
      </c>
      <c r="F452" s="7">
        <v>21186</v>
      </c>
      <c r="G452" s="32">
        <f t="shared" si="42"/>
        <v>21216</v>
      </c>
      <c r="H452" s="7">
        <v>44585</v>
      </c>
      <c r="I452" s="8">
        <f t="shared" si="43"/>
        <v>64.106849315068487</v>
      </c>
      <c r="J452" s="5">
        <v>40</v>
      </c>
      <c r="K452" s="9">
        <v>0.08</v>
      </c>
      <c r="L452" s="5">
        <f t="shared" si="44"/>
        <v>2.3E-2</v>
      </c>
      <c r="M452" s="20">
        <v>1087.25</v>
      </c>
      <c r="N452" s="20">
        <v>54.362500000000004</v>
      </c>
      <c r="O452" s="20"/>
      <c r="P452" s="20"/>
      <c r="Q452" s="17">
        <v>0</v>
      </c>
      <c r="R452" s="10">
        <f t="shared" si="45"/>
        <v>1087.25</v>
      </c>
      <c r="S452" s="5">
        <f t="shared" si="46"/>
        <v>1603.1039541095888</v>
      </c>
      <c r="T452" s="5">
        <f t="shared" si="47"/>
        <v>0</v>
      </c>
      <c r="U452" s="9">
        <v>0.15</v>
      </c>
      <c r="V452" s="5">
        <f t="shared" si="48"/>
        <v>86.98</v>
      </c>
    </row>
    <row r="453" spans="4:22" x14ac:dyDescent="0.25">
      <c r="D453" s="5">
        <v>449</v>
      </c>
      <c r="E453" s="17" t="s">
        <v>450</v>
      </c>
      <c r="F453" s="7">
        <v>21186</v>
      </c>
      <c r="G453" s="32">
        <f t="shared" si="42"/>
        <v>21216</v>
      </c>
      <c r="H453" s="7">
        <v>44585</v>
      </c>
      <c r="I453" s="8">
        <f t="shared" si="43"/>
        <v>64.106849315068487</v>
      </c>
      <c r="J453" s="5">
        <v>60</v>
      </c>
      <c r="K453" s="9">
        <v>0.08</v>
      </c>
      <c r="L453" s="5">
        <f t="shared" si="44"/>
        <v>1.5333333333333334E-2</v>
      </c>
      <c r="M453" s="20">
        <v>849.35000000000036</v>
      </c>
      <c r="N453" s="20">
        <v>42.467500000000022</v>
      </c>
      <c r="O453" s="20"/>
      <c r="P453" s="20"/>
      <c r="Q453" s="17">
        <v>0</v>
      </c>
      <c r="R453" s="10">
        <f t="shared" si="45"/>
        <v>849.35000000000036</v>
      </c>
      <c r="S453" s="5">
        <f t="shared" si="46"/>
        <v>834.88700447488623</v>
      </c>
      <c r="T453" s="5">
        <f t="shared" si="47"/>
        <v>14.462995525114138</v>
      </c>
      <c r="U453" s="9">
        <v>0.15</v>
      </c>
      <c r="V453" s="5">
        <f t="shared" si="48"/>
        <v>67.948000000000036</v>
      </c>
    </row>
    <row r="454" spans="4:22" x14ac:dyDescent="0.25">
      <c r="D454" s="5">
        <v>450</v>
      </c>
      <c r="E454" s="17" t="s">
        <v>451</v>
      </c>
      <c r="F454" s="7">
        <v>21186</v>
      </c>
      <c r="G454" s="32">
        <f t="shared" ref="G454:G517" si="49">EOMONTH(F454,0)</f>
        <v>21216</v>
      </c>
      <c r="H454" s="7">
        <v>44585</v>
      </c>
      <c r="I454" s="8">
        <f t="shared" ref="I454:I517" si="50">(H454-F454)/365</f>
        <v>64.106849315068487</v>
      </c>
      <c r="J454" s="5">
        <v>60</v>
      </c>
      <c r="K454" s="9">
        <v>0.08</v>
      </c>
      <c r="L454" s="5">
        <f t="shared" ref="L454:L517" si="51">(1-K454)/J454</f>
        <v>1.5333333333333334E-2</v>
      </c>
      <c r="M454" s="20">
        <v>382.94999999999982</v>
      </c>
      <c r="N454" s="20">
        <v>19.14749999999999</v>
      </c>
      <c r="O454" s="20"/>
      <c r="P454" s="20"/>
      <c r="Q454" s="17">
        <v>0</v>
      </c>
      <c r="R454" s="10">
        <f t="shared" ref="R454:R517" si="52">M454*(1-Q454)</f>
        <v>382.94999999999982</v>
      </c>
      <c r="S454" s="5">
        <f t="shared" ref="S454:S517" si="53">R454*L454*I454</f>
        <v>376.42900849315049</v>
      </c>
      <c r="T454" s="5">
        <f t="shared" ref="T454:T517" si="54">MAX(R454-S454,0)</f>
        <v>6.5209915068493274</v>
      </c>
      <c r="U454" s="9">
        <v>0.15</v>
      </c>
      <c r="V454" s="5">
        <f t="shared" ref="V454:V517" si="55">IF(N454&lt;0,0,IF(T454&lt;=K454*R454,K454*R454,T454*(1-U454)))</f>
        <v>30.635999999999985</v>
      </c>
    </row>
    <row r="455" spans="4:22" x14ac:dyDescent="0.25">
      <c r="D455" s="5">
        <v>451</v>
      </c>
      <c r="E455" s="17" t="s">
        <v>452</v>
      </c>
      <c r="F455" s="7">
        <v>21186</v>
      </c>
      <c r="G455" s="32">
        <f t="shared" si="49"/>
        <v>21216</v>
      </c>
      <c r="H455" s="7">
        <v>44585</v>
      </c>
      <c r="I455" s="8">
        <f t="shared" si="50"/>
        <v>64.106849315068487</v>
      </c>
      <c r="J455" s="5">
        <v>40</v>
      </c>
      <c r="K455" s="9">
        <v>0.08</v>
      </c>
      <c r="L455" s="5">
        <f t="shared" si="51"/>
        <v>2.3E-2</v>
      </c>
      <c r="M455" s="20">
        <v>257.30000000000018</v>
      </c>
      <c r="N455" s="20">
        <v>12.865000000000009</v>
      </c>
      <c r="O455" s="20"/>
      <c r="P455" s="20"/>
      <c r="Q455" s="17">
        <v>0</v>
      </c>
      <c r="R455" s="10">
        <f t="shared" si="52"/>
        <v>257.30000000000018</v>
      </c>
      <c r="S455" s="5">
        <f t="shared" si="53"/>
        <v>379.37792356164408</v>
      </c>
      <c r="T455" s="5">
        <f t="shared" si="54"/>
        <v>0</v>
      </c>
      <c r="U455" s="9">
        <v>0.15</v>
      </c>
      <c r="V455" s="5">
        <f t="shared" si="55"/>
        <v>20.584000000000014</v>
      </c>
    </row>
    <row r="456" spans="4:22" x14ac:dyDescent="0.25">
      <c r="D456" s="5">
        <v>452</v>
      </c>
      <c r="E456" s="17" t="s">
        <v>453</v>
      </c>
      <c r="F456" s="7">
        <v>21186</v>
      </c>
      <c r="G456" s="32">
        <f t="shared" si="49"/>
        <v>21216</v>
      </c>
      <c r="H456" s="7">
        <v>44585</v>
      </c>
      <c r="I456" s="8">
        <f t="shared" si="50"/>
        <v>64.106849315068487</v>
      </c>
      <c r="J456" s="5">
        <v>40</v>
      </c>
      <c r="K456" s="9">
        <v>0.08</v>
      </c>
      <c r="L456" s="5">
        <f t="shared" si="51"/>
        <v>2.3E-2</v>
      </c>
      <c r="M456" s="20">
        <v>189.80000000000018</v>
      </c>
      <c r="N456" s="20">
        <v>9.4900000000000091</v>
      </c>
      <c r="O456" s="20"/>
      <c r="P456" s="20"/>
      <c r="Q456" s="17">
        <v>0</v>
      </c>
      <c r="R456" s="10">
        <f t="shared" si="52"/>
        <v>189.80000000000018</v>
      </c>
      <c r="S456" s="5">
        <f t="shared" si="53"/>
        <v>279.85204000000022</v>
      </c>
      <c r="T456" s="5">
        <f t="shared" si="54"/>
        <v>0</v>
      </c>
      <c r="U456" s="9">
        <v>0.15</v>
      </c>
      <c r="V456" s="5">
        <f t="shared" si="55"/>
        <v>15.184000000000015</v>
      </c>
    </row>
    <row r="457" spans="4:22" x14ac:dyDescent="0.25">
      <c r="D457" s="5">
        <v>453</v>
      </c>
      <c r="E457" s="17" t="s">
        <v>454</v>
      </c>
      <c r="F457" s="7">
        <v>21186</v>
      </c>
      <c r="G457" s="32">
        <f t="shared" si="49"/>
        <v>21216</v>
      </c>
      <c r="H457" s="7">
        <v>44585</v>
      </c>
      <c r="I457" s="8">
        <f t="shared" si="50"/>
        <v>64.106849315068487</v>
      </c>
      <c r="J457" s="5">
        <v>40</v>
      </c>
      <c r="K457" s="9">
        <v>0.08</v>
      </c>
      <c r="L457" s="5">
        <f t="shared" si="51"/>
        <v>2.3E-2</v>
      </c>
      <c r="M457" s="20">
        <v>160.80000000000018</v>
      </c>
      <c r="N457" s="20">
        <v>8.0400000000000098</v>
      </c>
      <c r="O457" s="20"/>
      <c r="P457" s="20"/>
      <c r="Q457" s="17">
        <v>0</v>
      </c>
      <c r="R457" s="10">
        <f t="shared" si="52"/>
        <v>160.80000000000018</v>
      </c>
      <c r="S457" s="5">
        <f t="shared" si="53"/>
        <v>237.09277150684954</v>
      </c>
      <c r="T457" s="5">
        <f t="shared" si="54"/>
        <v>0</v>
      </c>
      <c r="U457" s="9">
        <v>0.15</v>
      </c>
      <c r="V457" s="5">
        <f t="shared" si="55"/>
        <v>12.864000000000015</v>
      </c>
    </row>
    <row r="458" spans="4:22" x14ac:dyDescent="0.25">
      <c r="D458" s="5">
        <v>454</v>
      </c>
      <c r="E458" s="17" t="s">
        <v>455</v>
      </c>
      <c r="F458" s="7">
        <v>21186</v>
      </c>
      <c r="G458" s="32">
        <f t="shared" si="49"/>
        <v>21216</v>
      </c>
      <c r="H458" s="7">
        <v>44585</v>
      </c>
      <c r="I458" s="8">
        <f t="shared" si="50"/>
        <v>64.106849315068487</v>
      </c>
      <c r="J458" s="5">
        <v>60</v>
      </c>
      <c r="K458" s="9">
        <v>0.08</v>
      </c>
      <c r="L458" s="5">
        <f t="shared" si="51"/>
        <v>1.5333333333333334E-2</v>
      </c>
      <c r="M458" s="20">
        <v>78.150000000000091</v>
      </c>
      <c r="N458" s="20">
        <v>3.9075000000000046</v>
      </c>
      <c r="O458" s="20"/>
      <c r="P458" s="20"/>
      <c r="Q458" s="17">
        <v>0</v>
      </c>
      <c r="R458" s="10">
        <f t="shared" si="52"/>
        <v>78.150000000000091</v>
      </c>
      <c r="S458" s="5">
        <f t="shared" si="53"/>
        <v>76.819237534246668</v>
      </c>
      <c r="T458" s="5">
        <f t="shared" si="54"/>
        <v>1.3307624657534234</v>
      </c>
      <c r="U458" s="9">
        <v>0.15</v>
      </c>
      <c r="V458" s="5">
        <f t="shared" si="55"/>
        <v>6.2520000000000078</v>
      </c>
    </row>
    <row r="459" spans="4:22" x14ac:dyDescent="0.25">
      <c r="D459" s="5">
        <v>455</v>
      </c>
      <c r="E459" s="17" t="s">
        <v>456</v>
      </c>
      <c r="F459" s="7">
        <v>21186</v>
      </c>
      <c r="G459" s="32">
        <f t="shared" si="49"/>
        <v>21216</v>
      </c>
      <c r="H459" s="7">
        <v>44585</v>
      </c>
      <c r="I459" s="8">
        <f t="shared" si="50"/>
        <v>64.106849315068487</v>
      </c>
      <c r="J459" s="5">
        <v>40</v>
      </c>
      <c r="K459" s="9">
        <v>0.08</v>
      </c>
      <c r="L459" s="5">
        <f t="shared" si="51"/>
        <v>2.3E-2</v>
      </c>
      <c r="M459" s="20">
        <v>5.25</v>
      </c>
      <c r="N459" s="20">
        <v>0.26250000000000001</v>
      </c>
      <c r="O459" s="20"/>
      <c r="P459" s="20"/>
      <c r="Q459" s="17">
        <v>0</v>
      </c>
      <c r="R459" s="10">
        <f t="shared" si="52"/>
        <v>5.25</v>
      </c>
      <c r="S459" s="5">
        <f t="shared" si="53"/>
        <v>7.7409020547945193</v>
      </c>
      <c r="T459" s="5">
        <f t="shared" si="54"/>
        <v>0</v>
      </c>
      <c r="U459" s="9">
        <v>0.15</v>
      </c>
      <c r="V459" s="5">
        <f t="shared" si="55"/>
        <v>0.42</v>
      </c>
    </row>
    <row r="460" spans="4:22" x14ac:dyDescent="0.25">
      <c r="D460" s="5">
        <v>456</v>
      </c>
      <c r="E460" s="17" t="s">
        <v>457</v>
      </c>
      <c r="F460" s="7">
        <v>20821</v>
      </c>
      <c r="G460" s="32">
        <f t="shared" si="49"/>
        <v>20851</v>
      </c>
      <c r="H460" s="7">
        <v>44585</v>
      </c>
      <c r="I460" s="8">
        <f t="shared" si="50"/>
        <v>65.106849315068487</v>
      </c>
      <c r="J460" s="5">
        <v>60</v>
      </c>
      <c r="K460" s="9">
        <v>0.08</v>
      </c>
      <c r="L460" s="5">
        <f t="shared" si="51"/>
        <v>1.5333333333333334E-2</v>
      </c>
      <c r="M460" s="20">
        <v>921.34999999999854</v>
      </c>
      <c r="N460" s="20">
        <v>46.067499999999932</v>
      </c>
      <c r="O460" s="20"/>
      <c r="P460" s="20"/>
      <c r="Q460" s="17">
        <v>0</v>
      </c>
      <c r="R460" s="10">
        <f t="shared" si="52"/>
        <v>921.34999999999854</v>
      </c>
      <c r="S460" s="5">
        <f t="shared" si="53"/>
        <v>919.78833278538673</v>
      </c>
      <c r="T460" s="5">
        <f t="shared" si="54"/>
        <v>1.5616672146118162</v>
      </c>
      <c r="U460" s="9">
        <v>0.15</v>
      </c>
      <c r="V460" s="5">
        <f t="shared" si="55"/>
        <v>73.707999999999885</v>
      </c>
    </row>
    <row r="461" spans="4:22" x14ac:dyDescent="0.25">
      <c r="D461" s="5">
        <v>457</v>
      </c>
      <c r="E461" s="17" t="s">
        <v>458</v>
      </c>
      <c r="F461" s="7">
        <v>20821</v>
      </c>
      <c r="G461" s="32">
        <f t="shared" si="49"/>
        <v>20851</v>
      </c>
      <c r="H461" s="7">
        <v>44585</v>
      </c>
      <c r="I461" s="8">
        <f t="shared" si="50"/>
        <v>65.106849315068487</v>
      </c>
      <c r="J461" s="5">
        <v>60</v>
      </c>
      <c r="K461" s="9">
        <v>0.08</v>
      </c>
      <c r="L461" s="5">
        <f t="shared" si="51"/>
        <v>1.5333333333333334E-2</v>
      </c>
      <c r="M461" s="20">
        <v>188.69999999999982</v>
      </c>
      <c r="N461" s="20">
        <v>9.4349999999999916</v>
      </c>
      <c r="O461" s="20"/>
      <c r="P461" s="20"/>
      <c r="Q461" s="17">
        <v>0</v>
      </c>
      <c r="R461" s="10">
        <f t="shared" si="52"/>
        <v>188.69999999999982</v>
      </c>
      <c r="S461" s="5">
        <f t="shared" si="53"/>
        <v>188.380157808219</v>
      </c>
      <c r="T461" s="5">
        <f t="shared" si="54"/>
        <v>0.31984219178082185</v>
      </c>
      <c r="U461" s="9">
        <v>0.15</v>
      </c>
      <c r="V461" s="5">
        <f t="shared" si="55"/>
        <v>15.095999999999986</v>
      </c>
    </row>
    <row r="462" spans="4:22" x14ac:dyDescent="0.25">
      <c r="D462" s="5">
        <v>458</v>
      </c>
      <c r="E462" s="17" t="s">
        <v>459</v>
      </c>
      <c r="F462" s="7">
        <v>20821</v>
      </c>
      <c r="G462" s="32">
        <f t="shared" si="49"/>
        <v>20851</v>
      </c>
      <c r="H462" s="7">
        <v>44585</v>
      </c>
      <c r="I462" s="8">
        <f t="shared" si="50"/>
        <v>65.106849315068487</v>
      </c>
      <c r="J462" s="5">
        <v>40</v>
      </c>
      <c r="K462" s="9">
        <v>0.08</v>
      </c>
      <c r="L462" s="5">
        <f t="shared" si="51"/>
        <v>2.3E-2</v>
      </c>
      <c r="M462" s="20">
        <v>172</v>
      </c>
      <c r="N462" s="20">
        <v>8.6</v>
      </c>
      <c r="O462" s="20"/>
      <c r="P462" s="20"/>
      <c r="Q462" s="17">
        <v>0</v>
      </c>
      <c r="R462" s="10">
        <f t="shared" si="52"/>
        <v>172</v>
      </c>
      <c r="S462" s="5">
        <f t="shared" si="53"/>
        <v>257.56269589041091</v>
      </c>
      <c r="T462" s="5">
        <f t="shared" si="54"/>
        <v>0</v>
      </c>
      <c r="U462" s="9">
        <v>0.15</v>
      </c>
      <c r="V462" s="5">
        <f t="shared" si="55"/>
        <v>13.76</v>
      </c>
    </row>
    <row r="463" spans="4:22" x14ac:dyDescent="0.25">
      <c r="D463" s="5">
        <v>459</v>
      </c>
      <c r="E463" s="17" t="s">
        <v>460</v>
      </c>
      <c r="F463" s="7">
        <v>20821</v>
      </c>
      <c r="G463" s="32">
        <f t="shared" si="49"/>
        <v>20851</v>
      </c>
      <c r="H463" s="7">
        <v>44585</v>
      </c>
      <c r="I463" s="8">
        <f t="shared" si="50"/>
        <v>65.106849315068487</v>
      </c>
      <c r="J463" s="5">
        <v>40</v>
      </c>
      <c r="K463" s="9">
        <v>0.08</v>
      </c>
      <c r="L463" s="5">
        <f t="shared" si="51"/>
        <v>2.3E-2</v>
      </c>
      <c r="M463" s="20">
        <v>166.94999999999982</v>
      </c>
      <c r="N463" s="20">
        <v>8.3474999999999913</v>
      </c>
      <c r="O463" s="20"/>
      <c r="P463" s="20"/>
      <c r="Q463" s="17">
        <v>0</v>
      </c>
      <c r="R463" s="10">
        <f t="shared" si="52"/>
        <v>166.94999999999982</v>
      </c>
      <c r="S463" s="5">
        <f t="shared" si="53"/>
        <v>250.00053534246547</v>
      </c>
      <c r="T463" s="5">
        <f t="shared" si="54"/>
        <v>0</v>
      </c>
      <c r="U463" s="9">
        <v>0.15</v>
      </c>
      <c r="V463" s="5">
        <f t="shared" si="55"/>
        <v>13.355999999999986</v>
      </c>
    </row>
    <row r="464" spans="4:22" x14ac:dyDescent="0.25">
      <c r="D464" s="5">
        <v>460</v>
      </c>
      <c r="E464" s="17" t="s">
        <v>461</v>
      </c>
      <c r="F464" s="7">
        <v>20821</v>
      </c>
      <c r="G464" s="32">
        <f t="shared" si="49"/>
        <v>20851</v>
      </c>
      <c r="H464" s="7">
        <v>44585</v>
      </c>
      <c r="I464" s="8">
        <f t="shared" si="50"/>
        <v>65.106849315068487</v>
      </c>
      <c r="J464" s="5">
        <v>40</v>
      </c>
      <c r="K464" s="9">
        <v>0.08</v>
      </c>
      <c r="L464" s="5">
        <f t="shared" si="51"/>
        <v>2.3E-2</v>
      </c>
      <c r="M464" s="20">
        <v>94.150000000000091</v>
      </c>
      <c r="N464" s="20">
        <v>4.7075000000000049</v>
      </c>
      <c r="O464" s="20"/>
      <c r="P464" s="20"/>
      <c r="Q464" s="17">
        <v>0</v>
      </c>
      <c r="R464" s="10">
        <f t="shared" si="52"/>
        <v>94.150000000000091</v>
      </c>
      <c r="S464" s="5">
        <f t="shared" si="53"/>
        <v>140.9856268493152</v>
      </c>
      <c r="T464" s="5">
        <f t="shared" si="54"/>
        <v>0</v>
      </c>
      <c r="U464" s="9">
        <v>0.15</v>
      </c>
      <c r="V464" s="5">
        <f t="shared" si="55"/>
        <v>7.5320000000000071</v>
      </c>
    </row>
    <row r="465" spans="4:22" x14ac:dyDescent="0.25">
      <c r="D465" s="5">
        <v>461</v>
      </c>
      <c r="E465" s="17" t="s">
        <v>449</v>
      </c>
      <c r="F465" s="7">
        <v>20821</v>
      </c>
      <c r="G465" s="32">
        <f t="shared" si="49"/>
        <v>20851</v>
      </c>
      <c r="H465" s="7">
        <v>44585</v>
      </c>
      <c r="I465" s="8">
        <f t="shared" si="50"/>
        <v>65.106849315068487</v>
      </c>
      <c r="J465" s="5">
        <v>60</v>
      </c>
      <c r="K465" s="9">
        <v>0.08</v>
      </c>
      <c r="L465" s="5">
        <f t="shared" si="51"/>
        <v>1.5333333333333334E-2</v>
      </c>
      <c r="M465" s="20">
        <v>3.3500000000000014</v>
      </c>
      <c r="N465" s="20">
        <v>0.16750000000000009</v>
      </c>
      <c r="O465" s="20"/>
      <c r="P465" s="20"/>
      <c r="Q465" s="17">
        <v>0</v>
      </c>
      <c r="R465" s="10">
        <f t="shared" si="52"/>
        <v>3.3500000000000014</v>
      </c>
      <c r="S465" s="5">
        <f t="shared" si="53"/>
        <v>3.3443218264840198</v>
      </c>
      <c r="T465" s="5">
        <f t="shared" si="54"/>
        <v>5.6781735159816549E-3</v>
      </c>
      <c r="U465" s="9">
        <v>0.15</v>
      </c>
      <c r="V465" s="5">
        <f t="shared" si="55"/>
        <v>0.26800000000000013</v>
      </c>
    </row>
    <row r="466" spans="4:22" x14ac:dyDescent="0.25">
      <c r="D466" s="5">
        <v>462</v>
      </c>
      <c r="E466" s="17" t="s">
        <v>462</v>
      </c>
      <c r="F466" s="7">
        <v>20455</v>
      </c>
      <c r="G466" s="32">
        <f t="shared" si="49"/>
        <v>20485</v>
      </c>
      <c r="H466" s="7">
        <v>44585</v>
      </c>
      <c r="I466" s="8">
        <f t="shared" si="50"/>
        <v>66.109589041095887</v>
      </c>
      <c r="J466" s="5">
        <v>40</v>
      </c>
      <c r="K466" s="9">
        <v>0.08</v>
      </c>
      <c r="L466" s="5">
        <f t="shared" si="51"/>
        <v>2.3E-2</v>
      </c>
      <c r="M466" s="20">
        <v>1190.6500000000015</v>
      </c>
      <c r="N466" s="20">
        <v>59.532500000000077</v>
      </c>
      <c r="O466" s="20"/>
      <c r="P466" s="20"/>
      <c r="Q466" s="17">
        <v>0</v>
      </c>
      <c r="R466" s="10">
        <f t="shared" si="52"/>
        <v>1190.6500000000015</v>
      </c>
      <c r="S466" s="5">
        <f t="shared" si="53"/>
        <v>1810.4077904109608</v>
      </c>
      <c r="T466" s="5">
        <f t="shared" si="54"/>
        <v>0</v>
      </c>
      <c r="U466" s="9">
        <v>0.15</v>
      </c>
      <c r="V466" s="5">
        <f t="shared" si="55"/>
        <v>95.252000000000123</v>
      </c>
    </row>
    <row r="467" spans="4:22" x14ac:dyDescent="0.25">
      <c r="D467" s="5">
        <v>463</v>
      </c>
      <c r="E467" s="17" t="s">
        <v>463</v>
      </c>
      <c r="F467" s="7">
        <v>20455</v>
      </c>
      <c r="G467" s="32">
        <f t="shared" si="49"/>
        <v>20485</v>
      </c>
      <c r="H467" s="7">
        <v>44585</v>
      </c>
      <c r="I467" s="8">
        <f t="shared" si="50"/>
        <v>66.109589041095887</v>
      </c>
      <c r="J467" s="5">
        <v>40</v>
      </c>
      <c r="K467" s="9">
        <v>0.08</v>
      </c>
      <c r="L467" s="5">
        <f t="shared" si="51"/>
        <v>2.3E-2</v>
      </c>
      <c r="M467" s="20">
        <v>345.44999999999982</v>
      </c>
      <c r="N467" s="20">
        <v>17.27249999999999</v>
      </c>
      <c r="O467" s="20"/>
      <c r="P467" s="20"/>
      <c r="Q467" s="17">
        <v>0</v>
      </c>
      <c r="R467" s="10">
        <f t="shared" si="52"/>
        <v>345.44999999999982</v>
      </c>
      <c r="S467" s="5">
        <f t="shared" si="53"/>
        <v>525.2638232876709</v>
      </c>
      <c r="T467" s="5">
        <f t="shared" si="54"/>
        <v>0</v>
      </c>
      <c r="U467" s="9">
        <v>0.15</v>
      </c>
      <c r="V467" s="5">
        <f t="shared" si="55"/>
        <v>27.635999999999985</v>
      </c>
    </row>
    <row r="468" spans="4:22" x14ac:dyDescent="0.25">
      <c r="D468" s="5">
        <v>464</v>
      </c>
      <c r="E468" s="17" t="s">
        <v>464</v>
      </c>
      <c r="F468" s="7">
        <v>20455</v>
      </c>
      <c r="G468" s="32">
        <f t="shared" si="49"/>
        <v>20485</v>
      </c>
      <c r="H468" s="7">
        <v>44585</v>
      </c>
      <c r="I468" s="8">
        <f t="shared" si="50"/>
        <v>66.109589041095887</v>
      </c>
      <c r="J468" s="5">
        <v>60</v>
      </c>
      <c r="K468" s="9">
        <v>0.08</v>
      </c>
      <c r="L468" s="5">
        <f t="shared" si="51"/>
        <v>1.5333333333333334E-2</v>
      </c>
      <c r="M468" s="20">
        <v>263.10000000000036</v>
      </c>
      <c r="N468" s="20">
        <v>13.155000000000019</v>
      </c>
      <c r="O468" s="20"/>
      <c r="P468" s="20"/>
      <c r="Q468" s="17">
        <v>0</v>
      </c>
      <c r="R468" s="10">
        <f t="shared" si="52"/>
        <v>263.10000000000036</v>
      </c>
      <c r="S468" s="5">
        <f t="shared" si="53"/>
        <v>266.69930410958938</v>
      </c>
      <c r="T468" s="5">
        <f t="shared" si="54"/>
        <v>0</v>
      </c>
      <c r="U468" s="9">
        <v>0.15</v>
      </c>
      <c r="V468" s="5">
        <f t="shared" si="55"/>
        <v>21.04800000000003</v>
      </c>
    </row>
    <row r="469" spans="4:22" x14ac:dyDescent="0.25">
      <c r="D469" s="5">
        <v>465</v>
      </c>
      <c r="E469" s="17" t="s">
        <v>465</v>
      </c>
      <c r="F469" s="7">
        <v>20455</v>
      </c>
      <c r="G469" s="32">
        <f t="shared" si="49"/>
        <v>20485</v>
      </c>
      <c r="H469" s="7">
        <v>44585</v>
      </c>
      <c r="I469" s="8">
        <f t="shared" si="50"/>
        <v>66.109589041095887</v>
      </c>
      <c r="J469" s="5">
        <v>60</v>
      </c>
      <c r="K469" s="9">
        <v>0.08</v>
      </c>
      <c r="L469" s="5">
        <f t="shared" si="51"/>
        <v>1.5333333333333334E-2</v>
      </c>
      <c r="M469" s="20">
        <v>238.19999999999982</v>
      </c>
      <c r="N469" s="20">
        <v>11.909999999999991</v>
      </c>
      <c r="O469" s="20"/>
      <c r="P469" s="20"/>
      <c r="Q469" s="17">
        <v>0</v>
      </c>
      <c r="R469" s="10">
        <f t="shared" si="52"/>
        <v>238.19999999999982</v>
      </c>
      <c r="S469" s="5">
        <f t="shared" si="53"/>
        <v>241.45866301369844</v>
      </c>
      <c r="T469" s="5">
        <f t="shared" si="54"/>
        <v>0</v>
      </c>
      <c r="U469" s="9">
        <v>0.15</v>
      </c>
      <c r="V469" s="5">
        <f t="shared" si="55"/>
        <v>19.055999999999987</v>
      </c>
    </row>
    <row r="470" spans="4:22" x14ac:dyDescent="0.25">
      <c r="D470" s="5">
        <v>466</v>
      </c>
      <c r="E470" s="17" t="s">
        <v>466</v>
      </c>
      <c r="F470" s="7">
        <v>20455</v>
      </c>
      <c r="G470" s="32">
        <f t="shared" si="49"/>
        <v>20485</v>
      </c>
      <c r="H470" s="7">
        <v>44585</v>
      </c>
      <c r="I470" s="8">
        <f t="shared" si="50"/>
        <v>66.109589041095887</v>
      </c>
      <c r="J470" s="5">
        <v>40</v>
      </c>
      <c r="K470" s="9">
        <v>0.08</v>
      </c>
      <c r="L470" s="5">
        <f t="shared" si="51"/>
        <v>2.3E-2</v>
      </c>
      <c r="M470" s="20">
        <v>126.75</v>
      </c>
      <c r="N470" s="20">
        <v>6.3375000000000004</v>
      </c>
      <c r="O470" s="20"/>
      <c r="P470" s="20"/>
      <c r="Q470" s="17">
        <v>0</v>
      </c>
      <c r="R470" s="10">
        <f t="shared" si="52"/>
        <v>126.75</v>
      </c>
      <c r="S470" s="5">
        <f t="shared" si="53"/>
        <v>192.72597945205479</v>
      </c>
      <c r="T470" s="5">
        <f t="shared" si="54"/>
        <v>0</v>
      </c>
      <c r="U470" s="9">
        <v>0.15</v>
      </c>
      <c r="V470" s="5">
        <f t="shared" si="55"/>
        <v>10.14</v>
      </c>
    </row>
    <row r="471" spans="4:22" x14ac:dyDescent="0.25">
      <c r="D471" s="5">
        <v>467</v>
      </c>
      <c r="E471" s="17" t="s">
        <v>467</v>
      </c>
      <c r="F471" s="7">
        <v>20455</v>
      </c>
      <c r="G471" s="32">
        <f t="shared" si="49"/>
        <v>20485</v>
      </c>
      <c r="H471" s="7">
        <v>44585</v>
      </c>
      <c r="I471" s="8">
        <f t="shared" si="50"/>
        <v>66.109589041095887</v>
      </c>
      <c r="J471" s="5">
        <v>40</v>
      </c>
      <c r="K471" s="9">
        <v>0.08</v>
      </c>
      <c r="L471" s="5">
        <f t="shared" si="51"/>
        <v>2.3E-2</v>
      </c>
      <c r="M471" s="20">
        <v>75.349999999999909</v>
      </c>
      <c r="N471" s="20">
        <v>3.7674999999999956</v>
      </c>
      <c r="O471" s="20"/>
      <c r="P471" s="20"/>
      <c r="Q471" s="17">
        <v>0</v>
      </c>
      <c r="R471" s="10">
        <f t="shared" si="52"/>
        <v>75.349999999999909</v>
      </c>
      <c r="S471" s="5">
        <f t="shared" si="53"/>
        <v>114.57122328767109</v>
      </c>
      <c r="T471" s="5">
        <f t="shared" si="54"/>
        <v>0</v>
      </c>
      <c r="U471" s="9">
        <v>0.15</v>
      </c>
      <c r="V471" s="5">
        <f t="shared" si="55"/>
        <v>6.0279999999999925</v>
      </c>
    </row>
    <row r="472" spans="4:22" x14ac:dyDescent="0.25">
      <c r="D472" s="5">
        <v>468</v>
      </c>
      <c r="E472" s="17" t="s">
        <v>468</v>
      </c>
      <c r="F472" s="7">
        <v>20455</v>
      </c>
      <c r="G472" s="32">
        <f t="shared" si="49"/>
        <v>20485</v>
      </c>
      <c r="H472" s="7">
        <v>44585</v>
      </c>
      <c r="I472" s="8">
        <f t="shared" si="50"/>
        <v>66.109589041095887</v>
      </c>
      <c r="J472" s="5">
        <v>40</v>
      </c>
      <c r="K472" s="9">
        <v>0.08</v>
      </c>
      <c r="L472" s="5">
        <f t="shared" si="51"/>
        <v>2.3E-2</v>
      </c>
      <c r="M472" s="20">
        <v>53.900000000000091</v>
      </c>
      <c r="N472" s="20">
        <v>2.6950000000000047</v>
      </c>
      <c r="O472" s="20"/>
      <c r="P472" s="20"/>
      <c r="Q472" s="17">
        <v>0</v>
      </c>
      <c r="R472" s="10">
        <f t="shared" si="52"/>
        <v>53.900000000000091</v>
      </c>
      <c r="S472" s="5">
        <f t="shared" si="53"/>
        <v>81.95605753424671</v>
      </c>
      <c r="T472" s="5">
        <f t="shared" si="54"/>
        <v>0</v>
      </c>
      <c r="U472" s="9">
        <v>0.15</v>
      </c>
      <c r="V472" s="5">
        <f t="shared" si="55"/>
        <v>4.3120000000000074</v>
      </c>
    </row>
    <row r="473" spans="4:22" x14ac:dyDescent="0.25">
      <c r="D473" s="5">
        <v>469</v>
      </c>
      <c r="E473" s="17" t="s">
        <v>449</v>
      </c>
      <c r="F473" s="7">
        <v>20455</v>
      </c>
      <c r="G473" s="32">
        <f t="shared" si="49"/>
        <v>20485</v>
      </c>
      <c r="H473" s="7">
        <v>44585</v>
      </c>
      <c r="I473" s="8">
        <f t="shared" si="50"/>
        <v>66.109589041095887</v>
      </c>
      <c r="J473" s="5">
        <v>60</v>
      </c>
      <c r="K473" s="9">
        <v>0.08</v>
      </c>
      <c r="L473" s="5">
        <f t="shared" si="51"/>
        <v>1.5333333333333334E-2</v>
      </c>
      <c r="M473" s="20">
        <v>49.299999999999955</v>
      </c>
      <c r="N473" s="20">
        <v>2.4649999999999981</v>
      </c>
      <c r="O473" s="20"/>
      <c r="P473" s="20"/>
      <c r="Q473" s="17">
        <v>0</v>
      </c>
      <c r="R473" s="10">
        <f t="shared" si="52"/>
        <v>49.299999999999955</v>
      </c>
      <c r="S473" s="5">
        <f t="shared" si="53"/>
        <v>49.974442009132375</v>
      </c>
      <c r="T473" s="5">
        <f t="shared" si="54"/>
        <v>0</v>
      </c>
      <c r="U473" s="9">
        <v>0.15</v>
      </c>
      <c r="V473" s="5">
        <f t="shared" si="55"/>
        <v>3.9439999999999964</v>
      </c>
    </row>
    <row r="474" spans="4:22" x14ac:dyDescent="0.25">
      <c r="D474" s="5">
        <v>470</v>
      </c>
      <c r="E474" s="17" t="s">
        <v>469</v>
      </c>
      <c r="F474" s="7">
        <v>20455</v>
      </c>
      <c r="G474" s="32">
        <f t="shared" si="49"/>
        <v>20485</v>
      </c>
      <c r="H474" s="7">
        <v>44585</v>
      </c>
      <c r="I474" s="8">
        <f t="shared" si="50"/>
        <v>66.109589041095887</v>
      </c>
      <c r="J474" s="5">
        <v>60</v>
      </c>
      <c r="K474" s="9">
        <v>0.08</v>
      </c>
      <c r="L474" s="5">
        <f t="shared" si="51"/>
        <v>1.5333333333333334E-2</v>
      </c>
      <c r="M474" s="20">
        <v>45.200000000000045</v>
      </c>
      <c r="N474" s="20">
        <v>2.2600000000000025</v>
      </c>
      <c r="O474" s="20"/>
      <c r="P474" s="20"/>
      <c r="Q474" s="17">
        <v>0</v>
      </c>
      <c r="R474" s="10">
        <f t="shared" si="52"/>
        <v>45.200000000000045</v>
      </c>
      <c r="S474" s="5">
        <f t="shared" si="53"/>
        <v>45.818352511415569</v>
      </c>
      <c r="T474" s="5">
        <f t="shared" si="54"/>
        <v>0</v>
      </c>
      <c r="U474" s="9">
        <v>0.15</v>
      </c>
      <c r="V474" s="5">
        <f t="shared" si="55"/>
        <v>3.6160000000000037</v>
      </c>
    </row>
    <row r="475" spans="4:22" x14ac:dyDescent="0.25">
      <c r="D475" s="5">
        <v>471</v>
      </c>
      <c r="E475" s="17" t="s">
        <v>470</v>
      </c>
      <c r="F475" s="7">
        <v>29221</v>
      </c>
      <c r="G475" s="32">
        <f t="shared" si="49"/>
        <v>29251</v>
      </c>
      <c r="H475" s="7">
        <v>44585</v>
      </c>
      <c r="I475" s="8">
        <f t="shared" si="50"/>
        <v>42.093150684931508</v>
      </c>
      <c r="J475" s="5">
        <v>60</v>
      </c>
      <c r="K475" s="9">
        <v>0.08</v>
      </c>
      <c r="L475" s="5">
        <f t="shared" si="51"/>
        <v>1.5333333333333334E-2</v>
      </c>
      <c r="M475" s="20">
        <v>4333.5500000000029</v>
      </c>
      <c r="N475" s="20">
        <v>216.67750000000015</v>
      </c>
      <c r="O475" s="20"/>
      <c r="P475" s="20"/>
      <c r="Q475" s="17">
        <v>0</v>
      </c>
      <c r="R475" s="10">
        <f t="shared" si="52"/>
        <v>4333.5500000000029</v>
      </c>
      <c r="S475" s="5">
        <f t="shared" si="53"/>
        <v>2796.9958549771709</v>
      </c>
      <c r="T475" s="5">
        <f t="shared" si="54"/>
        <v>1536.554145022832</v>
      </c>
      <c r="U475" s="9">
        <v>0.15</v>
      </c>
      <c r="V475" s="5">
        <f t="shared" si="55"/>
        <v>1306.0710232694071</v>
      </c>
    </row>
    <row r="476" spans="4:22" x14ac:dyDescent="0.25">
      <c r="D476" s="5">
        <v>472</v>
      </c>
      <c r="E476" s="17" t="s">
        <v>471</v>
      </c>
      <c r="F476" s="7">
        <v>20090</v>
      </c>
      <c r="G476" s="32">
        <f t="shared" si="49"/>
        <v>20120</v>
      </c>
      <c r="H476" s="7">
        <v>44585</v>
      </c>
      <c r="I476" s="8">
        <f t="shared" si="50"/>
        <v>67.109589041095887</v>
      </c>
      <c r="J476" s="5">
        <v>60</v>
      </c>
      <c r="K476" s="9">
        <v>0.08</v>
      </c>
      <c r="L476" s="5">
        <f t="shared" si="51"/>
        <v>1.5333333333333334E-2</v>
      </c>
      <c r="M476" s="20">
        <v>924.34999999999854</v>
      </c>
      <c r="N476" s="20">
        <v>46.21749999999993</v>
      </c>
      <c r="O476" s="20"/>
      <c r="P476" s="20"/>
      <c r="Q476" s="17">
        <v>0</v>
      </c>
      <c r="R476" s="10">
        <f t="shared" si="52"/>
        <v>924.34999999999854</v>
      </c>
      <c r="S476" s="5">
        <f t="shared" si="53"/>
        <v>951.16881232876563</v>
      </c>
      <c r="T476" s="5">
        <f t="shared" si="54"/>
        <v>0</v>
      </c>
      <c r="U476" s="9">
        <v>0.15</v>
      </c>
      <c r="V476" s="5">
        <f t="shared" si="55"/>
        <v>73.94799999999988</v>
      </c>
    </row>
    <row r="477" spans="4:22" x14ac:dyDescent="0.25">
      <c r="D477" s="5">
        <v>473</v>
      </c>
      <c r="E477" s="17" t="s">
        <v>472</v>
      </c>
      <c r="F477" s="7">
        <v>20090</v>
      </c>
      <c r="G477" s="32">
        <f t="shared" si="49"/>
        <v>20120</v>
      </c>
      <c r="H477" s="7">
        <v>44585</v>
      </c>
      <c r="I477" s="8">
        <f t="shared" si="50"/>
        <v>67.109589041095887</v>
      </c>
      <c r="J477" s="5">
        <v>60</v>
      </c>
      <c r="K477" s="9">
        <v>0.08</v>
      </c>
      <c r="L477" s="5">
        <f t="shared" si="51"/>
        <v>1.5333333333333334E-2</v>
      </c>
      <c r="M477" s="20">
        <v>316.80000000000018</v>
      </c>
      <c r="N477" s="20">
        <v>15.840000000000011</v>
      </c>
      <c r="O477" s="20"/>
      <c r="P477" s="20"/>
      <c r="Q477" s="17">
        <v>0</v>
      </c>
      <c r="R477" s="10">
        <f t="shared" si="52"/>
        <v>316.80000000000018</v>
      </c>
      <c r="S477" s="5">
        <f t="shared" si="53"/>
        <v>325.99153972602761</v>
      </c>
      <c r="T477" s="5">
        <f t="shared" si="54"/>
        <v>0</v>
      </c>
      <c r="U477" s="9">
        <v>0.15</v>
      </c>
      <c r="V477" s="5">
        <f t="shared" si="55"/>
        <v>25.344000000000015</v>
      </c>
    </row>
    <row r="478" spans="4:22" x14ac:dyDescent="0.25">
      <c r="D478" s="5">
        <v>474</v>
      </c>
      <c r="E478" s="17" t="s">
        <v>473</v>
      </c>
      <c r="F478" s="7">
        <v>20090</v>
      </c>
      <c r="G478" s="32">
        <f t="shared" si="49"/>
        <v>20120</v>
      </c>
      <c r="H478" s="7">
        <v>44585</v>
      </c>
      <c r="I478" s="8">
        <f t="shared" si="50"/>
        <v>67.109589041095887</v>
      </c>
      <c r="J478" s="5">
        <v>60</v>
      </c>
      <c r="K478" s="9">
        <v>0.08</v>
      </c>
      <c r="L478" s="5">
        <f t="shared" si="51"/>
        <v>1.5333333333333334E-2</v>
      </c>
      <c r="M478" s="20">
        <v>266.25</v>
      </c>
      <c r="N478" s="20">
        <v>13.3125</v>
      </c>
      <c r="O478" s="20"/>
      <c r="P478" s="20"/>
      <c r="Q478" s="17">
        <v>0</v>
      </c>
      <c r="R478" s="10">
        <f t="shared" si="52"/>
        <v>266.25</v>
      </c>
      <c r="S478" s="5">
        <f t="shared" si="53"/>
        <v>273.97489726027396</v>
      </c>
      <c r="T478" s="5">
        <f t="shared" si="54"/>
        <v>0</v>
      </c>
      <c r="U478" s="9">
        <v>0.15</v>
      </c>
      <c r="V478" s="5">
        <f t="shared" si="55"/>
        <v>21.3</v>
      </c>
    </row>
    <row r="479" spans="4:22" x14ac:dyDescent="0.25">
      <c r="D479" s="5">
        <v>475</v>
      </c>
      <c r="E479" s="17" t="s">
        <v>474</v>
      </c>
      <c r="F479" s="7">
        <v>20090</v>
      </c>
      <c r="G479" s="32">
        <f t="shared" si="49"/>
        <v>20120</v>
      </c>
      <c r="H479" s="7">
        <v>44585</v>
      </c>
      <c r="I479" s="8">
        <f t="shared" si="50"/>
        <v>67.109589041095887</v>
      </c>
      <c r="J479" s="5">
        <v>40</v>
      </c>
      <c r="K479" s="9">
        <v>0.08</v>
      </c>
      <c r="L479" s="5">
        <f t="shared" si="51"/>
        <v>2.3E-2</v>
      </c>
      <c r="M479" s="20">
        <v>175.69999999999982</v>
      </c>
      <c r="N479" s="20">
        <v>8.7849999999999913</v>
      </c>
      <c r="O479" s="20"/>
      <c r="P479" s="20"/>
      <c r="Q479" s="17">
        <v>0</v>
      </c>
      <c r="R479" s="10">
        <f t="shared" si="52"/>
        <v>175.69999999999982</v>
      </c>
      <c r="S479" s="5">
        <f t="shared" si="53"/>
        <v>271.1965602739723</v>
      </c>
      <c r="T479" s="5">
        <f t="shared" si="54"/>
        <v>0</v>
      </c>
      <c r="U479" s="9">
        <v>0.15</v>
      </c>
      <c r="V479" s="5">
        <f t="shared" si="55"/>
        <v>14.055999999999985</v>
      </c>
    </row>
    <row r="480" spans="4:22" x14ac:dyDescent="0.25">
      <c r="D480" s="5">
        <v>476</v>
      </c>
      <c r="E480" s="17" t="s">
        <v>475</v>
      </c>
      <c r="F480" s="7">
        <v>20090</v>
      </c>
      <c r="G480" s="32">
        <f t="shared" si="49"/>
        <v>20120</v>
      </c>
      <c r="H480" s="7">
        <v>44585</v>
      </c>
      <c r="I480" s="8">
        <f t="shared" si="50"/>
        <v>67.109589041095887</v>
      </c>
      <c r="J480" s="5">
        <v>60</v>
      </c>
      <c r="K480" s="9">
        <v>0.08</v>
      </c>
      <c r="L480" s="5">
        <f t="shared" si="51"/>
        <v>1.5333333333333334E-2</v>
      </c>
      <c r="M480" s="20">
        <v>159.59999999999991</v>
      </c>
      <c r="N480" s="20">
        <v>7.979999999999996</v>
      </c>
      <c r="O480" s="20"/>
      <c r="P480" s="20"/>
      <c r="Q480" s="17">
        <v>0</v>
      </c>
      <c r="R480" s="10">
        <f t="shared" si="52"/>
        <v>159.59999999999991</v>
      </c>
      <c r="S480" s="5">
        <f t="shared" si="53"/>
        <v>164.23058630136975</v>
      </c>
      <c r="T480" s="5">
        <f t="shared" si="54"/>
        <v>0</v>
      </c>
      <c r="U480" s="9">
        <v>0.15</v>
      </c>
      <c r="V480" s="5">
        <f t="shared" si="55"/>
        <v>12.767999999999994</v>
      </c>
    </row>
    <row r="481" spans="4:22" x14ac:dyDescent="0.25">
      <c r="D481" s="5">
        <v>477</v>
      </c>
      <c r="E481" s="17" t="s">
        <v>467</v>
      </c>
      <c r="F481" s="7">
        <v>20090</v>
      </c>
      <c r="G481" s="32">
        <f t="shared" si="49"/>
        <v>20120</v>
      </c>
      <c r="H481" s="7">
        <v>44585</v>
      </c>
      <c r="I481" s="8">
        <f t="shared" si="50"/>
        <v>67.109589041095887</v>
      </c>
      <c r="J481" s="5">
        <v>60</v>
      </c>
      <c r="K481" s="9">
        <v>0.08</v>
      </c>
      <c r="L481" s="5">
        <f t="shared" si="51"/>
        <v>1.5333333333333334E-2</v>
      </c>
      <c r="M481" s="20">
        <v>118.5</v>
      </c>
      <c r="N481" s="20">
        <v>5.9250000000000007</v>
      </c>
      <c r="O481" s="20"/>
      <c r="P481" s="20"/>
      <c r="Q481" s="17">
        <v>0</v>
      </c>
      <c r="R481" s="10">
        <f t="shared" si="52"/>
        <v>118.5</v>
      </c>
      <c r="S481" s="5">
        <f t="shared" si="53"/>
        <v>121.93812328767123</v>
      </c>
      <c r="T481" s="5">
        <f t="shared" si="54"/>
        <v>0</v>
      </c>
      <c r="U481" s="9">
        <v>0.15</v>
      </c>
      <c r="V481" s="5">
        <f t="shared" si="55"/>
        <v>9.48</v>
      </c>
    </row>
    <row r="482" spans="4:22" x14ac:dyDescent="0.25">
      <c r="D482" s="5">
        <v>478</v>
      </c>
      <c r="E482" s="17" t="s">
        <v>476</v>
      </c>
      <c r="F482" s="7">
        <v>19815</v>
      </c>
      <c r="G482" s="32">
        <f t="shared" si="49"/>
        <v>19844</v>
      </c>
      <c r="H482" s="7">
        <v>44585</v>
      </c>
      <c r="I482" s="8">
        <f t="shared" si="50"/>
        <v>67.863013698630141</v>
      </c>
      <c r="J482" s="5">
        <v>60</v>
      </c>
      <c r="K482" s="9">
        <v>0.08</v>
      </c>
      <c r="L482" s="5">
        <f t="shared" si="51"/>
        <v>1.5333333333333334E-2</v>
      </c>
      <c r="M482" s="20">
        <v>380</v>
      </c>
      <c r="N482" s="20">
        <v>19</v>
      </c>
      <c r="O482" s="20"/>
      <c r="P482" s="20"/>
      <c r="Q482" s="17">
        <v>0</v>
      </c>
      <c r="R482" s="10">
        <f t="shared" si="52"/>
        <v>380</v>
      </c>
      <c r="S482" s="5">
        <f t="shared" si="53"/>
        <v>395.41515981735165</v>
      </c>
      <c r="T482" s="5">
        <f t="shared" si="54"/>
        <v>0</v>
      </c>
      <c r="U482" s="9">
        <v>0.15</v>
      </c>
      <c r="V482" s="5">
        <f t="shared" si="55"/>
        <v>30.400000000000002</v>
      </c>
    </row>
    <row r="483" spans="4:22" x14ac:dyDescent="0.25">
      <c r="D483" s="5">
        <v>479</v>
      </c>
      <c r="E483" s="17" t="s">
        <v>477</v>
      </c>
      <c r="F483" s="7">
        <v>19815</v>
      </c>
      <c r="G483" s="32">
        <f t="shared" si="49"/>
        <v>19844</v>
      </c>
      <c r="H483" s="7">
        <v>44585</v>
      </c>
      <c r="I483" s="8">
        <f t="shared" si="50"/>
        <v>67.863013698630141</v>
      </c>
      <c r="J483" s="5">
        <v>60</v>
      </c>
      <c r="K483" s="9">
        <v>0.08</v>
      </c>
      <c r="L483" s="5">
        <f t="shared" si="51"/>
        <v>1.5333333333333334E-2</v>
      </c>
      <c r="M483" s="20">
        <v>39.700000000000045</v>
      </c>
      <c r="N483" s="20">
        <v>1.9850000000000023</v>
      </c>
      <c r="O483" s="20"/>
      <c r="P483" s="20"/>
      <c r="Q483" s="17">
        <v>0</v>
      </c>
      <c r="R483" s="10">
        <f t="shared" si="52"/>
        <v>39.700000000000045</v>
      </c>
      <c r="S483" s="5">
        <f t="shared" si="53"/>
        <v>41.310478538812831</v>
      </c>
      <c r="T483" s="5">
        <f t="shared" si="54"/>
        <v>0</v>
      </c>
      <c r="U483" s="9">
        <v>0.15</v>
      </c>
      <c r="V483" s="5">
        <f t="shared" si="55"/>
        <v>3.1760000000000037</v>
      </c>
    </row>
    <row r="484" spans="4:22" x14ac:dyDescent="0.25">
      <c r="D484" s="5">
        <v>480</v>
      </c>
      <c r="E484" s="17" t="s">
        <v>478</v>
      </c>
      <c r="F484" s="7">
        <v>19815</v>
      </c>
      <c r="G484" s="32">
        <f t="shared" si="49"/>
        <v>19844</v>
      </c>
      <c r="H484" s="7">
        <v>44585</v>
      </c>
      <c r="I484" s="8">
        <f t="shared" si="50"/>
        <v>67.863013698630141</v>
      </c>
      <c r="J484" s="5">
        <v>30</v>
      </c>
      <c r="K484" s="9">
        <v>0.08</v>
      </c>
      <c r="L484" s="5">
        <f t="shared" si="51"/>
        <v>3.0666666666666668E-2</v>
      </c>
      <c r="M484" s="20">
        <v>39</v>
      </c>
      <c r="N484" s="20">
        <v>1.9500000000000002</v>
      </c>
      <c r="O484" s="20"/>
      <c r="P484" s="20"/>
      <c r="Q484" s="17">
        <v>0</v>
      </c>
      <c r="R484" s="10">
        <f t="shared" si="52"/>
        <v>39</v>
      </c>
      <c r="S484" s="5">
        <f t="shared" si="53"/>
        <v>81.164164383561655</v>
      </c>
      <c r="T484" s="5">
        <f t="shared" si="54"/>
        <v>0</v>
      </c>
      <c r="U484" s="9">
        <v>0.15</v>
      </c>
      <c r="V484" s="5">
        <f t="shared" si="55"/>
        <v>3.12</v>
      </c>
    </row>
    <row r="485" spans="4:22" x14ac:dyDescent="0.25">
      <c r="D485" s="5">
        <v>481</v>
      </c>
      <c r="E485" s="17" t="s">
        <v>479</v>
      </c>
      <c r="F485" s="7">
        <v>19725</v>
      </c>
      <c r="G485" s="32">
        <f t="shared" si="49"/>
        <v>19755</v>
      </c>
      <c r="H485" s="7">
        <v>44585</v>
      </c>
      <c r="I485" s="8">
        <f t="shared" si="50"/>
        <v>68.109589041095887</v>
      </c>
      <c r="J485" s="5">
        <v>40</v>
      </c>
      <c r="K485" s="9">
        <v>0.08</v>
      </c>
      <c r="L485" s="5">
        <f t="shared" si="51"/>
        <v>2.3E-2</v>
      </c>
      <c r="M485" s="20">
        <v>144.09999999999991</v>
      </c>
      <c r="N485" s="20">
        <v>7.2049999999999956</v>
      </c>
      <c r="O485" s="20"/>
      <c r="P485" s="20"/>
      <c r="Q485" s="17">
        <v>0</v>
      </c>
      <c r="R485" s="10">
        <f t="shared" si="52"/>
        <v>144.09999999999991</v>
      </c>
      <c r="S485" s="5">
        <f t="shared" si="53"/>
        <v>225.73561095890398</v>
      </c>
      <c r="T485" s="5">
        <f t="shared" si="54"/>
        <v>0</v>
      </c>
      <c r="U485" s="9">
        <v>0.15</v>
      </c>
      <c r="V485" s="5">
        <f t="shared" si="55"/>
        <v>11.527999999999993</v>
      </c>
    </row>
    <row r="486" spans="4:22" x14ac:dyDescent="0.25">
      <c r="D486" s="5">
        <v>482</v>
      </c>
      <c r="E486" s="17" t="s">
        <v>480</v>
      </c>
      <c r="F486" s="7">
        <v>19725</v>
      </c>
      <c r="G486" s="32">
        <f t="shared" si="49"/>
        <v>19755</v>
      </c>
      <c r="H486" s="7">
        <v>44585</v>
      </c>
      <c r="I486" s="8">
        <f t="shared" si="50"/>
        <v>68.109589041095887</v>
      </c>
      <c r="J486" s="5">
        <v>15</v>
      </c>
      <c r="K486" s="9">
        <v>0.08</v>
      </c>
      <c r="L486" s="5">
        <f t="shared" si="51"/>
        <v>6.1333333333333337E-2</v>
      </c>
      <c r="M486" s="20">
        <v>70</v>
      </c>
      <c r="N486" s="20">
        <v>3.5</v>
      </c>
      <c r="O486" s="20"/>
      <c r="P486" s="20"/>
      <c r="Q486" s="17">
        <v>0</v>
      </c>
      <c r="R486" s="10">
        <f t="shared" si="52"/>
        <v>70</v>
      </c>
      <c r="S486" s="5">
        <f t="shared" si="53"/>
        <v>292.41716894977174</v>
      </c>
      <c r="T486" s="5">
        <f t="shared" si="54"/>
        <v>0</v>
      </c>
      <c r="U486" s="9">
        <v>0.15</v>
      </c>
      <c r="V486" s="5">
        <f t="shared" si="55"/>
        <v>5.6000000000000005</v>
      </c>
    </row>
    <row r="487" spans="4:22" x14ac:dyDescent="0.25">
      <c r="D487" s="5">
        <v>483</v>
      </c>
      <c r="E487" s="17" t="s">
        <v>481</v>
      </c>
      <c r="F487" s="7">
        <v>28491</v>
      </c>
      <c r="G487" s="32">
        <f t="shared" si="49"/>
        <v>28521</v>
      </c>
      <c r="H487" s="7">
        <v>44585</v>
      </c>
      <c r="I487" s="8">
        <f t="shared" si="50"/>
        <v>44.093150684931508</v>
      </c>
      <c r="J487" s="5">
        <v>40</v>
      </c>
      <c r="K487" s="9">
        <v>0.08</v>
      </c>
      <c r="L487" s="5">
        <f t="shared" si="51"/>
        <v>2.3E-2</v>
      </c>
      <c r="M487" s="20">
        <v>2276.9499999999971</v>
      </c>
      <c r="N487" s="20">
        <v>113.84749999999985</v>
      </c>
      <c r="O487" s="20"/>
      <c r="P487" s="20"/>
      <c r="Q487" s="17">
        <v>0</v>
      </c>
      <c r="R487" s="10">
        <f t="shared" si="52"/>
        <v>2276.9499999999971</v>
      </c>
      <c r="S487" s="5">
        <f t="shared" si="53"/>
        <v>2309.1516873972573</v>
      </c>
      <c r="T487" s="5">
        <f t="shared" si="54"/>
        <v>0</v>
      </c>
      <c r="U487" s="9">
        <v>0.15</v>
      </c>
      <c r="V487" s="5">
        <f t="shared" si="55"/>
        <v>182.15599999999978</v>
      </c>
    </row>
    <row r="488" spans="4:22" x14ac:dyDescent="0.25">
      <c r="D488" s="5">
        <v>484</v>
      </c>
      <c r="E488" s="17" t="s">
        <v>482</v>
      </c>
      <c r="F488" s="7">
        <v>19360</v>
      </c>
      <c r="G488" s="32">
        <f t="shared" si="49"/>
        <v>19390</v>
      </c>
      <c r="H488" s="7">
        <v>44585</v>
      </c>
      <c r="I488" s="8">
        <f t="shared" si="50"/>
        <v>69.109589041095887</v>
      </c>
      <c r="J488" s="5">
        <v>40</v>
      </c>
      <c r="K488" s="9">
        <v>0.08</v>
      </c>
      <c r="L488" s="5">
        <f t="shared" si="51"/>
        <v>2.3E-2</v>
      </c>
      <c r="M488" s="20">
        <v>4538.0500000000029</v>
      </c>
      <c r="N488" s="20">
        <v>226.90250000000015</v>
      </c>
      <c r="O488" s="20"/>
      <c r="P488" s="20"/>
      <c r="Q488" s="17">
        <v>0</v>
      </c>
      <c r="R488" s="10">
        <f t="shared" si="52"/>
        <v>4538.0500000000029</v>
      </c>
      <c r="S488" s="5">
        <f t="shared" si="53"/>
        <v>7213.3237226027441</v>
      </c>
      <c r="T488" s="5">
        <f t="shared" si="54"/>
        <v>0</v>
      </c>
      <c r="U488" s="9">
        <v>0.15</v>
      </c>
      <c r="V488" s="5">
        <f t="shared" si="55"/>
        <v>363.04400000000027</v>
      </c>
    </row>
    <row r="489" spans="4:22" x14ac:dyDescent="0.25">
      <c r="D489" s="5">
        <v>485</v>
      </c>
      <c r="E489" s="17" t="s">
        <v>483</v>
      </c>
      <c r="F489" s="7">
        <v>19360</v>
      </c>
      <c r="G489" s="32">
        <f t="shared" si="49"/>
        <v>19390</v>
      </c>
      <c r="H489" s="7">
        <v>44585</v>
      </c>
      <c r="I489" s="8">
        <f t="shared" si="50"/>
        <v>69.109589041095887</v>
      </c>
      <c r="J489" s="5">
        <v>60</v>
      </c>
      <c r="K489" s="9">
        <v>0.08</v>
      </c>
      <c r="L489" s="5">
        <f t="shared" si="51"/>
        <v>1.5333333333333334E-2</v>
      </c>
      <c r="M489" s="20">
        <v>3424.7149999999965</v>
      </c>
      <c r="N489" s="20">
        <v>171.23574999999983</v>
      </c>
      <c r="O489" s="20"/>
      <c r="P489" s="20"/>
      <c r="Q489" s="17">
        <v>0</v>
      </c>
      <c r="R489" s="10">
        <f t="shared" si="52"/>
        <v>3424.7149999999965</v>
      </c>
      <c r="S489" s="5">
        <f t="shared" si="53"/>
        <v>3629.1032422374392</v>
      </c>
      <c r="T489" s="5">
        <f t="shared" si="54"/>
        <v>0</v>
      </c>
      <c r="U489" s="9">
        <v>0.15</v>
      </c>
      <c r="V489" s="5">
        <f t="shared" si="55"/>
        <v>273.97719999999975</v>
      </c>
    </row>
    <row r="490" spans="4:22" x14ac:dyDescent="0.25">
      <c r="D490" s="5">
        <v>486</v>
      </c>
      <c r="E490" s="17" t="s">
        <v>484</v>
      </c>
      <c r="F490" s="7">
        <v>19360</v>
      </c>
      <c r="G490" s="32">
        <f t="shared" si="49"/>
        <v>19390</v>
      </c>
      <c r="H490" s="7">
        <v>44585</v>
      </c>
      <c r="I490" s="8">
        <f t="shared" si="50"/>
        <v>69.109589041095887</v>
      </c>
      <c r="J490" s="5">
        <v>40</v>
      </c>
      <c r="K490" s="9">
        <v>0.08</v>
      </c>
      <c r="L490" s="5">
        <f t="shared" si="51"/>
        <v>2.3E-2</v>
      </c>
      <c r="M490" s="20">
        <v>380.35000000000036</v>
      </c>
      <c r="N490" s="20">
        <v>19.01750000000002</v>
      </c>
      <c r="O490" s="20"/>
      <c r="P490" s="20"/>
      <c r="Q490" s="17">
        <v>0</v>
      </c>
      <c r="R490" s="10">
        <f t="shared" si="52"/>
        <v>380.35000000000036</v>
      </c>
      <c r="S490" s="5">
        <f t="shared" si="53"/>
        <v>604.57414041095944</v>
      </c>
      <c r="T490" s="5">
        <f t="shared" si="54"/>
        <v>0</v>
      </c>
      <c r="U490" s="9">
        <v>0.15</v>
      </c>
      <c r="V490" s="5">
        <f t="shared" si="55"/>
        <v>30.428000000000029</v>
      </c>
    </row>
    <row r="491" spans="4:22" x14ac:dyDescent="0.25">
      <c r="D491" s="5">
        <v>487</v>
      </c>
      <c r="E491" s="17" t="s">
        <v>485</v>
      </c>
      <c r="F491" s="7">
        <v>19360</v>
      </c>
      <c r="G491" s="32">
        <f t="shared" si="49"/>
        <v>19390</v>
      </c>
      <c r="H491" s="7">
        <v>44585</v>
      </c>
      <c r="I491" s="8">
        <f t="shared" si="50"/>
        <v>69.109589041095887</v>
      </c>
      <c r="J491" s="5">
        <v>60</v>
      </c>
      <c r="K491" s="9">
        <v>0.08</v>
      </c>
      <c r="L491" s="5">
        <f t="shared" si="51"/>
        <v>1.5333333333333334E-2</v>
      </c>
      <c r="M491" s="20">
        <v>52.5</v>
      </c>
      <c r="N491" s="20">
        <v>2.625</v>
      </c>
      <c r="O491" s="20"/>
      <c r="P491" s="20"/>
      <c r="Q491" s="17">
        <v>0</v>
      </c>
      <c r="R491" s="10">
        <f t="shared" si="52"/>
        <v>52.5</v>
      </c>
      <c r="S491" s="5">
        <f t="shared" si="53"/>
        <v>55.633219178082193</v>
      </c>
      <c r="T491" s="5">
        <f t="shared" si="54"/>
        <v>0</v>
      </c>
      <c r="U491" s="9">
        <v>0.15</v>
      </c>
      <c r="V491" s="5">
        <f t="shared" si="55"/>
        <v>4.2</v>
      </c>
    </row>
    <row r="492" spans="4:22" x14ac:dyDescent="0.25">
      <c r="D492" s="5">
        <v>488</v>
      </c>
      <c r="E492" s="17" t="s">
        <v>486</v>
      </c>
      <c r="F492" s="7">
        <v>28126</v>
      </c>
      <c r="G492" s="32">
        <f t="shared" si="49"/>
        <v>28156</v>
      </c>
      <c r="H492" s="7">
        <v>44585</v>
      </c>
      <c r="I492" s="8">
        <f t="shared" si="50"/>
        <v>45.093150684931508</v>
      </c>
      <c r="J492" s="5">
        <v>40</v>
      </c>
      <c r="K492" s="9">
        <v>0.08</v>
      </c>
      <c r="L492" s="5">
        <f t="shared" si="51"/>
        <v>2.3E-2</v>
      </c>
      <c r="M492" s="20">
        <v>4456.1999999999971</v>
      </c>
      <c r="N492" s="20">
        <v>222.80999999999986</v>
      </c>
      <c r="O492" s="20"/>
      <c r="P492" s="20"/>
      <c r="Q492" s="17">
        <v>0</v>
      </c>
      <c r="R492" s="10">
        <f t="shared" si="52"/>
        <v>4456.1999999999971</v>
      </c>
      <c r="S492" s="5">
        <f t="shared" si="53"/>
        <v>4621.7142558904079</v>
      </c>
      <c r="T492" s="5">
        <f t="shared" si="54"/>
        <v>0</v>
      </c>
      <c r="U492" s="9">
        <v>0.15</v>
      </c>
      <c r="V492" s="5">
        <f t="shared" si="55"/>
        <v>356.49599999999975</v>
      </c>
    </row>
    <row r="493" spans="4:22" x14ac:dyDescent="0.25">
      <c r="D493" s="5">
        <v>489</v>
      </c>
      <c r="E493" s="17" t="s">
        <v>487</v>
      </c>
      <c r="F493" s="7">
        <v>28126</v>
      </c>
      <c r="G493" s="32">
        <f t="shared" si="49"/>
        <v>28156</v>
      </c>
      <c r="H493" s="7">
        <v>44585</v>
      </c>
      <c r="I493" s="8">
        <f t="shared" si="50"/>
        <v>45.093150684931508</v>
      </c>
      <c r="J493" s="5">
        <v>15</v>
      </c>
      <c r="K493" s="9">
        <v>0.08</v>
      </c>
      <c r="L493" s="5">
        <f t="shared" si="51"/>
        <v>6.1333333333333337E-2</v>
      </c>
      <c r="M493" s="20">
        <v>428.55199999999968</v>
      </c>
      <c r="N493" s="20">
        <v>21.427599999999984</v>
      </c>
      <c r="O493" s="20"/>
      <c r="P493" s="20"/>
      <c r="Q493" s="17">
        <v>0</v>
      </c>
      <c r="R493" s="10">
        <f t="shared" si="52"/>
        <v>428.55199999999968</v>
      </c>
      <c r="S493" s="5">
        <f t="shared" si="53"/>
        <v>1185.2519412894969</v>
      </c>
      <c r="T493" s="5">
        <f t="shared" si="54"/>
        <v>0</v>
      </c>
      <c r="U493" s="9">
        <v>0.15</v>
      </c>
      <c r="V493" s="5">
        <f t="shared" si="55"/>
        <v>34.284159999999979</v>
      </c>
    </row>
    <row r="494" spans="4:22" x14ac:dyDescent="0.25">
      <c r="D494" s="5">
        <v>490</v>
      </c>
      <c r="E494" s="17" t="s">
        <v>488</v>
      </c>
      <c r="F494" s="7">
        <v>27760</v>
      </c>
      <c r="G494" s="32">
        <f t="shared" si="49"/>
        <v>27790</v>
      </c>
      <c r="H494" s="7">
        <v>44585</v>
      </c>
      <c r="I494" s="8">
        <f t="shared" si="50"/>
        <v>46.095890410958901</v>
      </c>
      <c r="J494" s="5">
        <v>15</v>
      </c>
      <c r="K494" s="9">
        <v>0.08</v>
      </c>
      <c r="L494" s="5">
        <f t="shared" si="51"/>
        <v>6.1333333333333337E-2</v>
      </c>
      <c r="M494" s="20">
        <v>2589.1999999999971</v>
      </c>
      <c r="N494" s="20">
        <v>129.45999999999987</v>
      </c>
      <c r="O494" s="20"/>
      <c r="P494" s="20"/>
      <c r="Q494" s="17">
        <v>0</v>
      </c>
      <c r="R494" s="10">
        <f t="shared" si="52"/>
        <v>2589.1999999999971</v>
      </c>
      <c r="S494" s="5">
        <f t="shared" si="53"/>
        <v>7320.224073059353</v>
      </c>
      <c r="T494" s="5">
        <f t="shared" si="54"/>
        <v>0</v>
      </c>
      <c r="U494" s="9">
        <v>0.15</v>
      </c>
      <c r="V494" s="5">
        <f t="shared" si="55"/>
        <v>207.13599999999977</v>
      </c>
    </row>
    <row r="495" spans="4:22" x14ac:dyDescent="0.25">
      <c r="D495" s="5">
        <v>491</v>
      </c>
      <c r="E495" s="17" t="s">
        <v>489</v>
      </c>
      <c r="F495" s="7">
        <v>27395</v>
      </c>
      <c r="G495" s="32">
        <f t="shared" si="49"/>
        <v>27425</v>
      </c>
      <c r="H495" s="7">
        <v>44585</v>
      </c>
      <c r="I495" s="8">
        <f t="shared" si="50"/>
        <v>47.095890410958901</v>
      </c>
      <c r="J495" s="5">
        <v>15</v>
      </c>
      <c r="K495" s="9">
        <v>0.08</v>
      </c>
      <c r="L495" s="5">
        <f t="shared" si="51"/>
        <v>6.1333333333333337E-2</v>
      </c>
      <c r="M495" s="20">
        <v>2746.5999999999985</v>
      </c>
      <c r="N495" s="20">
        <v>137.32999999999993</v>
      </c>
      <c r="O495" s="20"/>
      <c r="P495" s="20"/>
      <c r="Q495" s="17">
        <v>0</v>
      </c>
      <c r="R495" s="10">
        <f t="shared" si="52"/>
        <v>2746.5999999999985</v>
      </c>
      <c r="S495" s="5">
        <f t="shared" si="53"/>
        <v>7933.6857863013656</v>
      </c>
      <c r="T495" s="5">
        <f t="shared" si="54"/>
        <v>0</v>
      </c>
      <c r="U495" s="9">
        <v>0.15</v>
      </c>
      <c r="V495" s="5">
        <f t="shared" si="55"/>
        <v>219.72799999999989</v>
      </c>
    </row>
    <row r="496" spans="4:22" x14ac:dyDescent="0.25">
      <c r="D496" s="5">
        <v>492</v>
      </c>
      <c r="E496" s="25" t="s">
        <v>490</v>
      </c>
      <c r="F496" s="7">
        <v>26665</v>
      </c>
      <c r="G496" s="32">
        <f t="shared" si="49"/>
        <v>26695</v>
      </c>
      <c r="H496" s="7">
        <v>44585</v>
      </c>
      <c r="I496" s="8">
        <f t="shared" si="50"/>
        <v>49.095890410958901</v>
      </c>
      <c r="J496" s="5">
        <v>40</v>
      </c>
      <c r="K496" s="9">
        <v>0.08</v>
      </c>
      <c r="L496" s="5">
        <f t="shared" si="51"/>
        <v>2.3E-2</v>
      </c>
      <c r="M496" s="20">
        <v>71.349999999999909</v>
      </c>
      <c r="N496" s="20">
        <v>3.5674999999999955</v>
      </c>
      <c r="O496" s="20"/>
      <c r="P496" s="20"/>
      <c r="Q496" s="17">
        <v>0</v>
      </c>
      <c r="R496" s="10">
        <f t="shared" si="52"/>
        <v>71.349999999999909</v>
      </c>
      <c r="S496" s="5">
        <f t="shared" si="53"/>
        <v>80.568810958903995</v>
      </c>
      <c r="T496" s="5">
        <f t="shared" si="54"/>
        <v>0</v>
      </c>
      <c r="U496" s="9">
        <v>0.15</v>
      </c>
      <c r="V496" s="5">
        <f t="shared" si="55"/>
        <v>5.7079999999999931</v>
      </c>
    </row>
    <row r="497" spans="4:22" x14ac:dyDescent="0.25">
      <c r="D497" s="5">
        <v>493</v>
      </c>
      <c r="E497" s="17" t="s">
        <v>491</v>
      </c>
      <c r="F497" s="7">
        <v>25934</v>
      </c>
      <c r="G497" s="32">
        <f t="shared" si="49"/>
        <v>25964</v>
      </c>
      <c r="H497" s="7">
        <v>44585</v>
      </c>
      <c r="I497" s="8">
        <f t="shared" si="50"/>
        <v>51.098630136986301</v>
      </c>
      <c r="J497" s="5">
        <v>40</v>
      </c>
      <c r="K497" s="9">
        <v>0.08</v>
      </c>
      <c r="L497" s="5">
        <f t="shared" si="51"/>
        <v>2.3E-2</v>
      </c>
      <c r="M497" s="20">
        <v>111.40000000000009</v>
      </c>
      <c r="N497" s="20">
        <v>5.5700000000000047</v>
      </c>
      <c r="O497" s="20"/>
      <c r="P497" s="20"/>
      <c r="Q497" s="17">
        <v>0</v>
      </c>
      <c r="R497" s="10">
        <f t="shared" si="52"/>
        <v>111.40000000000009</v>
      </c>
      <c r="S497" s="5">
        <f t="shared" si="53"/>
        <v>130.9249101369864</v>
      </c>
      <c r="T497" s="5">
        <f t="shared" si="54"/>
        <v>0</v>
      </c>
      <c r="U497" s="9">
        <v>0.15</v>
      </c>
      <c r="V497" s="5">
        <f t="shared" si="55"/>
        <v>8.9120000000000079</v>
      </c>
    </row>
    <row r="498" spans="4:22" x14ac:dyDescent="0.25">
      <c r="D498" s="5">
        <v>494</v>
      </c>
      <c r="E498" s="17" t="s">
        <v>492</v>
      </c>
      <c r="F498" s="7">
        <v>25569</v>
      </c>
      <c r="G498" s="32">
        <f t="shared" si="49"/>
        <v>25599</v>
      </c>
      <c r="H498" s="7">
        <v>44585</v>
      </c>
      <c r="I498" s="8">
        <f t="shared" si="50"/>
        <v>52.098630136986301</v>
      </c>
      <c r="J498" s="5">
        <v>40</v>
      </c>
      <c r="K498" s="9">
        <v>0.08</v>
      </c>
      <c r="L498" s="5">
        <f t="shared" si="51"/>
        <v>2.3E-2</v>
      </c>
      <c r="M498" s="20">
        <v>69.150000000000091</v>
      </c>
      <c r="N498" s="20">
        <v>3.4575000000000049</v>
      </c>
      <c r="O498" s="20"/>
      <c r="P498" s="20"/>
      <c r="Q498" s="17">
        <v>0</v>
      </c>
      <c r="R498" s="10">
        <f t="shared" si="52"/>
        <v>69.150000000000091</v>
      </c>
      <c r="S498" s="5">
        <f t="shared" si="53"/>
        <v>82.860266301369975</v>
      </c>
      <c r="T498" s="5">
        <f t="shared" si="54"/>
        <v>0</v>
      </c>
      <c r="U498" s="9">
        <v>0.15</v>
      </c>
      <c r="V498" s="5">
        <f t="shared" si="55"/>
        <v>5.5320000000000071</v>
      </c>
    </row>
    <row r="499" spans="4:22" x14ac:dyDescent="0.25">
      <c r="D499" s="5">
        <v>495</v>
      </c>
      <c r="E499" s="17" t="s">
        <v>493</v>
      </c>
      <c r="F499" s="7">
        <v>25204</v>
      </c>
      <c r="G499" s="32">
        <f t="shared" si="49"/>
        <v>25234</v>
      </c>
      <c r="H499" s="7">
        <v>44585</v>
      </c>
      <c r="I499" s="8">
        <f t="shared" si="50"/>
        <v>53.098630136986301</v>
      </c>
      <c r="J499" s="5">
        <v>40</v>
      </c>
      <c r="K499" s="9">
        <v>0.08</v>
      </c>
      <c r="L499" s="5">
        <f t="shared" si="51"/>
        <v>2.3E-2</v>
      </c>
      <c r="M499" s="20">
        <v>1124.9500000000007</v>
      </c>
      <c r="N499" s="20">
        <v>56.247500000000038</v>
      </c>
      <c r="O499" s="20"/>
      <c r="P499" s="20"/>
      <c r="Q499" s="17">
        <v>0</v>
      </c>
      <c r="R499" s="10">
        <f t="shared" si="52"/>
        <v>1124.9500000000007</v>
      </c>
      <c r="S499" s="5">
        <f t="shared" si="53"/>
        <v>1373.8659913698639</v>
      </c>
      <c r="T499" s="5">
        <f t="shared" si="54"/>
        <v>0</v>
      </c>
      <c r="U499" s="9">
        <v>0.15</v>
      </c>
      <c r="V499" s="5">
        <f t="shared" si="55"/>
        <v>89.996000000000066</v>
      </c>
    </row>
    <row r="500" spans="4:22" x14ac:dyDescent="0.25">
      <c r="D500" s="5">
        <v>496</v>
      </c>
      <c r="E500" s="17" t="s">
        <v>494</v>
      </c>
      <c r="F500" s="7">
        <v>24838</v>
      </c>
      <c r="G500" s="32">
        <f t="shared" si="49"/>
        <v>24868</v>
      </c>
      <c r="H500" s="7">
        <v>44585</v>
      </c>
      <c r="I500" s="8">
        <f t="shared" si="50"/>
        <v>54.101369863013701</v>
      </c>
      <c r="J500" s="5">
        <v>40</v>
      </c>
      <c r="K500" s="9">
        <v>0.08</v>
      </c>
      <c r="L500" s="5">
        <f t="shared" si="51"/>
        <v>2.3E-2</v>
      </c>
      <c r="M500" s="20">
        <v>599.75</v>
      </c>
      <c r="N500" s="20">
        <v>29.987500000000001</v>
      </c>
      <c r="O500" s="20"/>
      <c r="P500" s="20"/>
      <c r="Q500" s="17">
        <v>0</v>
      </c>
      <c r="R500" s="10">
        <f t="shared" si="52"/>
        <v>599.75</v>
      </c>
      <c r="S500" s="5">
        <f t="shared" si="53"/>
        <v>746.28782123287669</v>
      </c>
      <c r="T500" s="5">
        <f t="shared" si="54"/>
        <v>0</v>
      </c>
      <c r="U500" s="9">
        <v>0.15</v>
      </c>
      <c r="V500" s="5">
        <f t="shared" si="55"/>
        <v>47.980000000000004</v>
      </c>
    </row>
    <row r="501" spans="4:22" x14ac:dyDescent="0.25">
      <c r="D501" s="5">
        <v>497</v>
      </c>
      <c r="E501" s="17" t="s">
        <v>495</v>
      </c>
      <c r="F501" s="7">
        <v>24108</v>
      </c>
      <c r="G501" s="32">
        <f t="shared" si="49"/>
        <v>24138</v>
      </c>
      <c r="H501" s="7">
        <v>44585</v>
      </c>
      <c r="I501" s="8">
        <f t="shared" si="50"/>
        <v>56.101369863013701</v>
      </c>
      <c r="J501" s="5">
        <v>40</v>
      </c>
      <c r="K501" s="9">
        <v>0.08</v>
      </c>
      <c r="L501" s="5">
        <f t="shared" si="51"/>
        <v>2.3E-2</v>
      </c>
      <c r="M501" s="20">
        <v>114.15000000000009</v>
      </c>
      <c r="N501" s="20">
        <v>5.7075000000000049</v>
      </c>
      <c r="O501" s="20"/>
      <c r="P501" s="20"/>
      <c r="Q501" s="17">
        <v>0</v>
      </c>
      <c r="R501" s="10">
        <f t="shared" si="52"/>
        <v>114.15000000000009</v>
      </c>
      <c r="S501" s="5">
        <f t="shared" si="53"/>
        <v>147.29134150684945</v>
      </c>
      <c r="T501" s="5">
        <f t="shared" si="54"/>
        <v>0</v>
      </c>
      <c r="U501" s="9">
        <v>0.15</v>
      </c>
      <c r="V501" s="5">
        <f t="shared" si="55"/>
        <v>9.1320000000000068</v>
      </c>
    </row>
    <row r="502" spans="4:22" x14ac:dyDescent="0.25">
      <c r="D502" s="5">
        <v>498</v>
      </c>
      <c r="E502" s="17" t="s">
        <v>495</v>
      </c>
      <c r="F502" s="7">
        <v>23743</v>
      </c>
      <c r="G502" s="32">
        <f t="shared" si="49"/>
        <v>23773</v>
      </c>
      <c r="H502" s="7">
        <v>44585</v>
      </c>
      <c r="I502" s="8">
        <f t="shared" si="50"/>
        <v>57.101369863013701</v>
      </c>
      <c r="J502" s="5">
        <v>40</v>
      </c>
      <c r="K502" s="9">
        <v>0.08</v>
      </c>
      <c r="L502" s="5">
        <f t="shared" si="51"/>
        <v>2.3E-2</v>
      </c>
      <c r="M502" s="20">
        <v>95.650000000000091</v>
      </c>
      <c r="N502" s="20">
        <v>4.7825000000000051</v>
      </c>
      <c r="O502" s="20"/>
      <c r="P502" s="20"/>
      <c r="Q502" s="17">
        <v>0</v>
      </c>
      <c r="R502" s="10">
        <f t="shared" si="52"/>
        <v>95.650000000000091</v>
      </c>
      <c r="S502" s="5">
        <f t="shared" si="53"/>
        <v>125.62015863013711</v>
      </c>
      <c r="T502" s="5">
        <f t="shared" si="54"/>
        <v>0</v>
      </c>
      <c r="U502" s="9">
        <v>0.15</v>
      </c>
      <c r="V502" s="5">
        <f t="shared" si="55"/>
        <v>7.6520000000000072</v>
      </c>
    </row>
    <row r="503" spans="4:22" x14ac:dyDescent="0.25">
      <c r="D503" s="5">
        <v>499</v>
      </c>
      <c r="E503" s="17" t="s">
        <v>496</v>
      </c>
      <c r="F503" s="7">
        <v>42686</v>
      </c>
      <c r="G503" s="32">
        <f t="shared" si="49"/>
        <v>42704</v>
      </c>
      <c r="H503" s="7">
        <v>44585</v>
      </c>
      <c r="I503" s="8">
        <f t="shared" si="50"/>
        <v>5.2027397260273975</v>
      </c>
      <c r="J503" s="5">
        <v>25</v>
      </c>
      <c r="K503" s="9">
        <v>0.08</v>
      </c>
      <c r="L503" s="5">
        <f t="shared" si="51"/>
        <v>3.6799999999999999E-2</v>
      </c>
      <c r="M503" s="20">
        <v>38590345.728477307</v>
      </c>
      <c r="N503" s="20">
        <v>31418885.041456442</v>
      </c>
      <c r="O503" s="20">
        <f>VLOOKUP(G503,Sheet1!E:M,9,0)</f>
        <v>139.62</v>
      </c>
      <c r="P503">
        <v>140.27000000000001</v>
      </c>
      <c r="Q503" s="34">
        <f t="shared" ref="Q503:Q531" si="56">(P503-O503)/O503</f>
        <v>4.655493482309165E-3</v>
      </c>
      <c r="R503" s="10">
        <f t="shared" si="52"/>
        <v>38410688.625458322</v>
      </c>
      <c r="S503" s="5">
        <f t="shared" si="53"/>
        <v>7354142.0146592585</v>
      </c>
      <c r="T503" s="5">
        <f t="shared" si="54"/>
        <v>31056546.610799063</v>
      </c>
      <c r="U503" s="9">
        <v>0.15</v>
      </c>
      <c r="V503" s="5">
        <f t="shared" si="55"/>
        <v>26398064.619179204</v>
      </c>
    </row>
    <row r="504" spans="4:22" x14ac:dyDescent="0.25">
      <c r="D504" s="5">
        <v>500</v>
      </c>
      <c r="E504" s="17" t="s">
        <v>497</v>
      </c>
      <c r="F504" s="7">
        <v>42686</v>
      </c>
      <c r="G504" s="32">
        <f t="shared" si="49"/>
        <v>42704</v>
      </c>
      <c r="H504" s="7">
        <v>44585</v>
      </c>
      <c r="I504" s="8">
        <f t="shared" si="50"/>
        <v>5.2027397260273975</v>
      </c>
      <c r="J504" s="5">
        <v>40</v>
      </c>
      <c r="K504" s="9">
        <v>0.08</v>
      </c>
      <c r="L504" s="5">
        <f t="shared" si="51"/>
        <v>2.3E-2</v>
      </c>
      <c r="M504" s="20">
        <v>61914846.3384059</v>
      </c>
      <c r="N504" s="20">
        <v>50408862.702422142</v>
      </c>
      <c r="O504" s="20">
        <f>VLOOKUP(G504,Sheet1!E:M,9,0)</f>
        <v>139.62</v>
      </c>
      <c r="P504">
        <v>140.27000000000001</v>
      </c>
      <c r="Q504" s="34">
        <f t="shared" si="56"/>
        <v>4.655493482309165E-3</v>
      </c>
      <c r="R504" s="10">
        <f t="shared" si="52"/>
        <v>61626602.174819276</v>
      </c>
      <c r="S504" s="5">
        <f t="shared" si="53"/>
        <v>7374424.9402454291</v>
      </c>
      <c r="T504" s="5">
        <f t="shared" si="54"/>
        <v>54252177.234573849</v>
      </c>
      <c r="U504" s="9">
        <v>0.15</v>
      </c>
      <c r="V504" s="5">
        <f t="shared" si="55"/>
        <v>46114350.649387769</v>
      </c>
    </row>
    <row r="505" spans="4:22" x14ac:dyDescent="0.25">
      <c r="D505" s="5">
        <v>501</v>
      </c>
      <c r="E505" s="17" t="s">
        <v>498</v>
      </c>
      <c r="F505" s="7">
        <v>42686</v>
      </c>
      <c r="G505" s="32">
        <f t="shared" si="49"/>
        <v>42704</v>
      </c>
      <c r="H505" s="7">
        <v>44585</v>
      </c>
      <c r="I505" s="8">
        <f t="shared" si="50"/>
        <v>5.2027397260273975</v>
      </c>
      <c r="J505" s="5">
        <v>40</v>
      </c>
      <c r="K505" s="9">
        <v>0.08</v>
      </c>
      <c r="L505" s="5">
        <f t="shared" si="51"/>
        <v>2.3E-2</v>
      </c>
      <c r="M505" s="20">
        <v>563328.63730022963</v>
      </c>
      <c r="N505" s="20">
        <v>458642.11273016233</v>
      </c>
      <c r="O505" s="20">
        <f>VLOOKUP(G505,Sheet1!E:M,9,0)</f>
        <v>139.62</v>
      </c>
      <c r="P505">
        <v>140.27000000000001</v>
      </c>
      <c r="Q505" s="34">
        <f t="shared" si="56"/>
        <v>4.655493482309165E-3</v>
      </c>
      <c r="R505" s="10">
        <f t="shared" si="52"/>
        <v>560706.06450088031</v>
      </c>
      <c r="S505" s="5">
        <f t="shared" si="53"/>
        <v>67095.777477273834</v>
      </c>
      <c r="T505" s="5">
        <f t="shared" si="54"/>
        <v>493610.28702360648</v>
      </c>
      <c r="U505" s="9">
        <v>0.15</v>
      </c>
      <c r="V505" s="5">
        <f t="shared" si="55"/>
        <v>419568.74397006549</v>
      </c>
    </row>
    <row r="506" spans="4:22" x14ac:dyDescent="0.25">
      <c r="D506" s="5">
        <v>502</v>
      </c>
      <c r="E506" s="17" t="s">
        <v>499</v>
      </c>
      <c r="F506" s="7">
        <v>42686</v>
      </c>
      <c r="G506" s="32">
        <f t="shared" si="49"/>
        <v>42704</v>
      </c>
      <c r="H506" s="7">
        <v>44585</v>
      </c>
      <c r="I506" s="8">
        <f t="shared" si="50"/>
        <v>5.2027397260273975</v>
      </c>
      <c r="J506" s="5">
        <v>40</v>
      </c>
      <c r="K506" s="9">
        <v>0.08</v>
      </c>
      <c r="L506" s="5">
        <f t="shared" si="51"/>
        <v>2.3E-2</v>
      </c>
      <c r="M506" s="20">
        <v>32764.204816688882</v>
      </c>
      <c r="N506" s="20">
        <v>26675.448617466944</v>
      </c>
      <c r="O506" s="20">
        <f>VLOOKUP(G506,Sheet1!E:M,9,0)</f>
        <v>139.62</v>
      </c>
      <c r="P506">
        <v>140.27000000000001</v>
      </c>
      <c r="Q506" s="34">
        <f t="shared" si="56"/>
        <v>4.655493482309165E-3</v>
      </c>
      <c r="R506" s="10">
        <f t="shared" si="52"/>
        <v>32611.671274711742</v>
      </c>
      <c r="S506" s="5">
        <f t="shared" si="53"/>
        <v>3902.4108664810537</v>
      </c>
      <c r="T506" s="5">
        <f t="shared" si="54"/>
        <v>28709.260408230686</v>
      </c>
      <c r="U506" s="9">
        <v>0.15</v>
      </c>
      <c r="V506" s="5">
        <f t="shared" si="55"/>
        <v>24402.871346996082</v>
      </c>
    </row>
    <row r="507" spans="4:22" x14ac:dyDescent="0.25">
      <c r="D507" s="5">
        <v>503</v>
      </c>
      <c r="E507" s="17" t="s">
        <v>500</v>
      </c>
      <c r="F507" s="7">
        <v>42686</v>
      </c>
      <c r="G507" s="32">
        <f t="shared" si="49"/>
        <v>42704</v>
      </c>
      <c r="H507" s="7">
        <v>44585</v>
      </c>
      <c r="I507" s="8">
        <f t="shared" si="50"/>
        <v>5.2027397260273975</v>
      </c>
      <c r="J507" s="5">
        <v>40</v>
      </c>
      <c r="K507" s="9">
        <v>0.08</v>
      </c>
      <c r="L507" s="5">
        <f t="shared" si="51"/>
        <v>2.3E-2</v>
      </c>
      <c r="M507" s="20">
        <v>194111707.35598338</v>
      </c>
      <c r="N507" s="20">
        <v>164669238.56158242</v>
      </c>
      <c r="O507" s="20">
        <f>VLOOKUP(G507,Sheet1!E:M,9,0)</f>
        <v>139.62</v>
      </c>
      <c r="P507">
        <v>140.27000000000001</v>
      </c>
      <c r="Q507" s="34">
        <f t="shared" si="56"/>
        <v>4.655493482309165E-3</v>
      </c>
      <c r="R507" s="10">
        <f t="shared" si="52"/>
        <v>193208021.56754768</v>
      </c>
      <c r="S507" s="5">
        <f t="shared" si="53"/>
        <v>23119854.131522689</v>
      </c>
      <c r="T507" s="5">
        <f t="shared" si="54"/>
        <v>170088167.43602499</v>
      </c>
      <c r="U507" s="9">
        <v>0.15</v>
      </c>
      <c r="V507" s="5">
        <f t="shared" si="55"/>
        <v>144574942.32062125</v>
      </c>
    </row>
    <row r="508" spans="4:22" x14ac:dyDescent="0.25">
      <c r="D508" s="5">
        <v>504</v>
      </c>
      <c r="E508" s="17" t="s">
        <v>501</v>
      </c>
      <c r="F508" s="7">
        <v>42686</v>
      </c>
      <c r="G508" s="32">
        <f t="shared" si="49"/>
        <v>42704</v>
      </c>
      <c r="H508" s="7">
        <v>44585</v>
      </c>
      <c r="I508" s="8">
        <f t="shared" si="50"/>
        <v>5.2027397260273975</v>
      </c>
      <c r="J508" s="5">
        <v>40</v>
      </c>
      <c r="K508" s="9">
        <v>0.08</v>
      </c>
      <c r="L508" s="5">
        <f t="shared" si="51"/>
        <v>2.3E-2</v>
      </c>
      <c r="M508" s="20">
        <v>6201123.8138762563</v>
      </c>
      <c r="N508" s="20">
        <v>5048734.1473139916</v>
      </c>
      <c r="O508" s="20">
        <f>VLOOKUP(G508,Sheet1!E:M,9,0)</f>
        <v>139.62</v>
      </c>
      <c r="P508">
        <v>140.27000000000001</v>
      </c>
      <c r="Q508" s="34">
        <f t="shared" si="56"/>
        <v>4.655493482309165E-3</v>
      </c>
      <c r="R508" s="10">
        <f t="shared" si="52"/>
        <v>6172254.5223777629</v>
      </c>
      <c r="S508" s="5">
        <f t="shared" si="53"/>
        <v>738590.57746272208</v>
      </c>
      <c r="T508" s="5">
        <f t="shared" si="54"/>
        <v>5433663.9449150413</v>
      </c>
      <c r="U508" s="9">
        <v>0.15</v>
      </c>
      <c r="V508" s="5">
        <f t="shared" si="55"/>
        <v>4618614.3531777849</v>
      </c>
    </row>
    <row r="509" spans="4:22" x14ac:dyDescent="0.25">
      <c r="D509" s="5">
        <v>505</v>
      </c>
      <c r="E509" s="17" t="s">
        <v>502</v>
      </c>
      <c r="F509" s="7">
        <v>42686</v>
      </c>
      <c r="G509" s="32">
        <f t="shared" si="49"/>
        <v>42704</v>
      </c>
      <c r="H509" s="7">
        <v>44585</v>
      </c>
      <c r="I509" s="8">
        <f t="shared" si="50"/>
        <v>5.2027397260273975</v>
      </c>
      <c r="J509" s="5">
        <v>40</v>
      </c>
      <c r="K509" s="9">
        <v>0.08</v>
      </c>
      <c r="L509" s="5">
        <f t="shared" si="51"/>
        <v>2.3E-2</v>
      </c>
      <c r="M509" s="20">
        <v>63387508.816070199</v>
      </c>
      <c r="N509" s="20">
        <v>55135605.040744059</v>
      </c>
      <c r="O509" s="20">
        <f>VLOOKUP(G509,Sheet1!E:M,9,0)</f>
        <v>139.62</v>
      </c>
      <c r="P509">
        <v>140.27000000000001</v>
      </c>
      <c r="Q509" s="34">
        <f t="shared" si="56"/>
        <v>4.655493482309165E-3</v>
      </c>
      <c r="R509" s="10">
        <f t="shared" si="52"/>
        <v>63092408.681917168</v>
      </c>
      <c r="S509" s="5">
        <f t="shared" si="53"/>
        <v>7549827.7643838255</v>
      </c>
      <c r="T509" s="5">
        <f t="shared" si="54"/>
        <v>55542580.917533346</v>
      </c>
      <c r="U509" s="9">
        <v>0.15</v>
      </c>
      <c r="V509" s="5">
        <f t="shared" si="55"/>
        <v>47211193.779903345</v>
      </c>
    </row>
    <row r="510" spans="4:22" x14ac:dyDescent="0.25">
      <c r="D510" s="5">
        <v>506</v>
      </c>
      <c r="E510" s="17" t="s">
        <v>503</v>
      </c>
      <c r="F510" s="7">
        <v>42686</v>
      </c>
      <c r="G510" s="32">
        <f t="shared" si="49"/>
        <v>42704</v>
      </c>
      <c r="H510" s="7">
        <v>44585</v>
      </c>
      <c r="I510" s="8">
        <f t="shared" si="50"/>
        <v>5.2027397260273975</v>
      </c>
      <c r="J510" s="5">
        <v>60</v>
      </c>
      <c r="K510" s="9">
        <v>0.08</v>
      </c>
      <c r="L510" s="5">
        <f t="shared" si="51"/>
        <v>1.5333333333333334E-2</v>
      </c>
      <c r="M510" s="20">
        <v>35698952.173636384</v>
      </c>
      <c r="N510" s="20">
        <v>33934728.513890088</v>
      </c>
      <c r="O510" s="20">
        <f>VLOOKUP(G510,Sheet1!E:M,9,0)</f>
        <v>139.62</v>
      </c>
      <c r="P510">
        <v>140.27000000000001</v>
      </c>
      <c r="Q510" s="34">
        <f t="shared" si="56"/>
        <v>4.655493482309165E-3</v>
      </c>
      <c r="R510" s="10">
        <f t="shared" si="52"/>
        <v>35532755.934466749</v>
      </c>
      <c r="S510" s="5">
        <f t="shared" si="53"/>
        <v>2834637.7734241178</v>
      </c>
      <c r="T510" s="5">
        <f t="shared" si="54"/>
        <v>32698118.161042631</v>
      </c>
      <c r="U510" s="9">
        <v>0.15</v>
      </c>
      <c r="V510" s="5">
        <f t="shared" si="55"/>
        <v>27793400.436886236</v>
      </c>
    </row>
    <row r="511" spans="4:22" x14ac:dyDescent="0.25">
      <c r="D511" s="5">
        <v>507</v>
      </c>
      <c r="E511" s="17" t="s">
        <v>504</v>
      </c>
      <c r="F511" s="7">
        <v>43110</v>
      </c>
      <c r="G511" s="32">
        <f t="shared" si="49"/>
        <v>43131</v>
      </c>
      <c r="H511" s="7">
        <v>44585</v>
      </c>
      <c r="I511" s="8">
        <f t="shared" si="50"/>
        <v>4.0410958904109586</v>
      </c>
      <c r="J511" s="5">
        <v>40</v>
      </c>
      <c r="K511" s="9">
        <v>0.08</v>
      </c>
      <c r="L511" s="5">
        <f t="shared" si="51"/>
        <v>2.3E-2</v>
      </c>
      <c r="M511" s="20">
        <v>1370151.7480803938</v>
      </c>
      <c r="N511" s="20">
        <v>1176010.6299784163</v>
      </c>
      <c r="O511" s="20">
        <f>VLOOKUP(G511,Sheet1!E:M,9,0)</f>
        <v>139.79</v>
      </c>
      <c r="P511">
        <v>140.27000000000001</v>
      </c>
      <c r="Q511" s="34">
        <f t="shared" si="56"/>
        <v>3.4337220115889422E-3</v>
      </c>
      <c r="R511" s="10">
        <f t="shared" si="52"/>
        <v>1365447.0278637931</v>
      </c>
      <c r="S511" s="5">
        <f t="shared" si="53"/>
        <v>126911.75457610733</v>
      </c>
      <c r="T511" s="5">
        <f t="shared" si="54"/>
        <v>1238535.2732876858</v>
      </c>
      <c r="U511" s="9">
        <v>0.15</v>
      </c>
      <c r="V511" s="5">
        <f t="shared" si="55"/>
        <v>1052754.9822945329</v>
      </c>
    </row>
    <row r="512" spans="4:22" x14ac:dyDescent="0.25">
      <c r="D512" s="5">
        <v>508</v>
      </c>
      <c r="E512" s="17" t="s">
        <v>505</v>
      </c>
      <c r="F512" s="7">
        <v>43110</v>
      </c>
      <c r="G512" s="32">
        <f t="shared" si="49"/>
        <v>43131</v>
      </c>
      <c r="H512" s="7">
        <v>44585</v>
      </c>
      <c r="I512" s="8">
        <f t="shared" si="50"/>
        <v>4.0410958904109586</v>
      </c>
      <c r="J512" s="5">
        <v>40</v>
      </c>
      <c r="K512" s="9">
        <v>0.08</v>
      </c>
      <c r="L512" s="5">
        <f t="shared" si="51"/>
        <v>2.3E-2</v>
      </c>
      <c r="M512" s="20">
        <v>1320854.1210444733</v>
      </c>
      <c r="N512" s="20">
        <v>1133698.139038506</v>
      </c>
      <c r="O512" s="20">
        <f>VLOOKUP(G512,Sheet1!E:M,9,0)</f>
        <v>139.79</v>
      </c>
      <c r="P512">
        <v>140.27000000000001</v>
      </c>
      <c r="Q512" s="34">
        <f t="shared" si="56"/>
        <v>3.4337220115889422E-3</v>
      </c>
      <c r="R512" s="10">
        <f t="shared" si="52"/>
        <v>1316318.6751749448</v>
      </c>
      <c r="S512" s="5">
        <f t="shared" si="53"/>
        <v>122345.50974057533</v>
      </c>
      <c r="T512" s="5">
        <f t="shared" si="54"/>
        <v>1193973.1654343694</v>
      </c>
      <c r="U512" s="9">
        <v>0.15</v>
      </c>
      <c r="V512" s="5">
        <f t="shared" si="55"/>
        <v>1014877.190619214</v>
      </c>
    </row>
    <row r="513" spans="4:22" x14ac:dyDescent="0.25">
      <c r="D513" s="5">
        <v>509</v>
      </c>
      <c r="E513" s="17" t="s">
        <v>506</v>
      </c>
      <c r="F513" s="7">
        <v>43110</v>
      </c>
      <c r="G513" s="32">
        <f t="shared" si="49"/>
        <v>43131</v>
      </c>
      <c r="H513" s="7">
        <v>44585</v>
      </c>
      <c r="I513" s="8">
        <f t="shared" si="50"/>
        <v>4.0410958904109586</v>
      </c>
      <c r="J513" s="5">
        <v>40</v>
      </c>
      <c r="K513" s="9">
        <v>0.08</v>
      </c>
      <c r="L513" s="5">
        <f t="shared" si="51"/>
        <v>2.3E-2</v>
      </c>
      <c r="M513" s="20">
        <v>90811.889669272161</v>
      </c>
      <c r="N513" s="20">
        <v>77944.466902380605</v>
      </c>
      <c r="O513" s="20">
        <f>VLOOKUP(G513,Sheet1!E:M,9,0)</f>
        <v>139.79</v>
      </c>
      <c r="P513">
        <v>140.27000000000001</v>
      </c>
      <c r="Q513" s="34">
        <f t="shared" si="56"/>
        <v>3.4337220115889422E-3</v>
      </c>
      <c r="R513" s="10">
        <f t="shared" si="52"/>
        <v>90500.066884800792</v>
      </c>
      <c r="S513" s="5">
        <f t="shared" si="53"/>
        <v>8411.5473125119643</v>
      </c>
      <c r="T513" s="5">
        <f t="shared" si="54"/>
        <v>82088.519572288831</v>
      </c>
      <c r="U513" s="9">
        <v>0.15</v>
      </c>
      <c r="V513" s="5">
        <f t="shared" si="55"/>
        <v>69775.241636445498</v>
      </c>
    </row>
    <row r="514" spans="4:22" x14ac:dyDescent="0.25">
      <c r="D514" s="5">
        <v>510</v>
      </c>
      <c r="E514" s="17" t="s">
        <v>507</v>
      </c>
      <c r="F514" s="7">
        <v>43110</v>
      </c>
      <c r="G514" s="32">
        <f t="shared" si="49"/>
        <v>43131</v>
      </c>
      <c r="H514" s="7">
        <v>44585</v>
      </c>
      <c r="I514" s="8">
        <f t="shared" si="50"/>
        <v>4.0410958904109586</v>
      </c>
      <c r="J514" s="5">
        <v>40</v>
      </c>
      <c r="K514" s="9">
        <v>0.08</v>
      </c>
      <c r="L514" s="5">
        <f t="shared" si="51"/>
        <v>2.3E-2</v>
      </c>
      <c r="M514" s="20">
        <v>67529.685803980654</v>
      </c>
      <c r="N514" s="20">
        <v>57961.191857651145</v>
      </c>
      <c r="O514" s="20">
        <f>VLOOKUP(G514,Sheet1!E:M,9,0)</f>
        <v>139.79</v>
      </c>
      <c r="P514">
        <v>140.27000000000001</v>
      </c>
      <c r="Q514" s="34">
        <f t="shared" si="56"/>
        <v>3.4337220115889422E-3</v>
      </c>
      <c r="R514" s="10">
        <f t="shared" si="52"/>
        <v>67297.807635399833</v>
      </c>
      <c r="S514" s="5">
        <f t="shared" si="53"/>
        <v>6255.008558988874</v>
      </c>
      <c r="T514" s="5">
        <f t="shared" si="54"/>
        <v>61042.799076410956</v>
      </c>
      <c r="U514" s="9">
        <v>0.15</v>
      </c>
      <c r="V514" s="5">
        <f t="shared" si="55"/>
        <v>51886.379214949309</v>
      </c>
    </row>
    <row r="515" spans="4:22" x14ac:dyDescent="0.25">
      <c r="D515" s="5">
        <v>511</v>
      </c>
      <c r="E515" s="17" t="s">
        <v>508</v>
      </c>
      <c r="F515" s="7">
        <v>43110</v>
      </c>
      <c r="G515" s="32">
        <f t="shared" si="49"/>
        <v>43131</v>
      </c>
      <c r="H515" s="7">
        <v>44585</v>
      </c>
      <c r="I515" s="8">
        <f t="shared" si="50"/>
        <v>4.0410958904109586</v>
      </c>
      <c r="J515" s="5">
        <v>40</v>
      </c>
      <c r="K515" s="9">
        <v>0.08</v>
      </c>
      <c r="L515" s="5">
        <f t="shared" si="51"/>
        <v>2.3E-2</v>
      </c>
      <c r="M515" s="20">
        <v>742797.04862930847</v>
      </c>
      <c r="N515" s="20">
        <v>637547.79448955343</v>
      </c>
      <c r="O515" s="20">
        <f>VLOOKUP(G515,Sheet1!E:M,9,0)</f>
        <v>139.79</v>
      </c>
      <c r="P515">
        <v>140.27000000000001</v>
      </c>
      <c r="Q515" s="34">
        <f t="shared" si="56"/>
        <v>3.4337220115889422E-3</v>
      </c>
      <c r="R515" s="10">
        <f t="shared" si="52"/>
        <v>740246.49005328666</v>
      </c>
      <c r="S515" s="5">
        <f t="shared" si="53"/>
        <v>68802.362123445884</v>
      </c>
      <c r="T515" s="5">
        <f t="shared" si="54"/>
        <v>671444.12792984082</v>
      </c>
      <c r="U515" s="9">
        <v>0.15</v>
      </c>
      <c r="V515" s="5">
        <f t="shared" si="55"/>
        <v>570727.50874036469</v>
      </c>
    </row>
    <row r="516" spans="4:22" x14ac:dyDescent="0.25">
      <c r="D516" s="5">
        <v>512</v>
      </c>
      <c r="E516" s="17" t="s">
        <v>509</v>
      </c>
      <c r="F516" s="7">
        <v>43110</v>
      </c>
      <c r="G516" s="32">
        <f t="shared" si="49"/>
        <v>43131</v>
      </c>
      <c r="H516" s="7">
        <v>44585</v>
      </c>
      <c r="I516" s="8">
        <f t="shared" si="50"/>
        <v>4.0410958904109586</v>
      </c>
      <c r="J516" s="5">
        <v>40</v>
      </c>
      <c r="K516" s="9">
        <v>0.08</v>
      </c>
      <c r="L516" s="5">
        <f t="shared" si="51"/>
        <v>2.3E-2</v>
      </c>
      <c r="M516" s="20">
        <v>621357.85047094757</v>
      </c>
      <c r="N516" s="20">
        <v>533315.69893490244</v>
      </c>
      <c r="O516" s="20">
        <f>VLOOKUP(G516,Sheet1!E:M,9,0)</f>
        <v>139.79</v>
      </c>
      <c r="P516">
        <v>140.27000000000001</v>
      </c>
      <c r="Q516" s="34">
        <f t="shared" si="56"/>
        <v>3.4337220115889422E-3</v>
      </c>
      <c r="R516" s="10">
        <f t="shared" si="52"/>
        <v>619224.28034271183</v>
      </c>
      <c r="S516" s="5">
        <f t="shared" si="53"/>
        <v>57553.927974319166</v>
      </c>
      <c r="T516" s="5">
        <f t="shared" si="54"/>
        <v>561670.35236839263</v>
      </c>
      <c r="U516" s="9">
        <v>0.15</v>
      </c>
      <c r="V516" s="5">
        <f t="shared" si="55"/>
        <v>477419.79951313371</v>
      </c>
    </row>
    <row r="517" spans="4:22" x14ac:dyDescent="0.25">
      <c r="D517" s="5">
        <v>513</v>
      </c>
      <c r="E517" s="17" t="s">
        <v>510</v>
      </c>
      <c r="F517" s="7">
        <v>43110</v>
      </c>
      <c r="G517" s="32">
        <f t="shared" si="49"/>
        <v>43131</v>
      </c>
      <c r="H517" s="7">
        <v>44585</v>
      </c>
      <c r="I517" s="8">
        <f t="shared" si="50"/>
        <v>4.0410958904109586</v>
      </c>
      <c r="J517" s="5">
        <v>40</v>
      </c>
      <c r="K517" s="9">
        <v>0.08</v>
      </c>
      <c r="L517" s="5">
        <f t="shared" si="51"/>
        <v>2.3E-2</v>
      </c>
      <c r="M517" s="20">
        <v>863666.62265350274</v>
      </c>
      <c r="N517" s="20">
        <v>741290.97774831415</v>
      </c>
      <c r="O517" s="20">
        <f>VLOOKUP(G517,Sheet1!E:M,9,0)</f>
        <v>139.79</v>
      </c>
      <c r="P517">
        <v>140.27000000000001</v>
      </c>
      <c r="Q517" s="34">
        <f t="shared" si="56"/>
        <v>3.4337220115889422E-3</v>
      </c>
      <c r="R517" s="10">
        <f t="shared" si="52"/>
        <v>860701.03156062274</v>
      </c>
      <c r="S517" s="5">
        <f t="shared" si="53"/>
        <v>79998.034234778417</v>
      </c>
      <c r="T517" s="5">
        <f t="shared" si="54"/>
        <v>780702.99732584436</v>
      </c>
      <c r="U517" s="9">
        <v>0.15</v>
      </c>
      <c r="V517" s="5">
        <f t="shared" si="55"/>
        <v>663597.54772696772</v>
      </c>
    </row>
    <row r="518" spans="4:22" x14ac:dyDescent="0.25">
      <c r="D518" s="5">
        <v>514</v>
      </c>
      <c r="E518" s="17" t="s">
        <v>511</v>
      </c>
      <c r="F518" s="7">
        <v>43110</v>
      </c>
      <c r="G518" s="32">
        <f t="shared" ref="G518:G531" si="57">EOMONTH(F518,0)</f>
        <v>43131</v>
      </c>
      <c r="H518" s="7">
        <v>44585</v>
      </c>
      <c r="I518" s="8">
        <f t="shared" ref="I518:I531" si="58">(H518-F518)/365</f>
        <v>4.0410958904109586</v>
      </c>
      <c r="J518" s="5">
        <v>40</v>
      </c>
      <c r="K518" s="9">
        <v>0.08</v>
      </c>
      <c r="L518" s="5">
        <f t="shared" ref="L518:L531" si="59">(1-K518)/J518</f>
        <v>2.3E-2</v>
      </c>
      <c r="M518" s="20">
        <v>1631265.2124030164</v>
      </c>
      <c r="N518" s="20">
        <v>1438649.2894462603</v>
      </c>
      <c r="O518" s="20">
        <f>VLOOKUP(G518,Sheet1!E:M,9,0)</f>
        <v>139.79</v>
      </c>
      <c r="P518">
        <v>140.27000000000001</v>
      </c>
      <c r="Q518" s="34">
        <f t="shared" si="56"/>
        <v>3.4337220115889422E-3</v>
      </c>
      <c r="R518" s="10">
        <f t="shared" ref="R518:R531" si="60">M518*(1-Q518)</f>
        <v>1625663.9011364488</v>
      </c>
      <c r="S518" s="5">
        <f t="shared" ref="S518:S531" si="61">R518*L518*I518</f>
        <v>151097.66533165486</v>
      </c>
      <c r="T518" s="5">
        <f t="shared" ref="T518:T531" si="62">MAX(R518-S518,0)</f>
        <v>1474566.2358047939</v>
      </c>
      <c r="U518" s="9">
        <v>0.15</v>
      </c>
      <c r="V518" s="5">
        <f t="shared" ref="V518:V531" si="63">IF(N518&lt;0,0,IF(T518&lt;=K518*R518,K518*R518,T518*(1-U518)))</f>
        <v>1253381.3004340748</v>
      </c>
    </row>
    <row r="519" spans="4:22" x14ac:dyDescent="0.25">
      <c r="D519" s="5">
        <v>515</v>
      </c>
      <c r="E519" s="17" t="s">
        <v>512</v>
      </c>
      <c r="F519" s="7">
        <v>43110</v>
      </c>
      <c r="G519" s="32">
        <f t="shared" si="57"/>
        <v>43131</v>
      </c>
      <c r="H519" s="7">
        <v>44585</v>
      </c>
      <c r="I519" s="8">
        <f t="shared" si="58"/>
        <v>4.0410958904109586</v>
      </c>
      <c r="J519" s="5">
        <v>40</v>
      </c>
      <c r="K519" s="9">
        <v>0.08</v>
      </c>
      <c r="L519" s="5">
        <f t="shared" si="59"/>
        <v>2.3E-2</v>
      </c>
      <c r="M519" s="20">
        <v>1669723.0612451052</v>
      </c>
      <c r="N519" s="20">
        <v>1433134.7399259973</v>
      </c>
      <c r="O519" s="20">
        <f>VLOOKUP(G519,Sheet1!E:M,9,0)</f>
        <v>139.79</v>
      </c>
      <c r="P519">
        <v>140.27000000000001</v>
      </c>
      <c r="Q519" s="34">
        <f t="shared" si="56"/>
        <v>3.4337220115889422E-3</v>
      </c>
      <c r="R519" s="10">
        <f t="shared" si="60"/>
        <v>1663989.6964164502</v>
      </c>
      <c r="S519" s="5">
        <f t="shared" si="61"/>
        <v>154659.86424911799</v>
      </c>
      <c r="T519" s="5">
        <f t="shared" si="62"/>
        <v>1509329.8321673323</v>
      </c>
      <c r="U519" s="9">
        <v>0.15</v>
      </c>
      <c r="V519" s="5">
        <f t="shared" si="63"/>
        <v>1282930.3573422325</v>
      </c>
    </row>
    <row r="520" spans="4:22" x14ac:dyDescent="0.25">
      <c r="D520" s="5">
        <v>516</v>
      </c>
      <c r="E520" s="17" t="s">
        <v>513</v>
      </c>
      <c r="F520" s="7">
        <v>43157</v>
      </c>
      <c r="G520" s="32">
        <f t="shared" si="57"/>
        <v>43159</v>
      </c>
      <c r="H520" s="7">
        <v>44585</v>
      </c>
      <c r="I520" s="8">
        <f t="shared" si="58"/>
        <v>3.9123287671232876</v>
      </c>
      <c r="J520" s="5">
        <v>40</v>
      </c>
      <c r="K520" s="9">
        <v>0.08</v>
      </c>
      <c r="L520" s="5">
        <f t="shared" si="59"/>
        <v>2.3E-2</v>
      </c>
      <c r="M520" s="20">
        <v>554918.04</v>
      </c>
      <c r="N520" s="20">
        <v>491657.38344000001</v>
      </c>
      <c r="O520" s="20">
        <f>VLOOKUP(G520,Sheet1!E:M,9,0)</f>
        <v>139.79</v>
      </c>
      <c r="P520">
        <v>140.27000000000001</v>
      </c>
      <c r="Q520" s="34">
        <f t="shared" si="56"/>
        <v>3.4337220115889422E-3</v>
      </c>
      <c r="R520" s="10">
        <f t="shared" si="60"/>
        <v>553012.60571142426</v>
      </c>
      <c r="S520" s="5">
        <f t="shared" si="61"/>
        <v>49762.043895852104</v>
      </c>
      <c r="T520" s="5">
        <f t="shared" si="62"/>
        <v>503250.56181557215</v>
      </c>
      <c r="U520" s="9">
        <v>0.15</v>
      </c>
      <c r="V520" s="5">
        <f t="shared" si="63"/>
        <v>427762.97754323634</v>
      </c>
    </row>
    <row r="521" spans="4:22" x14ac:dyDescent="0.25">
      <c r="D521" s="5">
        <v>517</v>
      </c>
      <c r="E521" s="17" t="s">
        <v>514</v>
      </c>
      <c r="F521" s="7">
        <v>43524</v>
      </c>
      <c r="G521" s="32">
        <f t="shared" si="57"/>
        <v>43524</v>
      </c>
      <c r="H521" s="7">
        <v>44585</v>
      </c>
      <c r="I521" s="8">
        <f t="shared" si="58"/>
        <v>2.9068493150684933</v>
      </c>
      <c r="J521" s="5">
        <v>40</v>
      </c>
      <c r="K521" s="9">
        <v>0.08</v>
      </c>
      <c r="L521" s="5">
        <f t="shared" si="59"/>
        <v>2.3E-2</v>
      </c>
      <c r="M521" s="20">
        <v>137014.56776788118</v>
      </c>
      <c r="N521" s="20">
        <v>131386.02183672253</v>
      </c>
      <c r="O521" s="20">
        <f>VLOOKUP(G521,Sheet1!E:M,9,0)</f>
        <v>139.85</v>
      </c>
      <c r="P521">
        <v>140.27000000000001</v>
      </c>
      <c r="Q521" s="34">
        <f t="shared" si="56"/>
        <v>3.003217733285777E-3</v>
      </c>
      <c r="R521" s="10">
        <f t="shared" si="60"/>
        <v>136603.08318824219</v>
      </c>
      <c r="S521" s="5">
        <f t="shared" si="61"/>
        <v>9132.9453124456832</v>
      </c>
      <c r="T521" s="5">
        <f t="shared" si="62"/>
        <v>127470.13787579651</v>
      </c>
      <c r="U521" s="9">
        <v>0.15</v>
      </c>
      <c r="V521" s="5">
        <f t="shared" si="63"/>
        <v>108349.61719442703</v>
      </c>
    </row>
    <row r="522" spans="4:22" x14ac:dyDescent="0.25">
      <c r="D522" s="5">
        <v>518</v>
      </c>
      <c r="E522" s="17" t="s">
        <v>515</v>
      </c>
      <c r="F522" s="7">
        <v>43524</v>
      </c>
      <c r="G522" s="32">
        <f t="shared" si="57"/>
        <v>43524</v>
      </c>
      <c r="H522" s="7">
        <v>44585</v>
      </c>
      <c r="I522" s="8">
        <f t="shared" si="58"/>
        <v>2.9068493150684933</v>
      </c>
      <c r="J522" s="5">
        <v>40</v>
      </c>
      <c r="K522" s="9">
        <v>0.08</v>
      </c>
      <c r="L522" s="5">
        <f t="shared" si="59"/>
        <v>2.3E-2</v>
      </c>
      <c r="M522" s="20">
        <v>262230.49893719709</v>
      </c>
      <c r="N522" s="20">
        <v>236376.7270611588</v>
      </c>
      <c r="O522" s="20">
        <f>VLOOKUP(G522,Sheet1!E:M,9,0)</f>
        <v>139.85</v>
      </c>
      <c r="P522">
        <v>140.27000000000001</v>
      </c>
      <c r="Q522" s="34">
        <f t="shared" si="56"/>
        <v>3.003217733285777E-3</v>
      </c>
      <c r="R522" s="10">
        <f t="shared" si="60"/>
        <v>261442.96365258051</v>
      </c>
      <c r="S522" s="5">
        <f t="shared" si="61"/>
        <v>17479.431895928556</v>
      </c>
      <c r="T522" s="5">
        <f t="shared" si="62"/>
        <v>243963.53175665197</v>
      </c>
      <c r="U522" s="9">
        <v>0.15</v>
      </c>
      <c r="V522" s="5">
        <f t="shared" si="63"/>
        <v>207369.00199315418</v>
      </c>
    </row>
    <row r="523" spans="4:22" x14ac:dyDescent="0.25">
      <c r="D523" s="5">
        <v>519</v>
      </c>
      <c r="E523" s="17" t="s">
        <v>516</v>
      </c>
      <c r="F523" s="7">
        <v>43524</v>
      </c>
      <c r="G523" s="32">
        <f t="shared" si="57"/>
        <v>43524</v>
      </c>
      <c r="H523" s="7">
        <v>44585</v>
      </c>
      <c r="I523" s="8">
        <f t="shared" si="58"/>
        <v>2.9068493150684933</v>
      </c>
      <c r="J523" s="5">
        <v>40</v>
      </c>
      <c r="K523" s="9">
        <v>0.08</v>
      </c>
      <c r="L523" s="5">
        <f t="shared" si="59"/>
        <v>2.3E-2</v>
      </c>
      <c r="M523" s="20">
        <v>4124995.6047767308</v>
      </c>
      <c r="N523" s="20">
        <v>3718304.9422192089</v>
      </c>
      <c r="O523" s="20">
        <f>VLOOKUP(G523,Sheet1!E:M,9,0)</f>
        <v>139.85</v>
      </c>
      <c r="P523">
        <v>140.27000000000001</v>
      </c>
      <c r="Q523" s="34">
        <f t="shared" si="56"/>
        <v>3.003217733285777E-3</v>
      </c>
      <c r="R523" s="10">
        <f t="shared" si="60"/>
        <v>4112607.3448267393</v>
      </c>
      <c r="S523" s="5">
        <f t="shared" si="61"/>
        <v>274958.78639947099</v>
      </c>
      <c r="T523" s="5">
        <f t="shared" si="62"/>
        <v>3837648.5584272682</v>
      </c>
      <c r="U523" s="9">
        <v>0.15</v>
      </c>
      <c r="V523" s="5">
        <f t="shared" si="63"/>
        <v>3262001.2746631778</v>
      </c>
    </row>
    <row r="524" spans="4:22" x14ac:dyDescent="0.25">
      <c r="D524" s="5">
        <v>520</v>
      </c>
      <c r="E524" s="17" t="s">
        <v>516</v>
      </c>
      <c r="F524" s="7">
        <v>43549</v>
      </c>
      <c r="G524" s="32">
        <f t="shared" si="57"/>
        <v>43555</v>
      </c>
      <c r="H524" s="7">
        <v>44585</v>
      </c>
      <c r="I524" s="8">
        <f t="shared" si="58"/>
        <v>2.8383561643835615</v>
      </c>
      <c r="J524" s="5">
        <v>40</v>
      </c>
      <c r="K524" s="9">
        <v>0.08</v>
      </c>
      <c r="L524" s="5">
        <f t="shared" si="59"/>
        <v>2.3E-2</v>
      </c>
      <c r="M524" s="20">
        <v>983592.44624098809</v>
      </c>
      <c r="N524" s="20">
        <v>889178.35049715452</v>
      </c>
      <c r="O524" s="20">
        <v>139.85</v>
      </c>
      <c r="P524">
        <v>140.27000000000001</v>
      </c>
      <c r="Q524" s="34">
        <f t="shared" si="56"/>
        <v>3.003217733285777E-3</v>
      </c>
      <c r="R524" s="10">
        <f t="shared" si="60"/>
        <v>980638.50396411121</v>
      </c>
      <c r="S524" s="5">
        <f t="shared" si="61"/>
        <v>64018.230883443401</v>
      </c>
      <c r="T524" s="5">
        <f t="shared" si="62"/>
        <v>916620.27308066783</v>
      </c>
      <c r="U524" s="9">
        <v>0.15</v>
      </c>
      <c r="V524" s="5">
        <f t="shared" si="63"/>
        <v>779127.23211856768</v>
      </c>
    </row>
    <row r="525" spans="4:22" x14ac:dyDescent="0.25">
      <c r="D525" s="5">
        <v>521</v>
      </c>
      <c r="E525" s="17" t="s">
        <v>517</v>
      </c>
      <c r="F525" s="7">
        <v>43549</v>
      </c>
      <c r="G525" s="32">
        <f t="shared" si="57"/>
        <v>43555</v>
      </c>
      <c r="H525" s="7">
        <v>44585</v>
      </c>
      <c r="I525" s="8">
        <f t="shared" si="58"/>
        <v>2.8383561643835615</v>
      </c>
      <c r="J525" s="5">
        <v>60</v>
      </c>
      <c r="K525" s="9">
        <v>0.08</v>
      </c>
      <c r="L525" s="5">
        <f t="shared" si="59"/>
        <v>1.5333333333333334E-2</v>
      </c>
      <c r="M525" s="20">
        <v>29901.904732690171</v>
      </c>
      <c r="N525" s="20">
        <v>27031.649570458576</v>
      </c>
      <c r="O525" s="20">
        <v>139.85</v>
      </c>
      <c r="P525">
        <v>140.27000000000001</v>
      </c>
      <c r="Q525" s="34">
        <f t="shared" si="56"/>
        <v>3.003217733285777E-3</v>
      </c>
      <c r="R525" s="10">
        <f t="shared" si="60"/>
        <v>29812.102802137932</v>
      </c>
      <c r="S525" s="5">
        <f t="shared" si="61"/>
        <v>1297.466275012498</v>
      </c>
      <c r="T525" s="5">
        <f t="shared" si="62"/>
        <v>28514.636527125433</v>
      </c>
      <c r="U525" s="9">
        <v>0.15</v>
      </c>
      <c r="V525" s="5">
        <f t="shared" si="63"/>
        <v>24237.441048056618</v>
      </c>
    </row>
    <row r="526" spans="4:22" x14ac:dyDescent="0.25">
      <c r="D526" s="5">
        <v>522</v>
      </c>
      <c r="E526" s="17" t="s">
        <v>518</v>
      </c>
      <c r="F526" s="7">
        <v>43549</v>
      </c>
      <c r="G526" s="32">
        <f t="shared" si="57"/>
        <v>43555</v>
      </c>
      <c r="H526" s="7">
        <v>44585</v>
      </c>
      <c r="I526" s="8">
        <f t="shared" si="58"/>
        <v>2.8383561643835615</v>
      </c>
      <c r="J526" s="5">
        <v>40</v>
      </c>
      <c r="K526" s="9">
        <v>0.08</v>
      </c>
      <c r="L526" s="5">
        <f t="shared" si="59"/>
        <v>2.3E-2</v>
      </c>
      <c r="M526" s="20">
        <v>10106897.839712735</v>
      </c>
      <c r="N526" s="20">
        <v>9136746.4076245837</v>
      </c>
      <c r="O526" s="20">
        <v>139.85</v>
      </c>
      <c r="P526">
        <v>140.27000000000001</v>
      </c>
      <c r="Q526" s="34">
        <f t="shared" si="56"/>
        <v>3.003217733285777E-3</v>
      </c>
      <c r="R526" s="10">
        <f t="shared" si="60"/>
        <v>10076544.624892002</v>
      </c>
      <c r="S526" s="5">
        <f t="shared" si="61"/>
        <v>657818.91869020986</v>
      </c>
      <c r="T526" s="5">
        <f t="shared" si="62"/>
        <v>9418725.7062017918</v>
      </c>
      <c r="U526" s="9">
        <v>0.15</v>
      </c>
      <c r="V526" s="5">
        <f t="shared" si="63"/>
        <v>8005916.850271523</v>
      </c>
    </row>
    <row r="527" spans="4:22" x14ac:dyDescent="0.25">
      <c r="D527" s="5">
        <v>523</v>
      </c>
      <c r="E527" s="17" t="s">
        <v>519</v>
      </c>
      <c r="F527" s="7">
        <v>43549</v>
      </c>
      <c r="G527" s="32">
        <f t="shared" si="57"/>
        <v>43555</v>
      </c>
      <c r="H527" s="7">
        <v>44585</v>
      </c>
      <c r="I527" s="8">
        <f t="shared" si="58"/>
        <v>2.8383561643835615</v>
      </c>
      <c r="J527" s="5">
        <v>40</v>
      </c>
      <c r="K527" s="9">
        <v>0.08</v>
      </c>
      <c r="L527" s="5">
        <f t="shared" si="59"/>
        <v>2.3E-2</v>
      </c>
      <c r="M527" s="20">
        <v>562292.73003453086</v>
      </c>
      <c r="N527" s="20">
        <v>508318.7900633259</v>
      </c>
      <c r="O527" s="20">
        <v>139.85</v>
      </c>
      <c r="P527">
        <v>140.27000000000001</v>
      </c>
      <c r="Q527" s="34">
        <f t="shared" si="56"/>
        <v>3.003217733285777E-3</v>
      </c>
      <c r="R527" s="10">
        <f t="shared" si="60"/>
        <v>560604.04253639351</v>
      </c>
      <c r="S527" s="5">
        <f t="shared" si="61"/>
        <v>36597.460617964891</v>
      </c>
      <c r="T527" s="5">
        <f t="shared" si="62"/>
        <v>524006.58191842859</v>
      </c>
      <c r="U527" s="9">
        <v>0.15</v>
      </c>
      <c r="V527" s="5">
        <f t="shared" si="63"/>
        <v>445405.59463066427</v>
      </c>
    </row>
    <row r="528" spans="4:22" x14ac:dyDescent="0.25">
      <c r="D528" s="5">
        <v>524</v>
      </c>
      <c r="E528" s="17" t="s">
        <v>520</v>
      </c>
      <c r="F528" s="7">
        <v>43549</v>
      </c>
      <c r="G528" s="32">
        <f t="shared" si="57"/>
        <v>43555</v>
      </c>
      <c r="H528" s="7">
        <v>44585</v>
      </c>
      <c r="I528" s="8">
        <f t="shared" si="58"/>
        <v>2.8383561643835615</v>
      </c>
      <c r="J528" s="5">
        <v>40</v>
      </c>
      <c r="K528" s="9">
        <v>0.08</v>
      </c>
      <c r="L528" s="5">
        <f t="shared" si="59"/>
        <v>2.3E-2</v>
      </c>
      <c r="M528" s="20">
        <v>2963165.375683065</v>
      </c>
      <c r="N528" s="20">
        <v>2678733.9726627036</v>
      </c>
      <c r="O528" s="20">
        <v>139.85</v>
      </c>
      <c r="P528">
        <v>140.27000000000001</v>
      </c>
      <c r="Q528" s="34">
        <f t="shared" si="56"/>
        <v>3.003217733285777E-3</v>
      </c>
      <c r="R528" s="10">
        <f t="shared" si="60"/>
        <v>2954266.3448801553</v>
      </c>
      <c r="S528" s="5">
        <f t="shared" si="61"/>
        <v>192860.98209809407</v>
      </c>
      <c r="T528" s="5">
        <f t="shared" si="62"/>
        <v>2761405.3627820611</v>
      </c>
      <c r="U528" s="9">
        <v>0.15</v>
      </c>
      <c r="V528" s="5">
        <f t="shared" si="63"/>
        <v>2347194.5583647517</v>
      </c>
    </row>
    <row r="529" spans="4:22" x14ac:dyDescent="0.25">
      <c r="D529" s="5">
        <v>525</v>
      </c>
      <c r="E529" s="17" t="s">
        <v>521</v>
      </c>
      <c r="F529" s="7">
        <v>43549</v>
      </c>
      <c r="G529" s="32">
        <f t="shared" si="57"/>
        <v>43555</v>
      </c>
      <c r="H529" s="7">
        <v>44585</v>
      </c>
      <c r="I529" s="8">
        <f t="shared" si="58"/>
        <v>2.8383561643835615</v>
      </c>
      <c r="J529" s="5">
        <v>40</v>
      </c>
      <c r="K529" s="9">
        <v>0.08</v>
      </c>
      <c r="L529" s="5">
        <f t="shared" si="59"/>
        <v>2.3E-2</v>
      </c>
      <c r="M529" s="20">
        <v>291453.34912042896</v>
      </c>
      <c r="N529" s="20">
        <v>263477.02161417319</v>
      </c>
      <c r="O529" s="20">
        <v>139.85</v>
      </c>
      <c r="P529">
        <v>140.27000000000001</v>
      </c>
      <c r="Q529" s="34">
        <f t="shared" si="56"/>
        <v>3.003217733285777E-3</v>
      </c>
      <c r="R529" s="10">
        <f t="shared" si="60"/>
        <v>290578.05125392496</v>
      </c>
      <c r="S529" s="5">
        <f t="shared" si="61"/>
        <v>18969.572069256228</v>
      </c>
      <c r="T529" s="5">
        <f t="shared" si="62"/>
        <v>271608.47918466874</v>
      </c>
      <c r="U529" s="9">
        <v>0.15</v>
      </c>
      <c r="V529" s="5">
        <f t="shared" si="63"/>
        <v>230867.20730696843</v>
      </c>
    </row>
    <row r="530" spans="4:22" x14ac:dyDescent="0.25">
      <c r="D530" s="5">
        <v>526</v>
      </c>
      <c r="E530" s="17" t="s">
        <v>522</v>
      </c>
      <c r="F530" s="7">
        <v>43549</v>
      </c>
      <c r="G530" s="32">
        <f t="shared" si="57"/>
        <v>43555</v>
      </c>
      <c r="H530" s="7">
        <v>44585</v>
      </c>
      <c r="I530" s="8">
        <f t="shared" si="58"/>
        <v>2.8383561643835615</v>
      </c>
      <c r="J530" s="5">
        <v>40</v>
      </c>
      <c r="K530" s="9">
        <v>0.08</v>
      </c>
      <c r="L530" s="5">
        <f t="shared" si="59"/>
        <v>2.3E-2</v>
      </c>
      <c r="M530" s="20">
        <v>978940.94299375184</v>
      </c>
      <c r="N530" s="20">
        <v>884973.34058627486</v>
      </c>
      <c r="O530" s="20">
        <v>139.85</v>
      </c>
      <c r="P530">
        <v>140.27000000000001</v>
      </c>
      <c r="Q530" s="34">
        <f t="shared" si="56"/>
        <v>3.003217733285777E-3</v>
      </c>
      <c r="R530" s="10">
        <f t="shared" si="60"/>
        <v>976000.97019391344</v>
      </c>
      <c r="S530" s="5">
        <f t="shared" si="61"/>
        <v>63715.482514467309</v>
      </c>
      <c r="T530" s="5">
        <f t="shared" si="62"/>
        <v>912285.48767944612</v>
      </c>
      <c r="U530" s="9">
        <v>0.15</v>
      </c>
      <c r="V530" s="5">
        <f t="shared" si="63"/>
        <v>775442.66452752915</v>
      </c>
    </row>
    <row r="531" spans="4:22" x14ac:dyDescent="0.25">
      <c r="D531" s="5">
        <v>527</v>
      </c>
      <c r="E531" s="17" t="s">
        <v>523</v>
      </c>
      <c r="F531" s="7">
        <v>43921</v>
      </c>
      <c r="G531" s="32">
        <f t="shared" si="57"/>
        <v>43921</v>
      </c>
      <c r="H531" s="7">
        <v>44585</v>
      </c>
      <c r="I531" s="8">
        <f t="shared" si="58"/>
        <v>1.8191780821917809</v>
      </c>
      <c r="J531" s="5">
        <v>60</v>
      </c>
      <c r="K531" s="9">
        <v>0.08</v>
      </c>
      <c r="L531" s="5">
        <f t="shared" si="59"/>
        <v>1.5333333333333334E-2</v>
      </c>
      <c r="M531" s="20">
        <v>2119587.77</v>
      </c>
      <c r="N531" s="20">
        <v>2018447.6229840182</v>
      </c>
      <c r="O531" s="20">
        <f>VLOOKUP(G531,Sheet1!E:M,9,0)</f>
        <v>139.94</v>
      </c>
      <c r="P531">
        <v>140.27000000000001</v>
      </c>
      <c r="Q531" s="34">
        <f t="shared" si="56"/>
        <v>2.3581534943548127E-3</v>
      </c>
      <c r="R531" s="10">
        <f t="shared" si="60"/>
        <v>2114589.4566935827</v>
      </c>
      <c r="S531" s="5">
        <f t="shared" si="61"/>
        <v>58984.493484245475</v>
      </c>
      <c r="T531" s="5">
        <f t="shared" si="62"/>
        <v>2055604.9632093373</v>
      </c>
      <c r="U531" s="9">
        <v>0.15</v>
      </c>
      <c r="V531" s="5">
        <f t="shared" si="63"/>
        <v>1747264.2187279367</v>
      </c>
    </row>
    <row r="532" spans="4:22" s="15" customFormat="1" x14ac:dyDescent="0.25">
      <c r="D532" s="40" t="s">
        <v>25</v>
      </c>
      <c r="E532" s="41"/>
      <c r="F532" s="41"/>
      <c r="G532" s="41"/>
      <c r="H532" s="41"/>
      <c r="I532" s="41"/>
      <c r="J532" s="41"/>
      <c r="K532" s="41"/>
      <c r="L532" s="42"/>
      <c r="M532" s="21">
        <f>SUM(M5:M531)</f>
        <v>505043607.95133871</v>
      </c>
      <c r="N532" s="21">
        <f>SUM(N5:N531)</f>
        <v>421483158.78541881</v>
      </c>
      <c r="O532" s="21"/>
      <c r="P532" s="21"/>
      <c r="Q532" s="18"/>
      <c r="R532" s="21">
        <f>SUM(R5:R531)</f>
        <v>502725145.94857484</v>
      </c>
      <c r="S532" s="14"/>
      <c r="T532" s="14"/>
      <c r="U532" s="22"/>
      <c r="V532" s="21">
        <f>SUM(V5:V531)</f>
        <v>364292301.44270068</v>
      </c>
    </row>
  </sheetData>
  <autoFilter ref="D4:V532"/>
  <mergeCells count="2">
    <mergeCell ref="D3:V3"/>
    <mergeCell ref="D532:L5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28"/>
  <sheetViews>
    <sheetView topLeftCell="B3" workbookViewId="0">
      <selection activeCell="M5" sqref="M5"/>
    </sheetView>
  </sheetViews>
  <sheetFormatPr defaultRowHeight="15" x14ac:dyDescent="0.25"/>
  <cols>
    <col min="5" max="5" width="7.28515625" customWidth="1"/>
    <col min="6" max="6" width="11.5703125" bestFit="1" customWidth="1"/>
    <col min="7" max="7" width="8.7109375" customWidth="1"/>
    <col min="8" max="8" width="10" bestFit="1" customWidth="1"/>
    <col min="9" max="9" width="8.28515625" customWidth="1"/>
    <col min="10" max="10" width="10" bestFit="1" customWidth="1"/>
    <col min="11" max="11" width="11.140625" bestFit="1" customWidth="1"/>
    <col min="12" max="12" width="16.28515625" bestFit="1" customWidth="1"/>
    <col min="13" max="13" width="19.7109375" bestFit="1" customWidth="1"/>
    <col min="14" max="14" width="16.42578125" bestFit="1" customWidth="1"/>
    <col min="15" max="15" width="14.28515625" bestFit="1" customWidth="1"/>
    <col min="16" max="16" width="16" bestFit="1" customWidth="1"/>
  </cols>
  <sheetData>
    <row r="4" spans="4:16" x14ac:dyDescent="0.25">
      <c r="E4" t="s">
        <v>530</v>
      </c>
      <c r="F4" t="s">
        <v>531</v>
      </c>
      <c r="G4" t="s">
        <v>532</v>
      </c>
      <c r="H4" t="s">
        <v>533</v>
      </c>
      <c r="I4" t="s">
        <v>534</v>
      </c>
      <c r="J4" t="s">
        <v>535</v>
      </c>
      <c r="K4" t="s">
        <v>536</v>
      </c>
      <c r="L4" t="s">
        <v>537</v>
      </c>
      <c r="M4" t="s">
        <v>538</v>
      </c>
      <c r="N4" t="s">
        <v>539</v>
      </c>
      <c r="O4" t="s">
        <v>540</v>
      </c>
      <c r="P4" t="s">
        <v>541</v>
      </c>
    </row>
    <row r="5" spans="4:16" x14ac:dyDescent="0.25">
      <c r="E5" t="s">
        <v>529</v>
      </c>
      <c r="F5">
        <v>145.35</v>
      </c>
      <c r="G5">
        <v>146.32</v>
      </c>
      <c r="H5">
        <v>142.1</v>
      </c>
      <c r="I5">
        <v>145.22999999999999</v>
      </c>
      <c r="J5">
        <v>144.16</v>
      </c>
      <c r="K5">
        <v>146.09</v>
      </c>
      <c r="L5">
        <v>143.91</v>
      </c>
      <c r="M5">
        <v>140.27000000000001</v>
      </c>
      <c r="N5">
        <v>143</v>
      </c>
      <c r="O5">
        <v>139.22</v>
      </c>
      <c r="P5">
        <v>137.77000000000001</v>
      </c>
    </row>
    <row r="6" spans="4:16" x14ac:dyDescent="0.25">
      <c r="D6" s="27">
        <v>43452</v>
      </c>
      <c r="E6" s="27">
        <f>EOMONTH(D6,0)</f>
        <v>43465</v>
      </c>
      <c r="F6">
        <v>144.87</v>
      </c>
      <c r="G6">
        <v>145.84</v>
      </c>
      <c r="H6">
        <v>141.63</v>
      </c>
      <c r="I6">
        <v>144.75</v>
      </c>
      <c r="J6">
        <v>143.68</v>
      </c>
      <c r="K6">
        <v>145.61000000000001</v>
      </c>
      <c r="L6">
        <v>143.43</v>
      </c>
      <c r="M6">
        <v>139.80000000000001</v>
      </c>
      <c r="N6">
        <v>142.53</v>
      </c>
      <c r="O6">
        <v>138.76</v>
      </c>
      <c r="P6">
        <v>137.31</v>
      </c>
    </row>
    <row r="7" spans="4:16" x14ac:dyDescent="0.25">
      <c r="D7" s="27">
        <v>42353</v>
      </c>
      <c r="E7" s="27">
        <f t="shared" ref="E7:E28" si="0">EOMONTH(D7,0)</f>
        <v>42369</v>
      </c>
      <c r="F7">
        <v>143.69</v>
      </c>
      <c r="G7">
        <v>144.65</v>
      </c>
      <c r="H7">
        <v>140.47</v>
      </c>
      <c r="I7">
        <v>143.57</v>
      </c>
      <c r="J7">
        <v>142.5</v>
      </c>
      <c r="K7">
        <v>144.43</v>
      </c>
      <c r="L7">
        <v>142.25</v>
      </c>
      <c r="M7">
        <v>138.65</v>
      </c>
      <c r="N7">
        <v>141.36000000000001</v>
      </c>
      <c r="O7">
        <v>137.63</v>
      </c>
      <c r="P7">
        <v>136.19</v>
      </c>
    </row>
    <row r="8" spans="4:16" x14ac:dyDescent="0.25">
      <c r="D8" s="27">
        <v>42445</v>
      </c>
      <c r="E8" s="27">
        <f t="shared" si="0"/>
        <v>42460</v>
      </c>
      <c r="F8">
        <v>143.71</v>
      </c>
      <c r="G8">
        <v>144.66999999999999</v>
      </c>
      <c r="H8">
        <v>140.49</v>
      </c>
      <c r="I8">
        <v>143.59</v>
      </c>
      <c r="J8">
        <v>142.52000000000001</v>
      </c>
      <c r="K8">
        <v>144.44999999999999</v>
      </c>
      <c r="L8">
        <v>142.27000000000001</v>
      </c>
      <c r="M8">
        <v>138.66999999999999</v>
      </c>
      <c r="N8">
        <v>141.38</v>
      </c>
      <c r="O8">
        <v>137.65</v>
      </c>
      <c r="P8">
        <v>136.21</v>
      </c>
    </row>
    <row r="9" spans="4:16" x14ac:dyDescent="0.25">
      <c r="D9" s="27">
        <v>42401</v>
      </c>
      <c r="E9" s="27">
        <f t="shared" si="0"/>
        <v>42429</v>
      </c>
      <c r="F9">
        <v>143.69999999999999</v>
      </c>
      <c r="G9">
        <v>144.66</v>
      </c>
      <c r="H9">
        <v>140.47999999999999</v>
      </c>
      <c r="I9">
        <v>143.58000000000001</v>
      </c>
      <c r="J9">
        <v>142.51</v>
      </c>
      <c r="K9">
        <v>144.44</v>
      </c>
      <c r="L9">
        <v>142.26</v>
      </c>
      <c r="M9">
        <v>138.66</v>
      </c>
      <c r="N9">
        <v>141.37</v>
      </c>
      <c r="O9">
        <v>137.63999999999999</v>
      </c>
      <c r="P9">
        <v>136.19999999999999</v>
      </c>
    </row>
    <row r="10" spans="4:16" x14ac:dyDescent="0.25">
      <c r="D10" s="27">
        <v>43040</v>
      </c>
      <c r="E10" s="27">
        <f t="shared" si="0"/>
        <v>43069</v>
      </c>
      <c r="F10">
        <v>144.77000000000001</v>
      </c>
      <c r="G10">
        <v>145.74</v>
      </c>
      <c r="H10">
        <v>141.53</v>
      </c>
      <c r="I10">
        <v>144.65</v>
      </c>
      <c r="J10">
        <v>143.58000000000001</v>
      </c>
      <c r="K10">
        <v>145.51</v>
      </c>
      <c r="L10">
        <v>143.33000000000001</v>
      </c>
      <c r="M10">
        <v>139.69999999999999</v>
      </c>
      <c r="N10">
        <v>142.43</v>
      </c>
      <c r="O10">
        <v>138.66</v>
      </c>
      <c r="P10">
        <v>137.22</v>
      </c>
    </row>
    <row r="11" spans="4:16" x14ac:dyDescent="0.25">
      <c r="D11" s="30">
        <v>43160</v>
      </c>
      <c r="E11" s="27">
        <f t="shared" si="0"/>
        <v>43190</v>
      </c>
      <c r="F11">
        <v>144.87</v>
      </c>
      <c r="G11">
        <v>145.84</v>
      </c>
      <c r="H11">
        <v>141.63</v>
      </c>
      <c r="I11">
        <v>144.75</v>
      </c>
      <c r="J11">
        <v>143.68</v>
      </c>
      <c r="K11">
        <v>145.61000000000001</v>
      </c>
      <c r="L11">
        <v>143.43</v>
      </c>
      <c r="M11">
        <v>139.80000000000001</v>
      </c>
      <c r="N11">
        <v>142.53</v>
      </c>
      <c r="O11">
        <v>138.76</v>
      </c>
      <c r="P11">
        <v>137.31</v>
      </c>
    </row>
    <row r="12" spans="4:16" x14ac:dyDescent="0.25">
      <c r="D12" s="30">
        <v>43800</v>
      </c>
      <c r="E12" s="27">
        <f t="shared" si="0"/>
        <v>43830</v>
      </c>
      <c r="F12">
        <v>145.01</v>
      </c>
      <c r="G12">
        <v>145.97999999999999</v>
      </c>
      <c r="H12">
        <v>141.76</v>
      </c>
      <c r="I12">
        <v>144.88999999999999</v>
      </c>
      <c r="J12">
        <v>143.82</v>
      </c>
      <c r="K12">
        <v>145.75</v>
      </c>
      <c r="L12">
        <v>143.57</v>
      </c>
      <c r="M12">
        <v>139.93</v>
      </c>
      <c r="N12">
        <v>142.66</v>
      </c>
      <c r="O12">
        <v>138.88</v>
      </c>
      <c r="P12">
        <v>137.43</v>
      </c>
    </row>
    <row r="13" spans="4:16" x14ac:dyDescent="0.25">
      <c r="D13" s="30">
        <v>43770</v>
      </c>
      <c r="E13" s="27">
        <f t="shared" si="0"/>
        <v>43799</v>
      </c>
      <c r="F13">
        <v>145</v>
      </c>
      <c r="G13">
        <v>145.97</v>
      </c>
      <c r="H13">
        <v>141.75</v>
      </c>
      <c r="I13">
        <v>144.88</v>
      </c>
      <c r="J13">
        <v>143.81</v>
      </c>
      <c r="K13">
        <v>145.74</v>
      </c>
      <c r="L13">
        <v>143.56</v>
      </c>
      <c r="M13">
        <v>139.91999999999999</v>
      </c>
      <c r="N13">
        <v>142.65</v>
      </c>
      <c r="O13">
        <v>138.87</v>
      </c>
      <c r="P13">
        <v>137.41999999999999</v>
      </c>
    </row>
    <row r="14" spans="4:16" x14ac:dyDescent="0.25">
      <c r="D14" s="30">
        <v>43862</v>
      </c>
      <c r="E14" s="27">
        <f t="shared" si="0"/>
        <v>43890</v>
      </c>
      <c r="F14">
        <v>145.02000000000001</v>
      </c>
      <c r="G14">
        <v>145.99</v>
      </c>
      <c r="H14">
        <v>141.77000000000001</v>
      </c>
      <c r="I14">
        <v>144.9</v>
      </c>
      <c r="J14">
        <v>143.83000000000001</v>
      </c>
      <c r="K14">
        <v>145.76</v>
      </c>
      <c r="L14">
        <v>143.58000000000001</v>
      </c>
      <c r="M14">
        <v>139.94</v>
      </c>
      <c r="N14">
        <v>142.66999999999999</v>
      </c>
      <c r="O14">
        <v>138.88999999999999</v>
      </c>
      <c r="P14">
        <v>137.44</v>
      </c>
    </row>
    <row r="15" spans="4:16" x14ac:dyDescent="0.25">
      <c r="D15" s="30">
        <v>43831</v>
      </c>
      <c r="E15" s="27">
        <f t="shared" si="0"/>
        <v>43861</v>
      </c>
      <c r="F15">
        <v>145.01</v>
      </c>
      <c r="G15">
        <v>145.97999999999999</v>
      </c>
      <c r="H15">
        <v>141.76</v>
      </c>
      <c r="I15">
        <v>144.88999999999999</v>
      </c>
      <c r="J15">
        <v>143.82</v>
      </c>
      <c r="K15">
        <v>145.75</v>
      </c>
      <c r="L15">
        <v>143.57</v>
      </c>
      <c r="M15">
        <v>139.93</v>
      </c>
      <c r="N15">
        <v>142.66</v>
      </c>
      <c r="O15">
        <v>138.88</v>
      </c>
      <c r="P15">
        <v>137.43</v>
      </c>
    </row>
    <row r="16" spans="4:16" x14ac:dyDescent="0.25">
      <c r="D16" s="30">
        <v>43891</v>
      </c>
      <c r="E16" s="27">
        <f t="shared" si="0"/>
        <v>43921</v>
      </c>
      <c r="F16">
        <v>145.02000000000001</v>
      </c>
      <c r="G16">
        <v>145.99</v>
      </c>
      <c r="H16">
        <v>141.77000000000001</v>
      </c>
      <c r="I16">
        <v>144.9</v>
      </c>
      <c r="J16">
        <v>143.83000000000001</v>
      </c>
      <c r="K16">
        <v>145.76</v>
      </c>
      <c r="L16">
        <v>143.58000000000001</v>
      </c>
      <c r="M16">
        <v>139.94</v>
      </c>
      <c r="N16">
        <v>142.66999999999999</v>
      </c>
      <c r="O16">
        <v>138.88999999999999</v>
      </c>
      <c r="P16">
        <v>137.44</v>
      </c>
    </row>
    <row r="17" spans="4:16" x14ac:dyDescent="0.25">
      <c r="D17" s="30">
        <v>44256</v>
      </c>
      <c r="E17" s="27">
        <f t="shared" si="0"/>
        <v>44286</v>
      </c>
      <c r="F17">
        <v>145.27000000000001</v>
      </c>
      <c r="G17">
        <v>146.24</v>
      </c>
      <c r="H17">
        <v>142.02000000000001</v>
      </c>
      <c r="I17">
        <v>145.15</v>
      </c>
      <c r="J17">
        <v>144.08000000000001</v>
      </c>
      <c r="K17">
        <v>146.01</v>
      </c>
      <c r="L17">
        <v>143.83000000000001</v>
      </c>
      <c r="M17">
        <v>140.19</v>
      </c>
      <c r="N17">
        <v>142.91999999999999</v>
      </c>
      <c r="O17">
        <v>139.13999999999999</v>
      </c>
      <c r="P17">
        <v>137.69</v>
      </c>
    </row>
    <row r="18" spans="4:16" x14ac:dyDescent="0.25">
      <c r="D18" s="30">
        <v>43497</v>
      </c>
      <c r="E18" s="27">
        <f t="shared" si="0"/>
        <v>43524</v>
      </c>
      <c r="F18">
        <v>144.93</v>
      </c>
      <c r="G18">
        <v>145.9</v>
      </c>
      <c r="H18">
        <v>141.68</v>
      </c>
      <c r="I18">
        <v>144.81</v>
      </c>
      <c r="J18">
        <v>143.74</v>
      </c>
      <c r="K18">
        <v>145.66999999999999</v>
      </c>
      <c r="L18">
        <v>143.49</v>
      </c>
      <c r="M18">
        <v>139.85</v>
      </c>
      <c r="N18">
        <v>142.58000000000001</v>
      </c>
      <c r="O18">
        <v>138.81</v>
      </c>
      <c r="P18">
        <v>137.36000000000001</v>
      </c>
    </row>
    <row r="19" spans="4:16" x14ac:dyDescent="0.25">
      <c r="D19" s="30">
        <v>43497</v>
      </c>
      <c r="E19" s="27">
        <f t="shared" si="0"/>
        <v>43524</v>
      </c>
      <c r="F19">
        <v>144.94</v>
      </c>
      <c r="G19">
        <v>145.91</v>
      </c>
      <c r="H19">
        <v>141.69</v>
      </c>
      <c r="I19">
        <v>144.82</v>
      </c>
      <c r="J19">
        <v>143.75</v>
      </c>
      <c r="K19">
        <v>145.68</v>
      </c>
      <c r="L19">
        <v>143.5</v>
      </c>
      <c r="M19">
        <v>139.86000000000001</v>
      </c>
      <c r="N19">
        <v>142.59</v>
      </c>
      <c r="O19">
        <v>138.82</v>
      </c>
      <c r="P19">
        <v>137.37</v>
      </c>
    </row>
    <row r="20" spans="4:16" x14ac:dyDescent="0.25">
      <c r="D20" s="30">
        <v>43132</v>
      </c>
      <c r="E20" s="27">
        <f t="shared" si="0"/>
        <v>43159</v>
      </c>
      <c r="F20">
        <v>144.86000000000001</v>
      </c>
      <c r="G20">
        <v>145.83000000000001</v>
      </c>
      <c r="H20">
        <v>141.62</v>
      </c>
      <c r="I20">
        <v>144.74</v>
      </c>
      <c r="J20">
        <v>143.66999999999999</v>
      </c>
      <c r="K20">
        <v>145.6</v>
      </c>
      <c r="L20">
        <v>143.41999999999999</v>
      </c>
      <c r="M20">
        <v>139.79</v>
      </c>
      <c r="N20">
        <v>142.52000000000001</v>
      </c>
      <c r="O20">
        <v>138.75</v>
      </c>
      <c r="P20">
        <v>137.30000000000001</v>
      </c>
    </row>
    <row r="21" spans="4:16" x14ac:dyDescent="0.25">
      <c r="D21" s="30">
        <v>43101</v>
      </c>
      <c r="E21" s="27">
        <f t="shared" si="0"/>
        <v>43131</v>
      </c>
      <c r="F21">
        <v>144.86000000000001</v>
      </c>
      <c r="G21">
        <v>145.83000000000001</v>
      </c>
      <c r="H21">
        <v>141.62</v>
      </c>
      <c r="I21">
        <v>144.74</v>
      </c>
      <c r="J21">
        <v>143.66999999999999</v>
      </c>
      <c r="K21">
        <v>145.6</v>
      </c>
      <c r="L21">
        <v>143.41999999999999</v>
      </c>
      <c r="M21">
        <v>139.79</v>
      </c>
      <c r="N21">
        <v>142.52000000000001</v>
      </c>
      <c r="O21">
        <v>138.75</v>
      </c>
      <c r="P21">
        <v>137.30000000000001</v>
      </c>
    </row>
    <row r="22" spans="4:16" x14ac:dyDescent="0.25">
      <c r="D22" s="30">
        <v>42675</v>
      </c>
      <c r="E22" s="27">
        <f t="shared" si="0"/>
        <v>42704</v>
      </c>
      <c r="F22">
        <v>144.69</v>
      </c>
      <c r="G22">
        <v>145.66</v>
      </c>
      <c r="H22">
        <v>141.44999999999999</v>
      </c>
      <c r="I22">
        <v>144.57</v>
      </c>
      <c r="J22">
        <v>143.5</v>
      </c>
      <c r="K22">
        <v>145.43</v>
      </c>
      <c r="L22">
        <v>143.25</v>
      </c>
      <c r="M22">
        <v>139.62</v>
      </c>
      <c r="N22">
        <v>142.35</v>
      </c>
      <c r="O22">
        <v>138.58000000000001</v>
      </c>
      <c r="P22">
        <v>137.13999999999999</v>
      </c>
    </row>
    <row r="23" spans="4:16" x14ac:dyDescent="0.25">
      <c r="D23" s="30">
        <v>42339</v>
      </c>
      <c r="E23" s="27">
        <f t="shared" si="0"/>
        <v>42369</v>
      </c>
      <c r="F23">
        <v>143.69</v>
      </c>
      <c r="G23">
        <v>144.65</v>
      </c>
      <c r="H23">
        <v>140.47</v>
      </c>
      <c r="I23">
        <v>143.57</v>
      </c>
      <c r="J23">
        <v>142.5</v>
      </c>
      <c r="K23">
        <v>144.43</v>
      </c>
      <c r="L23">
        <v>142.25</v>
      </c>
      <c r="M23">
        <v>138.65</v>
      </c>
      <c r="N23">
        <v>141.36000000000001</v>
      </c>
      <c r="O23">
        <v>137.63</v>
      </c>
      <c r="P23">
        <v>136.19</v>
      </c>
    </row>
    <row r="24" spans="4:16" x14ac:dyDescent="0.25">
      <c r="D24" s="30">
        <v>42005</v>
      </c>
      <c r="E24" s="27">
        <f t="shared" si="0"/>
        <v>42035</v>
      </c>
      <c r="F24">
        <v>143.25</v>
      </c>
      <c r="G24">
        <v>144.21</v>
      </c>
      <c r="H24">
        <v>140.04</v>
      </c>
      <c r="I24">
        <v>143.13</v>
      </c>
      <c r="J24">
        <v>142.06</v>
      </c>
      <c r="K24">
        <v>143.99</v>
      </c>
      <c r="L24">
        <v>141.81</v>
      </c>
      <c r="M24">
        <v>138.22</v>
      </c>
      <c r="N24">
        <v>140.93</v>
      </c>
      <c r="O24">
        <v>137.19999999999999</v>
      </c>
      <c r="P24">
        <v>135.77000000000001</v>
      </c>
    </row>
    <row r="25" spans="4:16" x14ac:dyDescent="0.25">
      <c r="D25" s="30">
        <v>42156</v>
      </c>
      <c r="E25" s="27">
        <f t="shared" si="0"/>
        <v>42185</v>
      </c>
      <c r="F25">
        <v>143.43</v>
      </c>
      <c r="G25">
        <v>144.38999999999999</v>
      </c>
      <c r="H25">
        <v>140.21</v>
      </c>
      <c r="I25">
        <v>143.31</v>
      </c>
      <c r="J25">
        <v>142.24</v>
      </c>
      <c r="K25">
        <v>144.16999999999999</v>
      </c>
      <c r="L25">
        <v>141.99</v>
      </c>
      <c r="M25">
        <v>138.38999999999999</v>
      </c>
      <c r="N25">
        <v>141.1</v>
      </c>
      <c r="O25">
        <v>137.37</v>
      </c>
      <c r="P25">
        <v>135.94</v>
      </c>
    </row>
    <row r="26" spans="4:16" x14ac:dyDescent="0.25">
      <c r="D26" s="30">
        <v>41334</v>
      </c>
      <c r="E26" s="27">
        <f t="shared" si="0"/>
        <v>41364</v>
      </c>
      <c r="F26">
        <v>140.85</v>
      </c>
      <c r="G26">
        <v>140.29</v>
      </c>
      <c r="H26">
        <v>137.32</v>
      </c>
      <c r="I26">
        <v>140.44</v>
      </c>
      <c r="J26">
        <v>139.80000000000001</v>
      </c>
      <c r="K26">
        <v>141.68</v>
      </c>
      <c r="L26">
        <v>139.29</v>
      </c>
      <c r="M26">
        <v>135.97999999999999</v>
      </c>
      <c r="N26">
        <v>138.57</v>
      </c>
      <c r="O26">
        <v>135.69</v>
      </c>
      <c r="P26">
        <v>134.22999999999999</v>
      </c>
    </row>
    <row r="27" spans="4:16" x14ac:dyDescent="0.25">
      <c r="D27" s="30">
        <v>40148</v>
      </c>
      <c r="E27" s="27">
        <f t="shared" si="0"/>
        <v>40178</v>
      </c>
      <c r="F27">
        <v>113.98</v>
      </c>
      <c r="G27">
        <v>112.23</v>
      </c>
      <c r="H27">
        <v>112.98</v>
      </c>
      <c r="I27">
        <v>111.98</v>
      </c>
      <c r="J27">
        <v>110.93</v>
      </c>
      <c r="K27">
        <v>111.94</v>
      </c>
      <c r="L27">
        <v>110</v>
      </c>
      <c r="M27">
        <v>112.342</v>
      </c>
      <c r="N27">
        <v>114.21</v>
      </c>
      <c r="O27">
        <v>113.2</v>
      </c>
      <c r="P27">
        <v>113.07</v>
      </c>
    </row>
    <row r="28" spans="4:16" x14ac:dyDescent="0.25">
      <c r="D28" s="30">
        <v>39753</v>
      </c>
      <c r="E28" s="27">
        <f t="shared" si="0"/>
        <v>39782</v>
      </c>
      <c r="F28">
        <v>110.01</v>
      </c>
      <c r="G28">
        <v>109.06</v>
      </c>
      <c r="H28">
        <v>109.01</v>
      </c>
      <c r="I28">
        <v>108.53</v>
      </c>
      <c r="J28">
        <v>107.15</v>
      </c>
      <c r="K28">
        <v>107.65</v>
      </c>
      <c r="L28">
        <v>107.62</v>
      </c>
      <c r="M28">
        <v>108.71</v>
      </c>
      <c r="N28">
        <v>110.36</v>
      </c>
      <c r="O28">
        <v>110.1</v>
      </c>
      <c r="P28">
        <v>110.32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4"/>
  <sheetViews>
    <sheetView tabSelected="1" topLeftCell="A3" workbookViewId="0">
      <selection activeCell="C10" sqref="C10:I10"/>
    </sheetView>
  </sheetViews>
  <sheetFormatPr defaultRowHeight="15" x14ac:dyDescent="0.25"/>
  <cols>
    <col min="4" max="4" width="14.5703125" bestFit="1" customWidth="1"/>
    <col min="5" max="5" width="10.7109375" customWidth="1"/>
    <col min="6" max="6" width="16" customWidth="1"/>
    <col min="7" max="7" width="16.28515625" customWidth="1"/>
    <col min="8" max="8" width="16.85546875" customWidth="1"/>
    <col min="9" max="9" width="16.140625" customWidth="1"/>
  </cols>
  <sheetData>
    <row r="3" spans="3:9" ht="15.75" thickBot="1" x14ac:dyDescent="0.3"/>
    <row r="4" spans="3:9" ht="45.75" customHeight="1" x14ac:dyDescent="0.25">
      <c r="C4" s="49" t="s">
        <v>544</v>
      </c>
      <c r="D4" s="50"/>
      <c r="E4" s="50"/>
      <c r="F4" s="50"/>
      <c r="G4" s="50"/>
      <c r="H4" s="50"/>
      <c r="I4" s="51"/>
    </row>
    <row r="5" spans="3:9" ht="60" x14ac:dyDescent="0.25">
      <c r="C5" s="2" t="s">
        <v>32</v>
      </c>
      <c r="D5" s="2" t="s">
        <v>31</v>
      </c>
      <c r="E5" s="2" t="s">
        <v>30</v>
      </c>
      <c r="F5" s="2" t="s">
        <v>9</v>
      </c>
      <c r="G5" s="2" t="s">
        <v>10</v>
      </c>
      <c r="H5" s="2" t="s">
        <v>12</v>
      </c>
      <c r="I5" s="2" t="s">
        <v>16</v>
      </c>
    </row>
    <row r="6" spans="3:9" x14ac:dyDescent="0.25">
      <c r="C6" s="5">
        <v>1</v>
      </c>
      <c r="D6" s="17" t="s">
        <v>26</v>
      </c>
      <c r="E6" s="19" t="s">
        <v>27</v>
      </c>
      <c r="F6" s="20">
        <f>'Power Building'!M27</f>
        <v>346187770.77914131</v>
      </c>
      <c r="G6" s="20">
        <f>'Power Building'!N27</f>
        <v>270769991.06668359</v>
      </c>
      <c r="H6" s="20">
        <f>'Power Building'!R27</f>
        <v>342239492.15882409</v>
      </c>
      <c r="I6" s="20">
        <f>'Power Building'!V27</f>
        <v>248877466.43401575</v>
      </c>
    </row>
    <row r="7" spans="3:9" x14ac:dyDescent="0.25">
      <c r="C7" s="5">
        <v>2</v>
      </c>
      <c r="D7" s="17" t="s">
        <v>527</v>
      </c>
      <c r="E7" s="19" t="s">
        <v>28</v>
      </c>
      <c r="F7" s="20">
        <f>Distillery!L51</f>
        <v>504525965.43255913</v>
      </c>
      <c r="G7" s="20">
        <f>Distillery!M51</f>
        <v>481021929.76686633</v>
      </c>
      <c r="H7" s="20">
        <f>Distillery!Q51</f>
        <v>503334896.47782546</v>
      </c>
      <c r="I7" s="20">
        <f>Distillery!U51</f>
        <v>411915575.23586339</v>
      </c>
    </row>
    <row r="8" spans="3:9" x14ac:dyDescent="0.25">
      <c r="C8" s="5">
        <v>3</v>
      </c>
      <c r="D8" s="17" t="s">
        <v>528</v>
      </c>
      <c r="E8" s="19" t="s">
        <v>29</v>
      </c>
      <c r="F8" s="20">
        <f>Sugar!M532</f>
        <v>505043607.95133871</v>
      </c>
      <c r="G8" s="20">
        <f>Sugar!N532</f>
        <v>421483158.78541881</v>
      </c>
      <c r="H8" s="20">
        <f>Sugar!R532</f>
        <v>502725145.94857484</v>
      </c>
      <c r="I8" s="20">
        <f>Sugar!V532</f>
        <v>364292301.44270068</v>
      </c>
    </row>
    <row r="9" spans="3:9" s="15" customFormat="1" x14ac:dyDescent="0.25">
      <c r="C9" s="52" t="s">
        <v>25</v>
      </c>
      <c r="D9" s="52"/>
      <c r="E9" s="52"/>
      <c r="F9" s="21">
        <f>SUM(F6:F8)</f>
        <v>1355757344.1630392</v>
      </c>
      <c r="G9" s="21">
        <f>SUM(G6:G8)</f>
        <v>1173275079.6189687</v>
      </c>
      <c r="H9" s="21">
        <f>SUM(H6:H8)</f>
        <v>1348299534.5852244</v>
      </c>
      <c r="I9" s="21">
        <f>SUM(I6:I8)</f>
        <v>1025085343.1125798</v>
      </c>
    </row>
    <row r="10" spans="3:9" x14ac:dyDescent="0.25">
      <c r="C10" s="53" t="s">
        <v>33</v>
      </c>
      <c r="D10" s="54"/>
      <c r="E10" s="54"/>
      <c r="F10" s="54"/>
      <c r="G10" s="54"/>
      <c r="H10" s="54"/>
      <c r="I10" s="55"/>
    </row>
    <row r="11" spans="3:9" ht="30.75" customHeight="1" x14ac:dyDescent="0.25">
      <c r="C11" s="43" t="s">
        <v>34</v>
      </c>
      <c r="D11" s="44"/>
      <c r="E11" s="44"/>
      <c r="F11" s="44"/>
      <c r="G11" s="44"/>
      <c r="H11" s="44"/>
      <c r="I11" s="45"/>
    </row>
    <row r="12" spans="3:9" ht="30.75" customHeight="1" x14ac:dyDescent="0.25">
      <c r="C12" s="43" t="s">
        <v>545</v>
      </c>
      <c r="D12" s="44"/>
      <c r="E12" s="44"/>
      <c r="F12" s="44"/>
      <c r="G12" s="44"/>
      <c r="H12" s="44"/>
      <c r="I12" s="45"/>
    </row>
    <row r="13" spans="3:9" ht="35.25" customHeight="1" x14ac:dyDescent="0.25">
      <c r="C13" s="43" t="s">
        <v>35</v>
      </c>
      <c r="D13" s="44"/>
      <c r="E13" s="44"/>
      <c r="F13" s="44"/>
      <c r="G13" s="44"/>
      <c r="H13" s="44"/>
      <c r="I13" s="45"/>
    </row>
    <row r="14" spans="3:9" ht="33.75" customHeight="1" thickBot="1" x14ac:dyDescent="0.3">
      <c r="C14" s="46" t="s">
        <v>36</v>
      </c>
      <c r="D14" s="47"/>
      <c r="E14" s="47"/>
      <c r="F14" s="47"/>
      <c r="G14" s="47"/>
      <c r="H14" s="47"/>
      <c r="I14" s="48"/>
    </row>
  </sheetData>
  <mergeCells count="7">
    <mergeCell ref="C13:I13"/>
    <mergeCell ref="C14:I14"/>
    <mergeCell ref="C4:I4"/>
    <mergeCell ref="C12:I12"/>
    <mergeCell ref="C9:E9"/>
    <mergeCell ref="C10:I10"/>
    <mergeCell ref="C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Power Building</vt:lpstr>
      <vt:lpstr>Distillery</vt:lpstr>
      <vt:lpstr>Sugar</vt:lpstr>
      <vt:lpstr>Sheet1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Aditya</cp:lastModifiedBy>
  <dcterms:created xsi:type="dcterms:W3CDTF">2022-02-11T11:24:56Z</dcterms:created>
  <dcterms:modified xsi:type="dcterms:W3CDTF">2022-02-14T12:54:59Z</dcterms:modified>
</cp:coreProperties>
</file>