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ngineer7.RKASSO\Downloads\"/>
    </mc:Choice>
  </mc:AlternateContent>
  <bookViews>
    <workbookView xWindow="0" yWindow="0" windowWidth="24000" windowHeight="9735"/>
  </bookViews>
  <sheets>
    <sheet name="Summary" sheetId="8" r:id="rId1"/>
    <sheet name="All Valuations for Report" sheetId="6" r:id="rId2"/>
    <sheet name="Final Valuation" sheetId="7"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8" l="1"/>
  <c r="E30" i="8"/>
  <c r="E12" i="8"/>
  <c r="I4" i="7"/>
  <c r="J4" i="7" s="1"/>
  <c r="I5" i="7"/>
  <c r="J5" i="7"/>
  <c r="I6" i="7"/>
  <c r="J6" i="7" s="1"/>
  <c r="I7" i="7"/>
  <c r="J7" i="7"/>
  <c r="I8" i="7"/>
  <c r="J8" i="7" s="1"/>
  <c r="I9" i="7"/>
  <c r="J9" i="7"/>
  <c r="I10" i="7"/>
  <c r="J10" i="7" s="1"/>
  <c r="I11" i="7"/>
  <c r="J11" i="7"/>
  <c r="E12" i="7"/>
  <c r="N39" i="7"/>
  <c r="J39" i="7" s="1"/>
  <c r="I39" i="7"/>
  <c r="I43" i="6"/>
  <c r="I11" i="6"/>
  <c r="I10" i="6"/>
  <c r="I9" i="6"/>
  <c r="I8" i="6"/>
  <c r="I7" i="6"/>
  <c r="I5" i="6"/>
  <c r="I4" i="6"/>
  <c r="J12" i="7" l="1"/>
  <c r="I12" i="7"/>
  <c r="E49" i="6"/>
  <c r="I45" i="6"/>
  <c r="N43" i="6"/>
  <c r="I32" i="6"/>
  <c r="E32" i="6"/>
  <c r="J24" i="6"/>
  <c r="J32" i="6" s="1"/>
  <c r="E12" i="6"/>
  <c r="J11" i="6"/>
  <c r="J10" i="6"/>
  <c r="J9" i="6"/>
  <c r="J8" i="6"/>
  <c r="J7" i="6"/>
  <c r="I6" i="6"/>
  <c r="J6" i="6" s="1"/>
  <c r="J5" i="6"/>
  <c r="I49" i="6" l="1"/>
  <c r="I12" i="6"/>
  <c r="J45" i="6"/>
  <c r="J43" i="6"/>
  <c r="J4" i="6"/>
  <c r="J12" i="6" s="1"/>
  <c r="J22" i="7"/>
  <c r="J49" i="6" l="1"/>
  <c r="J41" i="7"/>
  <c r="I41" i="7"/>
  <c r="I30" i="7" l="1"/>
  <c r="J30" i="7"/>
  <c r="E45" i="7"/>
  <c r="E30" i="7"/>
  <c r="I45" i="7" l="1"/>
  <c r="E47" i="7"/>
  <c r="J45" i="7" l="1"/>
  <c r="J47" i="7" s="1"/>
  <c r="I47" i="7"/>
</calcChain>
</file>

<file path=xl/sharedStrings.xml><?xml version="1.0" encoding="utf-8"?>
<sst xmlns="http://schemas.openxmlformats.org/spreadsheetml/2006/main" count="313" uniqueCount="68">
  <si>
    <t>Cisco Router</t>
  </si>
  <si>
    <t>Laserjet Printer</t>
  </si>
  <si>
    <t xml:space="preserve">720 ACCESS CONTROLLER </t>
  </si>
  <si>
    <t>Gym Equipment</t>
  </si>
  <si>
    <t>Others</t>
  </si>
  <si>
    <t>Office Equipment - Other</t>
  </si>
  <si>
    <t>MOTOR CAR - MERCEDES BENZ MH-02-EU-7686</t>
  </si>
  <si>
    <t xml:space="preserve">Km Konica Minolta Bizhub Press </t>
  </si>
  <si>
    <t>Computers - Server</t>
  </si>
  <si>
    <t>COMPUTER AND COMPUTER- SOFTWARE</t>
  </si>
  <si>
    <t>OFFICE EQUIPMENT</t>
  </si>
  <si>
    <t>MOTOR CAR</t>
  </si>
  <si>
    <t>Total</t>
  </si>
  <si>
    <t>No</t>
  </si>
  <si>
    <t>Yes</t>
  </si>
  <si>
    <t>Sno.</t>
  </si>
  <si>
    <t>Grand Total</t>
  </si>
  <si>
    <t>ITEM CATEGORY</t>
  </si>
  <si>
    <t>ITEMS</t>
  </si>
  <si>
    <t>AMOUNT
(in Rs.)</t>
  </si>
  <si>
    <t>ITEM &amp; COUNT</t>
  </si>
  <si>
    <t>-</t>
  </si>
  <si>
    <t>Notes-</t>
  </si>
  <si>
    <t>Not found at site</t>
  </si>
  <si>
    <t>Tables</t>
  </si>
  <si>
    <t>Office Chairs</t>
  </si>
  <si>
    <t>Sofa</t>
  </si>
  <si>
    <t>Approximately</t>
  </si>
  <si>
    <t>Gym Cycle</t>
  </si>
  <si>
    <t>Gym Hammer</t>
  </si>
  <si>
    <t>Weights with Stand</t>
  </si>
  <si>
    <t>Normal Dumbbell</t>
  </si>
  <si>
    <t>Kettle Dumbbell</t>
  </si>
  <si>
    <t>Price for 1 Item</t>
  </si>
  <si>
    <r>
      <rPr>
        <b/>
        <sz val="12"/>
        <color theme="0"/>
        <rFont val="Calibri"/>
        <family val="2"/>
        <scheme val="minor"/>
      </rPr>
      <t>VALUATION SUMMARY | PLANT &amp; MACHINERY &amp; OTHER FIXED ASSETS</t>
    </r>
    <r>
      <rPr>
        <b/>
        <sz val="11"/>
        <color theme="0"/>
        <rFont val="Calibri"/>
        <family val="2"/>
        <scheme val="minor"/>
      </rPr>
      <t xml:space="preserve">
--
FA REGISTER AS ON 31/03/2021
----
UNIT NO. 1112/1113, C-WING, ONE BKC, PLOT NO. C-66 G BLOCK, BANDRA KURLA COMPLEX, BANDRA (EAST), MUMBAI-400051, INDIA</t>
    </r>
  </si>
  <si>
    <t>1. Items mentioned above were computed on the basis of sales comparison approach.</t>
  </si>
  <si>
    <t>1. We didn’t get any breakup list of the items present on the site.</t>
  </si>
  <si>
    <t>2. Items taken into consideration in the valuation are what we found on the site and shown to us.</t>
  </si>
  <si>
    <t>3. However the equipment which was present at the site was nowhere matching with the value consideration shown in the FAR provided to us.</t>
  </si>
  <si>
    <t>4. As per the site survey we found that the Gym equipment were packed and were stored in a storage room. So as per site survey we found the above items to be present at the site.Which can be confirmed by photographs attached in the report.</t>
  </si>
  <si>
    <t>5. Details of Office Chairs and Sofa were not present in FA Register provided to us. Hence, valuation of the same was done on the basis of site survey and photographs.</t>
  </si>
  <si>
    <t>6.Items mentioned above were computed on the basis of sales comparison approach.</t>
  </si>
  <si>
    <t>2. We didn’t get any breakup list of the items present on the site.</t>
  </si>
  <si>
    <t>3. Items taken into consideration in the valuation are what we found on the site and shown to us.</t>
  </si>
  <si>
    <t>4. As per the site survey we found that 'Cisco Router', '720 Access Controller' and 'KM Konica Minolta Bizhub Press' were not found at site or were packed in cartons and placed in a store room.</t>
  </si>
  <si>
    <t>5. Computer Server with model name ‘HP ProLiant DL 380 Gen-9’ is available in the market with lowest price of 1.25 Lakh.Hence we haveconsidered the same value as per FA Register.</t>
  </si>
  <si>
    <t>6. ‘Km Konica Minolta Bizhub Press' was not found at the site during the site survey.</t>
  </si>
  <si>
    <t>7. Items mentioned above were computed on the basis of sales comparison approach.</t>
  </si>
  <si>
    <t>HP ProLiant
DL 380 Gen-9</t>
  </si>
  <si>
    <t>HP Colour Laserjet Pro MFP M176n</t>
  </si>
  <si>
    <t>For LV</t>
  </si>
  <si>
    <t>Buyer price</t>
  </si>
  <si>
    <t>720 Access Controller</t>
  </si>
  <si>
    <t>Mercedes Benz car Model C220 D</t>
  </si>
  <si>
    <t>seller price</t>
  </si>
  <si>
    <t>Discounting some items @ 20%</t>
  </si>
  <si>
    <r>
      <rPr>
        <b/>
        <sz val="12"/>
        <color theme="0"/>
        <rFont val="Calibri"/>
        <family val="2"/>
        <scheme val="minor"/>
      </rPr>
      <t>VALUATION SUMMARY | OFFICE EQUIPMENT &amp; OTHER FIXED ASSETS</t>
    </r>
    <r>
      <rPr>
        <b/>
        <sz val="11"/>
        <color theme="0"/>
        <rFont val="Calibri"/>
        <family val="2"/>
        <scheme val="minor"/>
      </rPr>
      <t xml:space="preserve">
--
FA REGISTER AS ON 31/03/2021
----
UNIT NO. 1112/1113, C-WING, ONE BKC, PLOT NO. C-66 G BLOCK, BANDRA KURLA COMPLEX, BANDRA (EAST), MUMBAI-400051, INDIA</t>
    </r>
  </si>
  <si>
    <r>
      <rPr>
        <b/>
        <sz val="12"/>
        <color theme="0"/>
        <rFont val="Calibri"/>
        <family val="2"/>
        <scheme val="minor"/>
      </rPr>
      <t>VALUATION SUMMARY | MOTOR CAR</t>
    </r>
    <r>
      <rPr>
        <b/>
        <sz val="11"/>
        <color theme="0"/>
        <rFont val="Calibri"/>
        <family val="2"/>
        <scheme val="minor"/>
      </rPr>
      <t xml:space="preserve">
--
FA REGISTER AS ON 31/03/2021
----
UNIT NO. 1112/1113, C-WING, ONE BKC, PLOT NO. C-66 G BLOCK, BANDRA KURLA COMPLEX, BANDRA (EAST), MUMBAI-400051, INDIA</t>
    </r>
  </si>
  <si>
    <r>
      <rPr>
        <b/>
        <sz val="12"/>
        <color theme="0"/>
        <rFont val="Calibri"/>
        <family val="2"/>
        <scheme val="minor"/>
      </rPr>
      <t>VALUATION SUMMARY | COMPUTER AND COMPUTER- SOFTWARE</t>
    </r>
    <r>
      <rPr>
        <b/>
        <sz val="11"/>
        <color theme="0"/>
        <rFont val="Calibri"/>
        <family val="2"/>
        <scheme val="minor"/>
      </rPr>
      <t xml:space="preserve">
--
FA REGISTER AS ON 31/03/2021
----
UNIT NO. 1112/1113, C-WING, ONE BKC, PLOT NO. C-66 G BLOCK, BANDRA KURLA COMPLEX, BANDRA (EAST), MUMBAI-400051, INDIA</t>
    </r>
  </si>
  <si>
    <t>&lt;-- Discounting 20% on the market value for New, due to non availablity of similar comparable for used.</t>
  </si>
  <si>
    <t>Used Printer Price</t>
  </si>
  <si>
    <t>4. Liquidation Value of Car is computed @ 10%.</t>
  </si>
  <si>
    <t>FAIR VALUE</t>
  </si>
  <si>
    <t>LIQUIDATION VALUE @ 20%</t>
  </si>
  <si>
    <t>SNO.</t>
  </si>
  <si>
    <t>CONSIDERED FOR VALUATION</t>
  </si>
  <si>
    <t>7. Liquidation Value of the above items are computed @ 20%.</t>
  </si>
  <si>
    <t>8. Liquidation Value of the above items are computed @ 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</si>
</sst>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 #,##0_ ;_ * \-#,##0_ ;_ * &quot;-&quot;??_ ;_ @_ "/>
  </numFmts>
  <fonts count="10" x14ac:knownFonts="1">
    <font>
      <sz val="11"/>
      <color theme="1"/>
      <name val="Calibri"/>
      <family val="2"/>
      <scheme val="minor"/>
    </font>
    <font>
      <sz val="11"/>
      <color theme="1"/>
      <name val="Calibri"/>
      <family val="2"/>
      <scheme val="minor"/>
    </font>
    <font>
      <sz val="10"/>
      <name val="Arial"/>
      <family val="2"/>
    </font>
    <font>
      <i/>
      <sz val="10"/>
      <color rgb="FF000000"/>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1"/>
      <name val="Calibri"/>
      <family val="2"/>
      <scheme val="minor"/>
    </font>
    <font>
      <sz val="11"/>
      <name val="Calibri"/>
      <family val="2"/>
      <scheme val="minor"/>
    </font>
    <font>
      <b/>
      <i/>
      <sz val="9"/>
      <color rgb="FF00000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43" fontId="1" fillId="0" borderId="0" applyFont="0" applyFill="0" applyBorder="0" applyAlignment="0" applyProtection="0"/>
    <xf numFmtId="0" fontId="1" fillId="0" borderId="0"/>
    <xf numFmtId="0" fontId="2" fillId="0" borderId="0"/>
    <xf numFmtId="0" fontId="1" fillId="0" borderId="0"/>
  </cellStyleXfs>
  <cellXfs count="77">
    <xf numFmtId="0" fontId="0" fillId="0" borderId="0" xfId="0"/>
    <xf numFmtId="0" fontId="0" fillId="0" borderId="0" xfId="0" applyFont="1"/>
    <xf numFmtId="0" fontId="0" fillId="0" borderId="1" xfId="0" applyFont="1" applyBorder="1"/>
    <xf numFmtId="0" fontId="0" fillId="0" borderId="0" xfId="0" applyFont="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0" fillId="0" borderId="1" xfId="0" quotePrefix="1" applyFont="1" applyBorder="1" applyAlignment="1">
      <alignment horizontal="left" vertical="center" wrapText="1"/>
    </xf>
    <xf numFmtId="164" fontId="0" fillId="0" borderId="1" xfId="1" quotePrefix="1" applyNumberFormat="1" applyFont="1" applyBorder="1" applyAlignment="1">
      <alignment vertical="center" wrapText="1"/>
    </xf>
    <xf numFmtId="164" fontId="8" fillId="0" borderId="1" xfId="1" applyNumberFormat="1" applyFont="1" applyFill="1" applyBorder="1"/>
    <xf numFmtId="164" fontId="0" fillId="0" borderId="1" xfId="1" applyNumberFormat="1" applyFont="1" applyFill="1" applyBorder="1"/>
    <xf numFmtId="0" fontId="0" fillId="0" borderId="1" xfId="0" quotePrefix="1" applyFont="1" applyBorder="1" applyAlignment="1">
      <alignment vertical="center" wrapText="1"/>
    </xf>
    <xf numFmtId="0" fontId="0" fillId="0" borderId="0" xfId="0" applyFont="1" applyBorder="1"/>
    <xf numFmtId="0" fontId="5" fillId="0" borderId="1" xfId="0" applyFont="1" applyFill="1" applyBorder="1" applyAlignment="1">
      <alignment horizontal="right" vertical="center"/>
    </xf>
    <xf numFmtId="164" fontId="5" fillId="0" borderId="1" xfId="1" applyNumberFormat="1" applyFont="1" applyFill="1" applyBorder="1"/>
    <xf numFmtId="164" fontId="5" fillId="0" borderId="1" xfId="0" applyNumberFormat="1" applyFont="1" applyBorder="1" applyAlignment="1">
      <alignment vertical="center" wrapText="1"/>
    </xf>
    <xf numFmtId="164" fontId="8" fillId="0" borderId="1" xfId="1" applyNumberFormat="1" applyFont="1" applyFill="1" applyBorder="1" applyAlignment="1">
      <alignment vertical="center"/>
    </xf>
    <xf numFmtId="164" fontId="0" fillId="0" borderId="1" xfId="1" quotePrefix="1" applyNumberFormat="1" applyFont="1" applyBorder="1" applyAlignment="1">
      <alignment horizontal="center" vertical="center" wrapText="1"/>
    </xf>
    <xf numFmtId="43" fontId="0" fillId="0" borderId="1" xfId="0" quotePrefix="1" applyNumberFormat="1" applyFont="1" applyBorder="1" applyAlignment="1">
      <alignment horizontal="center" vertical="center" wrapText="1"/>
    </xf>
    <xf numFmtId="0" fontId="8" fillId="0" borderId="1" xfId="2" applyFont="1" applyFill="1" applyBorder="1" applyAlignment="1">
      <alignment vertical="center" wrapText="1"/>
    </xf>
    <xf numFmtId="164" fontId="7" fillId="0" borderId="1" xfId="1" applyNumberFormat="1" applyFont="1" applyFill="1" applyBorder="1" applyAlignment="1">
      <alignment vertical="center"/>
    </xf>
    <xf numFmtId="164" fontId="5" fillId="0" borderId="1" xfId="1" applyNumberFormat="1" applyFont="1" applyFill="1" applyBorder="1" applyAlignment="1">
      <alignment vertical="center"/>
    </xf>
    <xf numFmtId="0" fontId="0" fillId="0" borderId="1" xfId="0" applyFont="1" applyBorder="1" applyAlignment="1">
      <alignment vertical="center"/>
    </xf>
    <xf numFmtId="164" fontId="5" fillId="0" borderId="1" xfId="1" quotePrefix="1" applyNumberFormat="1" applyFont="1" applyBorder="1" applyAlignment="1">
      <alignment horizontal="center" vertical="center" wrapText="1"/>
    </xf>
    <xf numFmtId="43" fontId="0" fillId="0" borderId="1" xfId="1" quotePrefix="1" applyNumberFormat="1"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xf>
    <xf numFmtId="0" fontId="7" fillId="4"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quotePrefix="1" applyFon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left" vertical="center"/>
    </xf>
    <xf numFmtId="0" fontId="0"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0" fillId="0" borderId="1" xfId="0" quotePrefix="1" applyFont="1" applyBorder="1" applyAlignment="1">
      <alignment horizontal="center" vertical="center" wrapText="1"/>
    </xf>
    <xf numFmtId="164" fontId="0" fillId="0" borderId="1" xfId="0" applyNumberFormat="1" applyFont="1" applyBorder="1" applyAlignment="1">
      <alignment horizontal="center" vertical="center" wrapText="1"/>
    </xf>
    <xf numFmtId="164" fontId="7" fillId="0" borderId="1" xfId="1" applyNumberFormat="1" applyFont="1" applyFill="1" applyBorder="1" applyAlignment="1">
      <alignment horizontal="center" vertical="center" wrapText="1"/>
    </xf>
    <xf numFmtId="164" fontId="0" fillId="0" borderId="1" xfId="1" applyNumberFormat="1" applyFont="1" applyBorder="1" applyAlignment="1">
      <alignment horizontal="center" vertical="center"/>
    </xf>
    <xf numFmtId="0" fontId="4"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4" fontId="8" fillId="0" borderId="1" xfId="1" applyNumberFormat="1" applyFont="1" applyFill="1" applyBorder="1" applyAlignment="1">
      <alignment horizontal="left" vertical="center"/>
    </xf>
    <xf numFmtId="164" fontId="0" fillId="0" borderId="1" xfId="1" applyNumberFormat="1" applyFont="1" applyFill="1" applyBorder="1" applyAlignment="1">
      <alignment horizontal="center" vertical="center"/>
    </xf>
    <xf numFmtId="0" fontId="0" fillId="0" borderId="0" xfId="0" applyFont="1" applyAlignment="1">
      <alignment horizontal="center" vertical="center"/>
    </xf>
    <xf numFmtId="164" fontId="0" fillId="0" borderId="1" xfId="1" quotePrefix="1" applyNumberFormat="1" applyFont="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164" fontId="7" fillId="0" borderId="2" xfId="1" applyNumberFormat="1" applyFont="1" applyFill="1" applyBorder="1" applyAlignment="1">
      <alignment horizontal="center" vertical="center" wrapText="1"/>
    </xf>
    <xf numFmtId="164" fontId="7" fillId="0" borderId="4" xfId="1" applyNumberFormat="1" applyFont="1" applyFill="1" applyBorder="1" applyAlignment="1">
      <alignment horizontal="center" vertical="center" wrapText="1"/>
    </xf>
    <xf numFmtId="164" fontId="7" fillId="0" borderId="3" xfId="1" applyNumberFormat="1" applyFont="1" applyFill="1" applyBorder="1" applyAlignment="1">
      <alignment horizontal="center" vertical="center" wrapText="1"/>
    </xf>
    <xf numFmtId="164" fontId="8" fillId="0" borderId="2" xfId="1" applyNumberFormat="1" applyFont="1" applyFill="1" applyBorder="1" applyAlignment="1">
      <alignment horizontal="left" vertical="center"/>
    </xf>
    <xf numFmtId="164" fontId="8" fillId="0" borderId="3" xfId="1" applyNumberFormat="1" applyFont="1" applyFill="1" applyBorder="1" applyAlignment="1">
      <alignment horizontal="left" vertical="center"/>
    </xf>
    <xf numFmtId="164" fontId="0" fillId="0" borderId="2" xfId="1" applyNumberFormat="1" applyFont="1" applyFill="1" applyBorder="1" applyAlignment="1">
      <alignment horizontal="center" vertical="center"/>
    </xf>
    <xf numFmtId="164" fontId="0" fillId="0" borderId="4" xfId="1" applyNumberFormat="1" applyFont="1" applyFill="1" applyBorder="1" applyAlignment="1">
      <alignment horizontal="center" vertical="center"/>
    </xf>
    <xf numFmtId="164" fontId="0" fillId="0" borderId="3" xfId="1" applyNumberFormat="1" applyFont="1" applyFill="1" applyBorder="1" applyAlignment="1">
      <alignment horizontal="center" vertical="center"/>
    </xf>
    <xf numFmtId="164" fontId="8" fillId="0" borderId="4" xfId="1" applyNumberFormat="1"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7" fillId="0" borderId="1" xfId="2" applyFont="1" applyFill="1" applyBorder="1" applyAlignment="1">
      <alignment horizontal="right" vertical="center" wrapText="1"/>
    </xf>
    <xf numFmtId="164" fontId="5" fillId="0" borderId="1" xfId="1" applyNumberFormat="1" applyFont="1" applyFill="1" applyBorder="1" applyAlignment="1">
      <alignment horizontal="right" vertical="center"/>
    </xf>
  </cellXfs>
  <cellStyles count="5">
    <cellStyle name="Comma" xfId="1" builtinId="3"/>
    <cellStyle name="Normal" xfId="0" builtinId="0"/>
    <cellStyle name="Normal 146" xfId="2"/>
    <cellStyle name="Normal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2:I55"/>
  <sheetViews>
    <sheetView tabSelected="1" workbookViewId="0">
      <selection activeCell="B2" sqref="B2:I2"/>
    </sheetView>
  </sheetViews>
  <sheetFormatPr defaultRowHeight="15" x14ac:dyDescent="0.25"/>
  <cols>
    <col min="2" max="2" width="4.85546875" bestFit="1" customWidth="1"/>
    <col min="3" max="3" width="38.140625" bestFit="1" customWidth="1"/>
    <col min="4" max="4" width="43.42578125" bestFit="1" customWidth="1"/>
    <col min="5" max="5" width="10" bestFit="1" customWidth="1"/>
    <col min="6" max="6" width="30.5703125" bestFit="1" customWidth="1"/>
    <col min="7" max="7" width="3" bestFit="1" customWidth="1"/>
    <col min="8" max="8" width="14.28515625" bestFit="1" customWidth="1"/>
    <col min="9" max="9" width="12.28515625" bestFit="1" customWidth="1"/>
  </cols>
  <sheetData>
    <row r="2" spans="2:9" ht="83.25" customHeight="1" x14ac:dyDescent="0.25">
      <c r="B2" s="42" t="s">
        <v>34</v>
      </c>
      <c r="C2" s="42"/>
      <c r="D2" s="42"/>
      <c r="E2" s="42"/>
      <c r="F2" s="42"/>
      <c r="G2" s="42"/>
      <c r="H2" s="42"/>
      <c r="I2" s="42"/>
    </row>
    <row r="3" spans="2:9" ht="45" x14ac:dyDescent="0.25">
      <c r="B3" s="4" t="s">
        <v>15</v>
      </c>
      <c r="C3" s="5" t="s">
        <v>17</v>
      </c>
      <c r="D3" s="5" t="s">
        <v>18</v>
      </c>
      <c r="E3" s="5" t="s">
        <v>19</v>
      </c>
      <c r="F3" s="43" t="s">
        <v>20</v>
      </c>
      <c r="G3" s="43"/>
      <c r="H3" s="43"/>
      <c r="I3" s="27" t="s">
        <v>65</v>
      </c>
    </row>
    <row r="4" spans="2:9" x14ac:dyDescent="0.25">
      <c r="B4" s="36">
        <v>1</v>
      </c>
      <c r="C4" s="40" t="s">
        <v>10</v>
      </c>
      <c r="D4" s="44" t="s">
        <v>3</v>
      </c>
      <c r="E4" s="45">
        <v>2320403.2382061165</v>
      </c>
      <c r="F4" s="7" t="s">
        <v>28</v>
      </c>
      <c r="G4" s="29">
        <v>3</v>
      </c>
      <c r="H4" s="2" t="s">
        <v>27</v>
      </c>
      <c r="I4" s="17" t="s">
        <v>14</v>
      </c>
    </row>
    <row r="5" spans="2:9" x14ac:dyDescent="0.25">
      <c r="B5" s="36"/>
      <c r="C5" s="40"/>
      <c r="D5" s="44"/>
      <c r="E5" s="45"/>
      <c r="F5" s="7" t="s">
        <v>29</v>
      </c>
      <c r="G5" s="29">
        <v>7</v>
      </c>
      <c r="H5" s="2" t="s">
        <v>27</v>
      </c>
      <c r="I5" s="17" t="s">
        <v>14</v>
      </c>
    </row>
    <row r="6" spans="2:9" x14ac:dyDescent="0.25">
      <c r="B6" s="36"/>
      <c r="C6" s="40"/>
      <c r="D6" s="44"/>
      <c r="E6" s="45"/>
      <c r="F6" s="7" t="s">
        <v>30</v>
      </c>
      <c r="G6" s="29">
        <v>1</v>
      </c>
      <c r="H6" s="2" t="s">
        <v>27</v>
      </c>
      <c r="I6" s="17" t="s">
        <v>14</v>
      </c>
    </row>
    <row r="7" spans="2:9" x14ac:dyDescent="0.25">
      <c r="B7" s="36"/>
      <c r="C7" s="40"/>
      <c r="D7" s="44"/>
      <c r="E7" s="45"/>
      <c r="F7" s="7" t="s">
        <v>32</v>
      </c>
      <c r="G7" s="29">
        <v>15</v>
      </c>
      <c r="H7" s="2" t="s">
        <v>27</v>
      </c>
      <c r="I7" s="17" t="s">
        <v>14</v>
      </c>
    </row>
    <row r="8" spans="2:9" x14ac:dyDescent="0.25">
      <c r="B8" s="36"/>
      <c r="C8" s="40"/>
      <c r="D8" s="44"/>
      <c r="E8" s="45"/>
      <c r="F8" s="7" t="s">
        <v>31</v>
      </c>
      <c r="G8" s="29">
        <v>25</v>
      </c>
      <c r="H8" s="2" t="s">
        <v>27</v>
      </c>
      <c r="I8" s="17" t="s">
        <v>14</v>
      </c>
    </row>
    <row r="9" spans="2:9" x14ac:dyDescent="0.25">
      <c r="B9" s="36"/>
      <c r="C9" s="40"/>
      <c r="D9" s="9" t="s">
        <v>4</v>
      </c>
      <c r="E9" s="10">
        <v>26661.917564046445</v>
      </c>
      <c r="F9" s="11" t="s">
        <v>25</v>
      </c>
      <c r="G9" s="29">
        <v>39</v>
      </c>
      <c r="H9" s="2" t="s">
        <v>27</v>
      </c>
      <c r="I9" s="17" t="s">
        <v>14</v>
      </c>
    </row>
    <row r="10" spans="2:9" x14ac:dyDescent="0.25">
      <c r="B10" s="36"/>
      <c r="C10" s="40"/>
      <c r="D10" s="44" t="s">
        <v>5</v>
      </c>
      <c r="E10" s="44">
        <v>20830.493917310007</v>
      </c>
      <c r="F10" s="11" t="s">
        <v>24</v>
      </c>
      <c r="G10" s="29">
        <v>18</v>
      </c>
      <c r="H10" s="2" t="s">
        <v>27</v>
      </c>
      <c r="I10" s="17" t="s">
        <v>14</v>
      </c>
    </row>
    <row r="11" spans="2:9" x14ac:dyDescent="0.25">
      <c r="B11" s="36"/>
      <c r="C11" s="40"/>
      <c r="D11" s="44"/>
      <c r="E11" s="44"/>
      <c r="F11" s="11" t="s">
        <v>26</v>
      </c>
      <c r="G11" s="29">
        <v>3</v>
      </c>
      <c r="H11" s="2" t="s">
        <v>27</v>
      </c>
      <c r="I11" s="17" t="s">
        <v>14</v>
      </c>
    </row>
    <row r="12" spans="2:9" x14ac:dyDescent="0.25">
      <c r="B12" s="36"/>
      <c r="C12" s="40"/>
      <c r="D12" s="13" t="s">
        <v>12</v>
      </c>
      <c r="E12" s="14">
        <f>SUM(E4:E10)</f>
        <v>2367895.6496874732</v>
      </c>
      <c r="F12" s="32"/>
      <c r="G12" s="32"/>
      <c r="H12" s="32"/>
      <c r="I12" s="32"/>
    </row>
    <row r="13" spans="2:9" x14ac:dyDescent="0.25">
      <c r="B13" s="35" t="s">
        <v>22</v>
      </c>
      <c r="C13" s="35"/>
      <c r="D13" s="35"/>
      <c r="E13" s="35"/>
      <c r="F13" s="35"/>
      <c r="G13" s="35"/>
      <c r="H13" s="35"/>
      <c r="I13" s="35"/>
    </row>
    <row r="14" spans="2:9" x14ac:dyDescent="0.25">
      <c r="B14" s="31" t="s">
        <v>36</v>
      </c>
      <c r="C14" s="31"/>
      <c r="D14" s="31"/>
      <c r="E14" s="31"/>
      <c r="F14" s="31"/>
      <c r="G14" s="31"/>
      <c r="H14" s="31"/>
      <c r="I14" s="31"/>
    </row>
    <row r="15" spans="2:9" x14ac:dyDescent="0.25">
      <c r="B15" s="31" t="s">
        <v>37</v>
      </c>
      <c r="C15" s="31"/>
      <c r="D15" s="31"/>
      <c r="E15" s="31"/>
      <c r="F15" s="31"/>
      <c r="G15" s="31"/>
      <c r="H15" s="31"/>
      <c r="I15" s="31"/>
    </row>
    <row r="16" spans="2:9" x14ac:dyDescent="0.25">
      <c r="B16" s="31" t="s">
        <v>38</v>
      </c>
      <c r="C16" s="31"/>
      <c r="D16" s="31"/>
      <c r="E16" s="31"/>
      <c r="F16" s="31"/>
      <c r="G16" s="31"/>
      <c r="H16" s="31"/>
      <c r="I16" s="31"/>
    </row>
    <row r="17" spans="2:9" ht="30" customHeight="1" x14ac:dyDescent="0.25">
      <c r="B17" s="31" t="s">
        <v>39</v>
      </c>
      <c r="C17" s="31"/>
      <c r="D17" s="31"/>
      <c r="E17" s="31"/>
      <c r="F17" s="31"/>
      <c r="G17" s="31"/>
      <c r="H17" s="31"/>
      <c r="I17" s="31"/>
    </row>
    <row r="18" spans="2:9" x14ac:dyDescent="0.25">
      <c r="B18" s="31" t="s">
        <v>40</v>
      </c>
      <c r="C18" s="31"/>
      <c r="D18" s="31"/>
      <c r="E18" s="31"/>
      <c r="F18" s="31"/>
      <c r="G18" s="31"/>
      <c r="H18" s="31"/>
      <c r="I18" s="31"/>
    </row>
    <row r="19" spans="2:9" x14ac:dyDescent="0.25">
      <c r="B19" s="31" t="s">
        <v>41</v>
      </c>
      <c r="C19" s="31"/>
      <c r="D19" s="31"/>
      <c r="E19" s="31"/>
      <c r="F19" s="31"/>
      <c r="G19" s="31"/>
      <c r="H19" s="31"/>
      <c r="I19" s="31"/>
    </row>
    <row r="20" spans="2:9" x14ac:dyDescent="0.25">
      <c r="B20" s="31" t="s">
        <v>66</v>
      </c>
      <c r="C20" s="31"/>
      <c r="D20" s="31"/>
      <c r="E20" s="31"/>
      <c r="F20" s="31"/>
      <c r="G20" s="31"/>
      <c r="H20" s="31"/>
      <c r="I20" s="31"/>
    </row>
    <row r="21" spans="2:9" x14ac:dyDescent="0.25">
      <c r="B21" s="34"/>
      <c r="C21" s="34"/>
      <c r="D21" s="34"/>
      <c r="E21" s="34"/>
      <c r="F21" s="34"/>
      <c r="G21" s="34"/>
      <c r="H21" s="34"/>
      <c r="I21" s="34"/>
    </row>
    <row r="22" spans="2:9" x14ac:dyDescent="0.25">
      <c r="B22" s="36">
        <v>2</v>
      </c>
      <c r="C22" s="40" t="s">
        <v>11</v>
      </c>
      <c r="D22" s="9" t="s">
        <v>6</v>
      </c>
      <c r="E22" s="10">
        <v>50502.669557520523</v>
      </c>
      <c r="F22" s="38" t="s">
        <v>53</v>
      </c>
      <c r="G22" s="38">
        <v>1</v>
      </c>
      <c r="H22" s="38" t="s">
        <v>21</v>
      </c>
      <c r="I22" s="41" t="s">
        <v>14</v>
      </c>
    </row>
    <row r="23" spans="2:9" x14ac:dyDescent="0.25">
      <c r="B23" s="36"/>
      <c r="C23" s="40"/>
      <c r="D23" s="9" t="s">
        <v>6</v>
      </c>
      <c r="E23" s="10">
        <v>9195.5575894600479</v>
      </c>
      <c r="F23" s="38"/>
      <c r="G23" s="38"/>
      <c r="H23" s="38"/>
      <c r="I23" s="41"/>
    </row>
    <row r="24" spans="2:9" x14ac:dyDescent="0.25">
      <c r="B24" s="36"/>
      <c r="C24" s="40"/>
      <c r="D24" s="9" t="s">
        <v>6</v>
      </c>
      <c r="E24" s="10">
        <v>12230.675843184355</v>
      </c>
      <c r="F24" s="38"/>
      <c r="G24" s="38"/>
      <c r="H24" s="38"/>
      <c r="I24" s="41"/>
    </row>
    <row r="25" spans="2:9" x14ac:dyDescent="0.25">
      <c r="B25" s="36"/>
      <c r="C25" s="40"/>
      <c r="D25" s="9" t="s">
        <v>6</v>
      </c>
      <c r="E25" s="10">
        <v>13574.788774793102</v>
      </c>
      <c r="F25" s="38"/>
      <c r="G25" s="38"/>
      <c r="H25" s="38"/>
      <c r="I25" s="41"/>
    </row>
    <row r="26" spans="2:9" x14ac:dyDescent="0.25">
      <c r="B26" s="36"/>
      <c r="C26" s="40"/>
      <c r="D26" s="9" t="s">
        <v>6</v>
      </c>
      <c r="E26" s="10">
        <v>6229.9230617117137</v>
      </c>
      <c r="F26" s="38"/>
      <c r="G26" s="38"/>
      <c r="H26" s="38"/>
      <c r="I26" s="41"/>
    </row>
    <row r="27" spans="2:9" x14ac:dyDescent="0.25">
      <c r="B27" s="36"/>
      <c r="C27" s="40"/>
      <c r="D27" s="9" t="s">
        <v>6</v>
      </c>
      <c r="E27" s="10">
        <v>247305.64112778357</v>
      </c>
      <c r="F27" s="38"/>
      <c r="G27" s="38"/>
      <c r="H27" s="38"/>
      <c r="I27" s="41"/>
    </row>
    <row r="28" spans="2:9" x14ac:dyDescent="0.25">
      <c r="B28" s="36"/>
      <c r="C28" s="40"/>
      <c r="D28" s="9" t="s">
        <v>6</v>
      </c>
      <c r="E28" s="10">
        <v>999210.26756291417</v>
      </c>
      <c r="F28" s="38"/>
      <c r="G28" s="38"/>
      <c r="H28" s="38"/>
      <c r="I28" s="41"/>
    </row>
    <row r="29" spans="2:9" x14ac:dyDescent="0.25">
      <c r="B29" s="36"/>
      <c r="C29" s="40"/>
      <c r="D29" s="9" t="s">
        <v>6</v>
      </c>
      <c r="E29" s="10">
        <v>37605.049663526268</v>
      </c>
      <c r="F29" s="38"/>
      <c r="G29" s="38"/>
      <c r="H29" s="38"/>
      <c r="I29" s="41"/>
    </row>
    <row r="30" spans="2:9" x14ac:dyDescent="0.25">
      <c r="B30" s="36"/>
      <c r="C30" s="40"/>
      <c r="D30" s="13" t="s">
        <v>12</v>
      </c>
      <c r="E30" s="14">
        <f>SUM(E22:E29)</f>
        <v>1375854.5731808937</v>
      </c>
      <c r="F30" s="32"/>
      <c r="G30" s="32"/>
      <c r="H30" s="32"/>
      <c r="I30" s="32"/>
    </row>
    <row r="31" spans="2:9" x14ac:dyDescent="0.25">
      <c r="B31" s="35" t="s">
        <v>22</v>
      </c>
      <c r="C31" s="35"/>
      <c r="D31" s="35"/>
      <c r="E31" s="35"/>
      <c r="F31" s="35"/>
      <c r="G31" s="35"/>
      <c r="H31" s="35"/>
      <c r="I31" s="35"/>
    </row>
    <row r="32" spans="2:9" x14ac:dyDescent="0.25">
      <c r="B32" s="31" t="s">
        <v>35</v>
      </c>
      <c r="C32" s="31"/>
      <c r="D32" s="31"/>
      <c r="E32" s="31"/>
      <c r="F32" s="31"/>
      <c r="G32" s="31"/>
      <c r="H32" s="31"/>
      <c r="I32" s="31"/>
    </row>
    <row r="33" spans="2:9" x14ac:dyDescent="0.25">
      <c r="B33" s="31" t="s">
        <v>42</v>
      </c>
      <c r="C33" s="31"/>
      <c r="D33" s="31"/>
      <c r="E33" s="31"/>
      <c r="F33" s="31"/>
      <c r="G33" s="31"/>
      <c r="H33" s="31"/>
      <c r="I33" s="31"/>
    </row>
    <row r="34" spans="2:9" x14ac:dyDescent="0.25">
      <c r="B34" s="31" t="s">
        <v>43</v>
      </c>
      <c r="C34" s="31"/>
      <c r="D34" s="31"/>
      <c r="E34" s="31"/>
      <c r="F34" s="31"/>
      <c r="G34" s="31"/>
      <c r="H34" s="31"/>
      <c r="I34" s="31"/>
    </row>
    <row r="35" spans="2:9" x14ac:dyDescent="0.25">
      <c r="B35" s="31" t="s">
        <v>61</v>
      </c>
      <c r="C35" s="31"/>
      <c r="D35" s="31"/>
      <c r="E35" s="31"/>
      <c r="F35" s="31"/>
      <c r="G35" s="31"/>
      <c r="H35" s="31"/>
      <c r="I35" s="31"/>
    </row>
    <row r="36" spans="2:9" x14ac:dyDescent="0.25">
      <c r="B36" s="34"/>
      <c r="C36" s="34"/>
      <c r="D36" s="34"/>
      <c r="E36" s="34"/>
      <c r="F36" s="34"/>
      <c r="G36" s="34"/>
      <c r="H36" s="34"/>
      <c r="I36" s="34"/>
    </row>
    <row r="37" spans="2:9" x14ac:dyDescent="0.25">
      <c r="B37" s="36">
        <v>3</v>
      </c>
      <c r="C37" s="37" t="s">
        <v>9</v>
      </c>
      <c r="D37" s="16" t="s">
        <v>0</v>
      </c>
      <c r="E37" s="16">
        <v>4334.636860350045</v>
      </c>
      <c r="F37" s="32" t="s">
        <v>23</v>
      </c>
      <c r="G37" s="32"/>
      <c r="H37" s="32"/>
      <c r="I37" s="30" t="s">
        <v>13</v>
      </c>
    </row>
    <row r="38" spans="2:9" x14ac:dyDescent="0.25">
      <c r="B38" s="36"/>
      <c r="C38" s="37"/>
      <c r="D38" s="16" t="s">
        <v>0</v>
      </c>
      <c r="E38" s="16">
        <v>4417.6088424160989</v>
      </c>
      <c r="F38" s="32" t="s">
        <v>23</v>
      </c>
      <c r="G38" s="32"/>
      <c r="H38" s="32"/>
      <c r="I38" s="30" t="s">
        <v>13</v>
      </c>
    </row>
    <row r="39" spans="2:9" ht="30" x14ac:dyDescent="0.25">
      <c r="B39" s="36"/>
      <c r="C39" s="37"/>
      <c r="D39" s="16" t="s">
        <v>1</v>
      </c>
      <c r="E39" s="16">
        <v>1769.2075542911734</v>
      </c>
      <c r="F39" s="29" t="s">
        <v>49</v>
      </c>
      <c r="G39" s="29">
        <v>1</v>
      </c>
      <c r="H39" s="28" t="s">
        <v>21</v>
      </c>
      <c r="I39" s="18" t="s">
        <v>14</v>
      </c>
    </row>
    <row r="40" spans="2:9" x14ac:dyDescent="0.25">
      <c r="B40" s="36"/>
      <c r="C40" s="37"/>
      <c r="D40" s="16" t="s">
        <v>2</v>
      </c>
      <c r="E40" s="16">
        <v>18545.021332975812</v>
      </c>
      <c r="F40" s="32" t="s">
        <v>23</v>
      </c>
      <c r="G40" s="32"/>
      <c r="H40" s="32"/>
      <c r="I40" s="30" t="s">
        <v>13</v>
      </c>
    </row>
    <row r="41" spans="2:9" x14ac:dyDescent="0.25">
      <c r="B41" s="36"/>
      <c r="C41" s="37"/>
      <c r="D41" s="19" t="s">
        <v>8</v>
      </c>
      <c r="E41" s="16">
        <v>7887.8107559614409</v>
      </c>
      <c r="F41" s="38" t="s">
        <v>48</v>
      </c>
      <c r="G41" s="38">
        <v>7</v>
      </c>
      <c r="H41" s="36" t="s">
        <v>27</v>
      </c>
      <c r="I41" s="39" t="s">
        <v>14</v>
      </c>
    </row>
    <row r="42" spans="2:9" x14ac:dyDescent="0.25">
      <c r="B42" s="36"/>
      <c r="C42" s="37"/>
      <c r="D42" s="19" t="s">
        <v>8</v>
      </c>
      <c r="E42" s="16">
        <v>78878.107559614407</v>
      </c>
      <c r="F42" s="38"/>
      <c r="G42" s="38"/>
      <c r="H42" s="36"/>
      <c r="I42" s="39"/>
    </row>
    <row r="43" spans="2:9" x14ac:dyDescent="0.25">
      <c r="B43" s="36"/>
      <c r="C43" s="37"/>
      <c r="D43" s="19" t="s">
        <v>8</v>
      </c>
      <c r="E43" s="16">
        <v>31803.652968036531</v>
      </c>
      <c r="F43" s="38"/>
      <c r="G43" s="38"/>
      <c r="H43" s="36"/>
      <c r="I43" s="39"/>
    </row>
    <row r="44" spans="2:9" x14ac:dyDescent="0.25">
      <c r="B44" s="36"/>
      <c r="C44" s="37"/>
      <c r="D44" s="16" t="s">
        <v>7</v>
      </c>
      <c r="E44" s="16">
        <v>78649.900161668891</v>
      </c>
      <c r="F44" s="32" t="s">
        <v>23</v>
      </c>
      <c r="G44" s="32"/>
      <c r="H44" s="32"/>
      <c r="I44" s="30" t="s">
        <v>13</v>
      </c>
    </row>
    <row r="45" spans="2:9" x14ac:dyDescent="0.25">
      <c r="B45" s="36"/>
      <c r="C45" s="37"/>
      <c r="D45" s="13" t="s">
        <v>12</v>
      </c>
      <c r="E45" s="20">
        <f>SUM(E37:E44)</f>
        <v>226285.94603531441</v>
      </c>
      <c r="F45" s="33"/>
      <c r="G45" s="33"/>
      <c r="H45" s="33"/>
      <c r="I45" s="33"/>
    </row>
    <row r="46" spans="2:9" x14ac:dyDescent="0.25">
      <c r="B46" s="32"/>
      <c r="C46" s="32"/>
      <c r="D46" s="32"/>
      <c r="E46" s="32"/>
      <c r="F46" s="32"/>
      <c r="G46" s="32"/>
      <c r="H46" s="32"/>
      <c r="I46" s="32"/>
    </row>
    <row r="47" spans="2:9" x14ac:dyDescent="0.25">
      <c r="B47" s="35" t="s">
        <v>22</v>
      </c>
      <c r="C47" s="35"/>
      <c r="D47" s="35"/>
      <c r="E47" s="35"/>
      <c r="F47" s="35"/>
      <c r="G47" s="35"/>
      <c r="H47" s="35"/>
      <c r="I47" s="35"/>
    </row>
    <row r="48" spans="2:9" x14ac:dyDescent="0.25">
      <c r="B48" s="31" t="s">
        <v>35</v>
      </c>
      <c r="C48" s="31"/>
      <c r="D48" s="31"/>
      <c r="E48" s="31"/>
      <c r="F48" s="31"/>
      <c r="G48" s="31"/>
      <c r="H48" s="31"/>
      <c r="I48" s="31"/>
    </row>
    <row r="49" spans="2:9" x14ac:dyDescent="0.25">
      <c r="B49" s="31" t="s">
        <v>42</v>
      </c>
      <c r="C49" s="31"/>
      <c r="D49" s="31"/>
      <c r="E49" s="31"/>
      <c r="F49" s="31"/>
      <c r="G49" s="31"/>
      <c r="H49" s="31"/>
      <c r="I49" s="31"/>
    </row>
    <row r="50" spans="2:9" x14ac:dyDescent="0.25">
      <c r="B50" s="31" t="s">
        <v>43</v>
      </c>
      <c r="C50" s="31"/>
      <c r="D50" s="31"/>
      <c r="E50" s="31"/>
      <c r="F50" s="31"/>
      <c r="G50" s="31"/>
      <c r="H50" s="31"/>
      <c r="I50" s="31"/>
    </row>
    <row r="51" spans="2:9" x14ac:dyDescent="0.25">
      <c r="B51" s="31" t="s">
        <v>44</v>
      </c>
      <c r="C51" s="31"/>
      <c r="D51" s="31"/>
      <c r="E51" s="31"/>
      <c r="F51" s="31"/>
      <c r="G51" s="31"/>
      <c r="H51" s="31"/>
      <c r="I51" s="31"/>
    </row>
    <row r="52" spans="2:9" x14ac:dyDescent="0.25">
      <c r="B52" s="31" t="s">
        <v>45</v>
      </c>
      <c r="C52" s="31"/>
      <c r="D52" s="31"/>
      <c r="E52" s="31"/>
      <c r="F52" s="31"/>
      <c r="G52" s="31"/>
      <c r="H52" s="31"/>
      <c r="I52" s="31"/>
    </row>
    <row r="53" spans="2:9" x14ac:dyDescent="0.25">
      <c r="B53" s="31" t="s">
        <v>46</v>
      </c>
      <c r="C53" s="31"/>
      <c r="D53" s="31"/>
      <c r="E53" s="31"/>
      <c r="F53" s="31"/>
      <c r="G53" s="31"/>
      <c r="H53" s="31"/>
      <c r="I53" s="31"/>
    </row>
    <row r="54" spans="2:9" x14ac:dyDescent="0.25">
      <c r="B54" s="31" t="s">
        <v>47</v>
      </c>
      <c r="C54" s="31"/>
      <c r="D54" s="31"/>
      <c r="E54" s="31"/>
      <c r="F54" s="31"/>
      <c r="G54" s="31"/>
      <c r="H54" s="31"/>
      <c r="I54" s="31"/>
    </row>
    <row r="55" spans="2:9" x14ac:dyDescent="0.25">
      <c r="B55" s="31" t="s">
        <v>67</v>
      </c>
      <c r="C55" s="31"/>
      <c r="D55" s="31"/>
      <c r="E55" s="31"/>
      <c r="F55" s="31"/>
      <c r="G55" s="31"/>
      <c r="H55" s="31"/>
      <c r="I55" s="31"/>
    </row>
  </sheetData>
  <mergeCells count="52">
    <mergeCell ref="B18:I18"/>
    <mergeCell ref="B2:I2"/>
    <mergeCell ref="F3:H3"/>
    <mergeCell ref="B4:B12"/>
    <mergeCell ref="C4:C12"/>
    <mergeCell ref="D4:D8"/>
    <mergeCell ref="E4:E8"/>
    <mergeCell ref="D10:D11"/>
    <mergeCell ref="E10:E11"/>
    <mergeCell ref="B13:I13"/>
    <mergeCell ref="B14:I14"/>
    <mergeCell ref="B15:I15"/>
    <mergeCell ref="B16:I16"/>
    <mergeCell ref="B17:I17"/>
    <mergeCell ref="B19:I19"/>
    <mergeCell ref="B22:B30"/>
    <mergeCell ref="C22:C30"/>
    <mergeCell ref="F22:F29"/>
    <mergeCell ref="G22:G29"/>
    <mergeCell ref="H22:H29"/>
    <mergeCell ref="I22:I29"/>
    <mergeCell ref="B31:I31"/>
    <mergeCell ref="B32:I32"/>
    <mergeCell ref="B33:I33"/>
    <mergeCell ref="B34:I34"/>
    <mergeCell ref="B35:I35"/>
    <mergeCell ref="F44:H44"/>
    <mergeCell ref="B47:I47"/>
    <mergeCell ref="B37:B45"/>
    <mergeCell ref="C37:C45"/>
    <mergeCell ref="F37:H37"/>
    <mergeCell ref="F38:H38"/>
    <mergeCell ref="F41:F43"/>
    <mergeCell ref="G41:G43"/>
    <mergeCell ref="H41:H43"/>
    <mergeCell ref="I41:I43"/>
    <mergeCell ref="B55:I55"/>
    <mergeCell ref="B54:I54"/>
    <mergeCell ref="F40:H40"/>
    <mergeCell ref="F12:I12"/>
    <mergeCell ref="F30:I30"/>
    <mergeCell ref="F45:I45"/>
    <mergeCell ref="B21:I21"/>
    <mergeCell ref="B36:I36"/>
    <mergeCell ref="B46:I46"/>
    <mergeCell ref="B20:I20"/>
    <mergeCell ref="B48:I48"/>
    <mergeCell ref="B49:I49"/>
    <mergeCell ref="B50:I50"/>
    <mergeCell ref="B51:I51"/>
    <mergeCell ref="B52:I52"/>
    <mergeCell ref="B53:I5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T59"/>
  <sheetViews>
    <sheetView zoomScale="85" zoomScaleNormal="85" workbookViewId="0">
      <selection activeCell="B2" sqref="B2:J20"/>
    </sheetView>
  </sheetViews>
  <sheetFormatPr defaultColWidth="12.85546875" defaultRowHeight="15" x14ac:dyDescent="0.25"/>
  <cols>
    <col min="1" max="1" width="3.28515625" style="1" customWidth="1"/>
    <col min="2" max="2" width="7.7109375" style="1" bestFit="1" customWidth="1"/>
    <col min="3" max="3" width="57.7109375" style="1" bestFit="1" customWidth="1"/>
    <col min="4" max="4" width="51.7109375" style="1" customWidth="1"/>
    <col min="5" max="5" width="14.5703125" style="1" bestFit="1" customWidth="1"/>
    <col min="6" max="6" width="19.28515625" style="1" customWidth="1"/>
    <col min="7" max="7" width="3.85546875" style="1" bestFit="1" customWidth="1"/>
    <col min="8" max="8" width="14.42578125" style="1" bestFit="1" customWidth="1"/>
    <col min="9" max="9" width="12.7109375" style="1" customWidth="1"/>
    <col min="10" max="10" width="12.42578125" style="1" customWidth="1"/>
    <col min="11" max="11" width="12.85546875" style="1"/>
    <col min="12" max="12" width="15.42578125" style="1" customWidth="1"/>
    <col min="13" max="13" width="14.28515625" style="1" customWidth="1"/>
    <col min="14" max="16384" width="12.85546875" style="1"/>
  </cols>
  <sheetData>
    <row r="2" spans="2:20" ht="83.25" customHeight="1" x14ac:dyDescent="0.25">
      <c r="B2" s="42" t="s">
        <v>56</v>
      </c>
      <c r="C2" s="42"/>
      <c r="D2" s="42"/>
      <c r="E2" s="42"/>
      <c r="F2" s="42"/>
      <c r="G2" s="42"/>
      <c r="H2" s="42"/>
      <c r="I2" s="42"/>
      <c r="J2" s="42"/>
    </row>
    <row r="3" spans="2:20" ht="45" x14ac:dyDescent="0.25">
      <c r="B3" s="4" t="s">
        <v>64</v>
      </c>
      <c r="C3" s="5" t="s">
        <v>17</v>
      </c>
      <c r="D3" s="5" t="s">
        <v>18</v>
      </c>
      <c r="E3" s="5" t="s">
        <v>19</v>
      </c>
      <c r="F3" s="43" t="s">
        <v>20</v>
      </c>
      <c r="G3" s="43"/>
      <c r="H3" s="43"/>
      <c r="I3" s="27" t="s">
        <v>62</v>
      </c>
      <c r="J3" s="27" t="s">
        <v>63</v>
      </c>
      <c r="L3" s="6" t="s">
        <v>33</v>
      </c>
    </row>
    <row r="4" spans="2:20" ht="15" customHeight="1" x14ac:dyDescent="0.25">
      <c r="B4" s="36">
        <v>1</v>
      </c>
      <c r="C4" s="40" t="s">
        <v>10</v>
      </c>
      <c r="D4" s="44" t="s">
        <v>3</v>
      </c>
      <c r="E4" s="45">
        <v>2320403.2382061165</v>
      </c>
      <c r="F4" s="7" t="s">
        <v>28</v>
      </c>
      <c r="G4" s="29">
        <v>3</v>
      </c>
      <c r="H4" s="2" t="s">
        <v>27</v>
      </c>
      <c r="I4" s="8">
        <f>G4*L4</f>
        <v>55500</v>
      </c>
      <c r="J4" s="17">
        <f>I4*N9</f>
        <v>44400</v>
      </c>
      <c r="L4" s="1">
        <v>18500</v>
      </c>
    </row>
    <row r="5" spans="2:20" ht="15" customHeight="1" x14ac:dyDescent="0.25">
      <c r="B5" s="36"/>
      <c r="C5" s="40"/>
      <c r="D5" s="44"/>
      <c r="E5" s="45"/>
      <c r="F5" s="7" t="s">
        <v>29</v>
      </c>
      <c r="G5" s="29">
        <v>7</v>
      </c>
      <c r="H5" s="2" t="s">
        <v>27</v>
      </c>
      <c r="I5" s="8">
        <f>G5*L5</f>
        <v>7000</v>
      </c>
      <c r="J5" s="17">
        <f>I5*N9</f>
        <v>5600</v>
      </c>
      <c r="L5" s="1">
        <v>1000</v>
      </c>
    </row>
    <row r="6" spans="2:20" ht="15" customHeight="1" x14ac:dyDescent="0.25">
      <c r="B6" s="36"/>
      <c r="C6" s="40"/>
      <c r="D6" s="44"/>
      <c r="E6" s="45"/>
      <c r="F6" s="7" t="s">
        <v>30</v>
      </c>
      <c r="G6" s="29">
        <v>1</v>
      </c>
      <c r="H6" s="2" t="s">
        <v>27</v>
      </c>
      <c r="I6" s="8">
        <f>G6*N9*L6</f>
        <v>20000</v>
      </c>
      <c r="J6" s="17">
        <f>I6*N9</f>
        <v>16000</v>
      </c>
      <c r="L6" s="1">
        <v>25000</v>
      </c>
      <c r="M6" s="36" t="s">
        <v>59</v>
      </c>
      <c r="N6" s="36"/>
      <c r="O6" s="36"/>
      <c r="P6" s="36"/>
      <c r="Q6" s="36"/>
      <c r="R6" s="36"/>
      <c r="S6" s="36"/>
      <c r="T6" s="36"/>
    </row>
    <row r="7" spans="2:20" ht="15" customHeight="1" x14ac:dyDescent="0.25">
      <c r="B7" s="36"/>
      <c r="C7" s="40"/>
      <c r="D7" s="44"/>
      <c r="E7" s="45"/>
      <c r="F7" s="7" t="s">
        <v>32</v>
      </c>
      <c r="G7" s="29">
        <v>15</v>
      </c>
      <c r="H7" s="2" t="s">
        <v>27</v>
      </c>
      <c r="I7" s="8">
        <f>G7*L7</f>
        <v>7500</v>
      </c>
      <c r="J7" s="17">
        <f>I7*N9</f>
        <v>6000</v>
      </c>
      <c r="L7" s="1">
        <v>500</v>
      </c>
    </row>
    <row r="8" spans="2:20" ht="15" customHeight="1" x14ac:dyDescent="0.25">
      <c r="B8" s="36"/>
      <c r="C8" s="40"/>
      <c r="D8" s="44"/>
      <c r="E8" s="45"/>
      <c r="F8" s="7" t="s">
        <v>31</v>
      </c>
      <c r="G8" s="29">
        <v>25</v>
      </c>
      <c r="H8" s="2" t="s">
        <v>27</v>
      </c>
      <c r="I8" s="8">
        <f>G8*L8</f>
        <v>37500</v>
      </c>
      <c r="J8" s="17">
        <f>I8*N9</f>
        <v>30000</v>
      </c>
      <c r="L8" s="1">
        <v>1500</v>
      </c>
      <c r="N8" s="25" t="s">
        <v>50</v>
      </c>
    </row>
    <row r="9" spans="2:20" ht="15" customHeight="1" x14ac:dyDescent="0.25">
      <c r="B9" s="36"/>
      <c r="C9" s="40"/>
      <c r="D9" s="9" t="s">
        <v>4</v>
      </c>
      <c r="E9" s="10">
        <v>26661.917564046445</v>
      </c>
      <c r="F9" s="11" t="s">
        <v>25</v>
      </c>
      <c r="G9" s="29">
        <v>39</v>
      </c>
      <c r="H9" s="2" t="s">
        <v>27</v>
      </c>
      <c r="I9" s="8">
        <f>G9*L9</f>
        <v>195000</v>
      </c>
      <c r="J9" s="17">
        <f>I9*N9</f>
        <v>156000</v>
      </c>
      <c r="L9" s="1">
        <v>5000</v>
      </c>
      <c r="N9" s="25">
        <v>0.8</v>
      </c>
    </row>
    <row r="10" spans="2:20" ht="15" customHeight="1" x14ac:dyDescent="0.25">
      <c r="B10" s="36"/>
      <c r="C10" s="40"/>
      <c r="D10" s="44" t="s">
        <v>5</v>
      </c>
      <c r="E10" s="44">
        <v>20830.493917310007</v>
      </c>
      <c r="F10" s="11" t="s">
        <v>24</v>
      </c>
      <c r="G10" s="29">
        <v>18</v>
      </c>
      <c r="H10" s="2" t="s">
        <v>27</v>
      </c>
      <c r="I10" s="8">
        <f>G10*L10</f>
        <v>63000</v>
      </c>
      <c r="J10" s="17">
        <f>I10*N9</f>
        <v>50400</v>
      </c>
      <c r="L10" s="1">
        <v>3500</v>
      </c>
    </row>
    <row r="11" spans="2:20" x14ac:dyDescent="0.25">
      <c r="B11" s="36"/>
      <c r="C11" s="40"/>
      <c r="D11" s="44"/>
      <c r="E11" s="44"/>
      <c r="F11" s="11" t="s">
        <v>26</v>
      </c>
      <c r="G11" s="29">
        <v>3</v>
      </c>
      <c r="H11" s="2" t="s">
        <v>27</v>
      </c>
      <c r="I11" s="8">
        <f>G11*L11</f>
        <v>36000</v>
      </c>
      <c r="J11" s="17">
        <f>I11*N9</f>
        <v>28800</v>
      </c>
      <c r="L11" s="1">
        <v>12000</v>
      </c>
    </row>
    <row r="12" spans="2:20" x14ac:dyDescent="0.25">
      <c r="B12" s="36"/>
      <c r="C12" s="40"/>
      <c r="D12" s="13" t="s">
        <v>12</v>
      </c>
      <c r="E12" s="14">
        <f>SUM(E4:E10)</f>
        <v>2367895.6496874732</v>
      </c>
      <c r="F12" s="32"/>
      <c r="G12" s="32"/>
      <c r="H12" s="32"/>
      <c r="I12" s="15">
        <f>SUM(I4:I11)</f>
        <v>421500</v>
      </c>
      <c r="J12" s="23">
        <f>SUM(J4:J11)</f>
        <v>337200</v>
      </c>
    </row>
    <row r="13" spans="2:20" x14ac:dyDescent="0.25">
      <c r="B13" s="35" t="s">
        <v>22</v>
      </c>
      <c r="C13" s="35"/>
      <c r="D13" s="35"/>
      <c r="E13" s="35"/>
      <c r="F13" s="35"/>
      <c r="G13" s="35"/>
      <c r="H13" s="35"/>
      <c r="I13" s="35"/>
      <c r="J13" s="35"/>
    </row>
    <row r="14" spans="2:20" x14ac:dyDescent="0.25">
      <c r="B14" s="31" t="s">
        <v>36</v>
      </c>
      <c r="C14" s="31"/>
      <c r="D14" s="31"/>
      <c r="E14" s="31"/>
      <c r="F14" s="31"/>
      <c r="G14" s="31"/>
      <c r="H14" s="31"/>
      <c r="I14" s="31"/>
      <c r="J14" s="31"/>
    </row>
    <row r="15" spans="2:20" x14ac:dyDescent="0.25">
      <c r="B15" s="31" t="s">
        <v>37</v>
      </c>
      <c r="C15" s="31"/>
      <c r="D15" s="31"/>
      <c r="E15" s="31"/>
      <c r="F15" s="31"/>
      <c r="G15" s="31"/>
      <c r="H15" s="31"/>
      <c r="I15" s="31"/>
      <c r="J15" s="31"/>
    </row>
    <row r="16" spans="2:20" x14ac:dyDescent="0.25">
      <c r="B16" s="31" t="s">
        <v>38</v>
      </c>
      <c r="C16" s="31"/>
      <c r="D16" s="31"/>
      <c r="E16" s="31"/>
      <c r="F16" s="31"/>
      <c r="G16" s="31"/>
      <c r="H16" s="31"/>
      <c r="I16" s="31"/>
      <c r="J16" s="31"/>
    </row>
    <row r="17" spans="2:14" ht="27" customHeight="1" x14ac:dyDescent="0.25">
      <c r="B17" s="31" t="s">
        <v>39</v>
      </c>
      <c r="C17" s="31"/>
      <c r="D17" s="31"/>
      <c r="E17" s="31"/>
      <c r="F17" s="31"/>
      <c r="G17" s="31"/>
      <c r="H17" s="31"/>
      <c r="I17" s="31"/>
      <c r="J17" s="31"/>
    </row>
    <row r="18" spans="2:14" x14ac:dyDescent="0.25">
      <c r="B18" s="31" t="s">
        <v>40</v>
      </c>
      <c r="C18" s="31"/>
      <c r="D18" s="31"/>
      <c r="E18" s="31"/>
      <c r="F18" s="31"/>
      <c r="G18" s="31"/>
      <c r="H18" s="31"/>
      <c r="I18" s="31"/>
      <c r="J18" s="31"/>
    </row>
    <row r="19" spans="2:14" ht="15" customHeight="1" x14ac:dyDescent="0.25">
      <c r="B19" s="31" t="s">
        <v>41</v>
      </c>
      <c r="C19" s="31"/>
      <c r="D19" s="31"/>
      <c r="E19" s="31"/>
      <c r="F19" s="31"/>
      <c r="G19" s="31"/>
      <c r="H19" s="31"/>
      <c r="I19" s="31"/>
      <c r="J19" s="31"/>
    </row>
    <row r="20" spans="2:14" customFormat="1" ht="15" customHeight="1" x14ac:dyDescent="0.25">
      <c r="B20" s="31" t="s">
        <v>66</v>
      </c>
      <c r="C20" s="31"/>
      <c r="D20" s="31"/>
      <c r="E20" s="31"/>
      <c r="F20" s="31"/>
      <c r="G20" s="31"/>
      <c r="H20" s="31"/>
      <c r="I20" s="31"/>
      <c r="J20" s="31"/>
    </row>
    <row r="21" spans="2:14" ht="15" customHeight="1" x14ac:dyDescent="0.25">
      <c r="B21" s="34"/>
      <c r="C21" s="34"/>
      <c r="D21" s="34"/>
      <c r="E21" s="34"/>
      <c r="F21" s="34"/>
      <c r="G21" s="34"/>
      <c r="H21" s="34"/>
      <c r="I21" s="34"/>
      <c r="J21" s="34"/>
    </row>
    <row r="22" spans="2:14" ht="89.25" customHeight="1" x14ac:dyDescent="0.25">
      <c r="B22" s="42" t="s">
        <v>57</v>
      </c>
      <c r="C22" s="42"/>
      <c r="D22" s="42"/>
      <c r="E22" s="42"/>
      <c r="F22" s="42"/>
      <c r="G22" s="42"/>
      <c r="H22" s="42"/>
      <c r="I22" s="42"/>
      <c r="J22" s="42"/>
    </row>
    <row r="23" spans="2:14" s="12" customFormat="1" ht="45" x14ac:dyDescent="0.25">
      <c r="B23" s="4" t="s">
        <v>15</v>
      </c>
      <c r="C23" s="5" t="s">
        <v>17</v>
      </c>
      <c r="D23" s="5" t="s">
        <v>18</v>
      </c>
      <c r="E23" s="5" t="s">
        <v>19</v>
      </c>
      <c r="F23" s="43" t="s">
        <v>20</v>
      </c>
      <c r="G23" s="43"/>
      <c r="H23" s="43"/>
      <c r="I23" s="27" t="s">
        <v>62</v>
      </c>
      <c r="J23" s="27" t="s">
        <v>63</v>
      </c>
    </row>
    <row r="24" spans="2:14" ht="15" customHeight="1" x14ac:dyDescent="0.25">
      <c r="B24" s="36">
        <v>2</v>
      </c>
      <c r="C24" s="40" t="s">
        <v>11</v>
      </c>
      <c r="D24" s="9" t="s">
        <v>6</v>
      </c>
      <c r="E24" s="10">
        <v>50502.669557520523</v>
      </c>
      <c r="F24" s="38" t="s">
        <v>53</v>
      </c>
      <c r="G24" s="38">
        <v>1</v>
      </c>
      <c r="H24" s="38" t="s">
        <v>21</v>
      </c>
      <c r="I24" s="41">
        <v>3150000</v>
      </c>
      <c r="J24" s="41">
        <f>I24*N28</f>
        <v>2835000</v>
      </c>
    </row>
    <row r="25" spans="2:14" x14ac:dyDescent="0.25">
      <c r="B25" s="36"/>
      <c r="C25" s="40"/>
      <c r="D25" s="9" t="s">
        <v>6</v>
      </c>
      <c r="E25" s="10">
        <v>9195.5575894600479</v>
      </c>
      <c r="F25" s="38"/>
      <c r="G25" s="38"/>
      <c r="H25" s="38"/>
      <c r="I25" s="41"/>
      <c r="J25" s="41"/>
    </row>
    <row r="26" spans="2:14" x14ac:dyDescent="0.25">
      <c r="B26" s="36"/>
      <c r="C26" s="40"/>
      <c r="D26" s="9" t="s">
        <v>6</v>
      </c>
      <c r="E26" s="10">
        <v>12230.675843184355</v>
      </c>
      <c r="F26" s="38"/>
      <c r="G26" s="38"/>
      <c r="H26" s="38"/>
      <c r="I26" s="41"/>
      <c r="J26" s="41"/>
    </row>
    <row r="27" spans="2:14" x14ac:dyDescent="0.25">
      <c r="B27" s="36"/>
      <c r="C27" s="40"/>
      <c r="D27" s="9" t="s">
        <v>6</v>
      </c>
      <c r="E27" s="10">
        <v>13574.788774793102</v>
      </c>
      <c r="F27" s="38"/>
      <c r="G27" s="38"/>
      <c r="H27" s="38"/>
      <c r="I27" s="41"/>
      <c r="J27" s="41"/>
      <c r="L27" s="46" t="s">
        <v>55</v>
      </c>
      <c r="M27" s="46"/>
      <c r="N27" s="25" t="s">
        <v>50</v>
      </c>
    </row>
    <row r="28" spans="2:14" x14ac:dyDescent="0.25">
      <c r="B28" s="36"/>
      <c r="C28" s="40"/>
      <c r="D28" s="9" t="s">
        <v>6</v>
      </c>
      <c r="E28" s="10">
        <v>6229.9230617117137</v>
      </c>
      <c r="F28" s="38"/>
      <c r="G28" s="38"/>
      <c r="H28" s="38"/>
      <c r="I28" s="41"/>
      <c r="J28" s="41"/>
      <c r="L28" s="46">
        <v>0.8</v>
      </c>
      <c r="M28" s="46"/>
      <c r="N28" s="25">
        <v>0.9</v>
      </c>
    </row>
    <row r="29" spans="2:14" x14ac:dyDescent="0.25">
      <c r="B29" s="36"/>
      <c r="C29" s="40"/>
      <c r="D29" s="9" t="s">
        <v>6</v>
      </c>
      <c r="E29" s="10">
        <v>247305.64112778357</v>
      </c>
      <c r="F29" s="38"/>
      <c r="G29" s="38"/>
      <c r="H29" s="38"/>
      <c r="I29" s="41"/>
      <c r="J29" s="41"/>
    </row>
    <row r="30" spans="2:14" x14ac:dyDescent="0.25">
      <c r="B30" s="36"/>
      <c r="C30" s="40"/>
      <c r="D30" s="9" t="s">
        <v>6</v>
      </c>
      <c r="E30" s="10">
        <v>999210.26756291417</v>
      </c>
      <c r="F30" s="38"/>
      <c r="G30" s="38"/>
      <c r="H30" s="38"/>
      <c r="I30" s="41"/>
      <c r="J30" s="41"/>
    </row>
    <row r="31" spans="2:14" x14ac:dyDescent="0.25">
      <c r="B31" s="36"/>
      <c r="C31" s="40"/>
      <c r="D31" s="9" t="s">
        <v>6</v>
      </c>
      <c r="E31" s="10">
        <v>37605.049663526268</v>
      </c>
      <c r="F31" s="38"/>
      <c r="G31" s="38"/>
      <c r="H31" s="38"/>
      <c r="I31" s="41"/>
      <c r="J31" s="41"/>
    </row>
    <row r="32" spans="2:14" x14ac:dyDescent="0.25">
      <c r="B32" s="36"/>
      <c r="C32" s="40"/>
      <c r="D32" s="13" t="s">
        <v>12</v>
      </c>
      <c r="E32" s="14">
        <f>SUM(E24:E31)</f>
        <v>1375854.5731808937</v>
      </c>
      <c r="F32" s="32"/>
      <c r="G32" s="32"/>
      <c r="H32" s="32"/>
      <c r="I32" s="15">
        <f>I24</f>
        <v>3150000</v>
      </c>
      <c r="J32" s="23">
        <f>J24</f>
        <v>2835000</v>
      </c>
    </row>
    <row r="33" spans="2:14" x14ac:dyDescent="0.25">
      <c r="B33" s="35" t="s">
        <v>22</v>
      </c>
      <c r="C33" s="35"/>
      <c r="D33" s="35"/>
      <c r="E33" s="35"/>
      <c r="F33" s="35"/>
      <c r="G33" s="35"/>
      <c r="H33" s="35"/>
      <c r="I33" s="35"/>
      <c r="J33" s="35"/>
    </row>
    <row r="34" spans="2:14" ht="15" customHeight="1" x14ac:dyDescent="0.25">
      <c r="B34" s="31" t="s">
        <v>35</v>
      </c>
      <c r="C34" s="31"/>
      <c r="D34" s="31"/>
      <c r="E34" s="31"/>
      <c r="F34" s="31"/>
      <c r="G34" s="31"/>
      <c r="H34" s="31"/>
      <c r="I34" s="31"/>
      <c r="J34" s="31"/>
    </row>
    <row r="35" spans="2:14" x14ac:dyDescent="0.25">
      <c r="B35" s="31" t="s">
        <v>42</v>
      </c>
      <c r="C35" s="31"/>
      <c r="D35" s="31"/>
      <c r="E35" s="31"/>
      <c r="F35" s="31"/>
      <c r="G35" s="31"/>
      <c r="H35" s="31"/>
      <c r="I35" s="31"/>
      <c r="J35" s="31"/>
    </row>
    <row r="36" spans="2:14" x14ac:dyDescent="0.25">
      <c r="B36" s="31" t="s">
        <v>43</v>
      </c>
      <c r="C36" s="31"/>
      <c r="D36" s="31"/>
      <c r="E36" s="31"/>
      <c r="F36" s="31"/>
      <c r="G36" s="31"/>
      <c r="H36" s="31"/>
      <c r="I36" s="31"/>
      <c r="J36" s="31"/>
    </row>
    <row r="37" spans="2:14" x14ac:dyDescent="0.25">
      <c r="B37" s="31" t="s">
        <v>61</v>
      </c>
      <c r="C37" s="31"/>
      <c r="D37" s="31"/>
      <c r="E37" s="31"/>
      <c r="F37" s="31"/>
      <c r="G37" s="31"/>
      <c r="H37" s="31"/>
      <c r="I37" s="31"/>
      <c r="J37" s="31"/>
    </row>
    <row r="38" spans="2:14" ht="15" customHeight="1" x14ac:dyDescent="0.25">
      <c r="B38" s="34"/>
      <c r="C38" s="34"/>
      <c r="D38" s="34"/>
      <c r="E38" s="34"/>
      <c r="F38" s="34"/>
      <c r="G38" s="34"/>
      <c r="H38" s="34"/>
      <c r="I38" s="34"/>
      <c r="J38" s="34"/>
    </row>
    <row r="39" spans="2:14" ht="89.25" customHeight="1" x14ac:dyDescent="0.25">
      <c r="B39" s="42" t="s">
        <v>58</v>
      </c>
      <c r="C39" s="42"/>
      <c r="D39" s="42"/>
      <c r="E39" s="42"/>
      <c r="F39" s="42"/>
      <c r="G39" s="42"/>
      <c r="H39" s="42"/>
      <c r="I39" s="42"/>
      <c r="J39" s="42"/>
    </row>
    <row r="40" spans="2:14" s="12" customFormat="1" ht="45" x14ac:dyDescent="0.25">
      <c r="B40" s="4" t="s">
        <v>15</v>
      </c>
      <c r="C40" s="5" t="s">
        <v>17</v>
      </c>
      <c r="D40" s="5" t="s">
        <v>18</v>
      </c>
      <c r="E40" s="5" t="s">
        <v>19</v>
      </c>
      <c r="F40" s="43" t="s">
        <v>20</v>
      </c>
      <c r="G40" s="43"/>
      <c r="H40" s="43"/>
      <c r="I40" s="27" t="s">
        <v>62</v>
      </c>
      <c r="J40" s="27" t="s">
        <v>63</v>
      </c>
    </row>
    <row r="41" spans="2:14" x14ac:dyDescent="0.25">
      <c r="B41" s="36">
        <v>3</v>
      </c>
      <c r="C41" s="37" t="s">
        <v>9</v>
      </c>
      <c r="D41" s="16" t="s">
        <v>0</v>
      </c>
      <c r="E41" s="16">
        <v>4334.636860350045</v>
      </c>
      <c r="F41" s="32" t="s">
        <v>23</v>
      </c>
      <c r="G41" s="32"/>
      <c r="H41" s="32"/>
      <c r="I41" s="30" t="s">
        <v>21</v>
      </c>
      <c r="J41" s="17" t="s">
        <v>21</v>
      </c>
    </row>
    <row r="42" spans="2:14" x14ac:dyDescent="0.25">
      <c r="B42" s="36"/>
      <c r="C42" s="37"/>
      <c r="D42" s="16" t="s">
        <v>0</v>
      </c>
      <c r="E42" s="16">
        <v>4417.6088424160989</v>
      </c>
      <c r="F42" s="32" t="s">
        <v>23</v>
      </c>
      <c r="G42" s="32"/>
      <c r="H42" s="32"/>
      <c r="I42" s="30" t="s">
        <v>21</v>
      </c>
      <c r="J42" s="17" t="s">
        <v>21</v>
      </c>
      <c r="L42" s="46" t="s">
        <v>60</v>
      </c>
      <c r="M42" s="46"/>
      <c r="N42" s="25" t="s">
        <v>50</v>
      </c>
    </row>
    <row r="43" spans="2:14" ht="30" x14ac:dyDescent="0.25">
      <c r="B43" s="36"/>
      <c r="C43" s="37"/>
      <c r="D43" s="16" t="s">
        <v>1</v>
      </c>
      <c r="E43" s="16">
        <v>1769.2075542911734</v>
      </c>
      <c r="F43" s="29" t="s">
        <v>49</v>
      </c>
      <c r="G43" s="29">
        <v>1</v>
      </c>
      <c r="H43" s="22" t="s">
        <v>27</v>
      </c>
      <c r="I43" s="18">
        <f>L43</f>
        <v>18000</v>
      </c>
      <c r="J43" s="24">
        <f>I43*N43</f>
        <v>14400</v>
      </c>
      <c r="L43" s="46">
        <v>18000</v>
      </c>
      <c r="M43" s="46"/>
      <c r="N43" s="25">
        <f>N9</f>
        <v>0.8</v>
      </c>
    </row>
    <row r="44" spans="2:14" ht="30" x14ac:dyDescent="0.25">
      <c r="B44" s="36"/>
      <c r="C44" s="37"/>
      <c r="D44" s="16" t="s">
        <v>2</v>
      </c>
      <c r="E44" s="16">
        <v>18545.021332975812</v>
      </c>
      <c r="F44" s="29" t="s">
        <v>52</v>
      </c>
      <c r="G44" s="29" t="s">
        <v>21</v>
      </c>
      <c r="H44" s="28" t="s">
        <v>21</v>
      </c>
      <c r="I44" s="30" t="s">
        <v>21</v>
      </c>
      <c r="J44" s="17" t="s">
        <v>21</v>
      </c>
      <c r="L44" s="1">
        <v>125000</v>
      </c>
      <c r="M44" s="12" t="s">
        <v>54</v>
      </c>
      <c r="N44" s="12"/>
    </row>
    <row r="45" spans="2:14" ht="15" customHeight="1" x14ac:dyDescent="0.25">
      <c r="B45" s="36"/>
      <c r="C45" s="37"/>
      <c r="D45" s="19" t="s">
        <v>8</v>
      </c>
      <c r="E45" s="16">
        <v>7887.8107559614409</v>
      </c>
      <c r="F45" s="38" t="s">
        <v>48</v>
      </c>
      <c r="G45" s="38">
        <v>7</v>
      </c>
      <c r="H45" s="36" t="s">
        <v>27</v>
      </c>
      <c r="I45" s="39">
        <f>L44*L45*L46</f>
        <v>281250</v>
      </c>
      <c r="J45" s="47">
        <f>I45*N43</f>
        <v>225000</v>
      </c>
      <c r="L45" s="1">
        <v>0.75</v>
      </c>
      <c r="M45" s="1" t="s">
        <v>51</v>
      </c>
    </row>
    <row r="46" spans="2:14" x14ac:dyDescent="0.25">
      <c r="B46" s="36"/>
      <c r="C46" s="37"/>
      <c r="D46" s="19" t="s">
        <v>8</v>
      </c>
      <c r="E46" s="16">
        <v>78878.107559614407</v>
      </c>
      <c r="F46" s="38"/>
      <c r="G46" s="38"/>
      <c r="H46" s="36"/>
      <c r="I46" s="39"/>
      <c r="J46" s="47"/>
      <c r="L46" s="1">
        <v>3</v>
      </c>
    </row>
    <row r="47" spans="2:14" x14ac:dyDescent="0.25">
      <c r="B47" s="36"/>
      <c r="C47" s="37"/>
      <c r="D47" s="19" t="s">
        <v>8</v>
      </c>
      <c r="E47" s="16">
        <v>31803.652968036531</v>
      </c>
      <c r="F47" s="38"/>
      <c r="G47" s="38"/>
      <c r="H47" s="36"/>
      <c r="I47" s="39"/>
      <c r="J47" s="47"/>
    </row>
    <row r="48" spans="2:14" x14ac:dyDescent="0.25">
      <c r="B48" s="36"/>
      <c r="C48" s="37"/>
      <c r="D48" s="16" t="s">
        <v>7</v>
      </c>
      <c r="E48" s="16">
        <v>78649.900161668891</v>
      </c>
      <c r="F48" s="32" t="s">
        <v>23</v>
      </c>
      <c r="G48" s="32"/>
      <c r="H48" s="32"/>
      <c r="I48" s="30" t="s">
        <v>21</v>
      </c>
      <c r="J48" s="17" t="s">
        <v>21</v>
      </c>
    </row>
    <row r="49" spans="2:10" x14ac:dyDescent="0.25">
      <c r="B49" s="36"/>
      <c r="C49" s="37"/>
      <c r="D49" s="13" t="s">
        <v>12</v>
      </c>
      <c r="E49" s="20">
        <f>SUM(E41:E48)</f>
        <v>226285.94603531441</v>
      </c>
      <c r="F49" s="32"/>
      <c r="G49" s="32"/>
      <c r="H49" s="32"/>
      <c r="I49" s="15">
        <f>SUM(I41:I48)</f>
        <v>299250</v>
      </c>
      <c r="J49" s="23">
        <f>SUM(J41:J48)</f>
        <v>239400</v>
      </c>
    </row>
    <row r="50" spans="2:10" x14ac:dyDescent="0.25">
      <c r="B50" s="34"/>
      <c r="C50" s="34"/>
      <c r="D50" s="34"/>
      <c r="E50" s="34"/>
      <c r="F50" s="34"/>
      <c r="G50" s="34"/>
      <c r="H50" s="34"/>
      <c r="I50" s="34"/>
      <c r="J50" s="34"/>
    </row>
    <row r="51" spans="2:10" x14ac:dyDescent="0.25">
      <c r="B51" s="35" t="s">
        <v>22</v>
      </c>
      <c r="C51" s="35"/>
      <c r="D51" s="35"/>
      <c r="E51" s="35"/>
      <c r="F51" s="35"/>
      <c r="G51" s="35"/>
      <c r="H51" s="35"/>
      <c r="I51" s="35"/>
      <c r="J51" s="35"/>
    </row>
    <row r="52" spans="2:10" ht="15" customHeight="1" x14ac:dyDescent="0.25">
      <c r="B52" s="31" t="s">
        <v>35</v>
      </c>
      <c r="C52" s="31"/>
      <c r="D52" s="31"/>
      <c r="E52" s="31"/>
      <c r="F52" s="31"/>
      <c r="G52" s="31"/>
      <c r="H52" s="31"/>
      <c r="I52" s="31"/>
      <c r="J52" s="31"/>
    </row>
    <row r="53" spans="2:10" x14ac:dyDescent="0.25">
      <c r="B53" s="31" t="s">
        <v>42</v>
      </c>
      <c r="C53" s="31"/>
      <c r="D53" s="31"/>
      <c r="E53" s="31"/>
      <c r="F53" s="31"/>
      <c r="G53" s="31"/>
      <c r="H53" s="31"/>
      <c r="I53" s="31"/>
      <c r="J53" s="31"/>
    </row>
    <row r="54" spans="2:10" x14ac:dyDescent="0.25">
      <c r="B54" s="31" t="s">
        <v>43</v>
      </c>
      <c r="C54" s="31"/>
      <c r="D54" s="31"/>
      <c r="E54" s="31"/>
      <c r="F54" s="31"/>
      <c r="G54" s="31"/>
      <c r="H54" s="31"/>
      <c r="I54" s="31"/>
      <c r="J54" s="31"/>
    </row>
    <row r="55" spans="2:10" ht="15" customHeight="1" x14ac:dyDescent="0.25">
      <c r="B55" s="31" t="s">
        <v>44</v>
      </c>
      <c r="C55" s="31"/>
      <c r="D55" s="31"/>
      <c r="E55" s="31"/>
      <c r="F55" s="31"/>
      <c r="G55" s="31"/>
      <c r="H55" s="31"/>
      <c r="I55" s="31"/>
      <c r="J55" s="31"/>
    </row>
    <row r="56" spans="2:10" ht="15" customHeight="1" x14ac:dyDescent="0.25">
      <c r="B56" s="31" t="s">
        <v>45</v>
      </c>
      <c r="C56" s="31"/>
      <c r="D56" s="31"/>
      <c r="E56" s="31"/>
      <c r="F56" s="31"/>
      <c r="G56" s="31"/>
      <c r="H56" s="31"/>
      <c r="I56" s="31"/>
      <c r="J56" s="31"/>
    </row>
    <row r="57" spans="2:10" ht="15" customHeight="1" x14ac:dyDescent="0.25">
      <c r="B57" s="31" t="s">
        <v>46</v>
      </c>
      <c r="C57" s="31"/>
      <c r="D57" s="31"/>
      <c r="E57" s="31"/>
      <c r="F57" s="31"/>
      <c r="G57" s="31"/>
      <c r="H57" s="31"/>
      <c r="I57" s="31"/>
      <c r="J57" s="31"/>
    </row>
    <row r="58" spans="2:10" x14ac:dyDescent="0.25">
      <c r="B58" s="31" t="s">
        <v>47</v>
      </c>
      <c r="C58" s="31"/>
      <c r="D58" s="31"/>
      <c r="E58" s="31"/>
      <c r="F58" s="31"/>
      <c r="G58" s="31"/>
      <c r="H58" s="31"/>
      <c r="I58" s="31"/>
      <c r="J58" s="31"/>
    </row>
    <row r="59" spans="2:10" customFormat="1" ht="15" customHeight="1" x14ac:dyDescent="0.25">
      <c r="B59" s="31" t="s">
        <v>67</v>
      </c>
      <c r="C59" s="31"/>
      <c r="D59" s="31"/>
      <c r="E59" s="31"/>
      <c r="F59" s="31"/>
      <c r="G59" s="31"/>
      <c r="H59" s="31"/>
      <c r="I59" s="31"/>
      <c r="J59" s="31"/>
    </row>
  </sheetData>
  <mergeCells count="62">
    <mergeCell ref="B50:J50"/>
    <mergeCell ref="B55:J55"/>
    <mergeCell ref="B56:J56"/>
    <mergeCell ref="B57:J57"/>
    <mergeCell ref="B58:J58"/>
    <mergeCell ref="B51:J51"/>
    <mergeCell ref="B52:J52"/>
    <mergeCell ref="B53:J53"/>
    <mergeCell ref="B54:J54"/>
    <mergeCell ref="B41:B49"/>
    <mergeCell ref="C41:C49"/>
    <mergeCell ref="F41:H41"/>
    <mergeCell ref="F42:H42"/>
    <mergeCell ref="L42:M42"/>
    <mergeCell ref="L43:M43"/>
    <mergeCell ref="F45:F47"/>
    <mergeCell ref="G45:G47"/>
    <mergeCell ref="H45:H47"/>
    <mergeCell ref="I45:I47"/>
    <mergeCell ref="J45:J47"/>
    <mergeCell ref="F48:H48"/>
    <mergeCell ref="F49:H49"/>
    <mergeCell ref="B2:J2"/>
    <mergeCell ref="F3:H3"/>
    <mergeCell ref="B4:B12"/>
    <mergeCell ref="C4:C12"/>
    <mergeCell ref="D4:D8"/>
    <mergeCell ref="E4:E8"/>
    <mergeCell ref="D10:D11"/>
    <mergeCell ref="E10:E11"/>
    <mergeCell ref="F12:H12"/>
    <mergeCell ref="B13:J13"/>
    <mergeCell ref="B14:J14"/>
    <mergeCell ref="B15:J15"/>
    <mergeCell ref="B16:J16"/>
    <mergeCell ref="B17:J17"/>
    <mergeCell ref="F32:H32"/>
    <mergeCell ref="B18:J18"/>
    <mergeCell ref="B19:J19"/>
    <mergeCell ref="B24:B32"/>
    <mergeCell ref="C24:C32"/>
    <mergeCell ref="F24:F31"/>
    <mergeCell ref="G24:G31"/>
    <mergeCell ref="H24:H31"/>
    <mergeCell ref="I24:I31"/>
    <mergeCell ref="J24:J31"/>
    <mergeCell ref="B59:J59"/>
    <mergeCell ref="B20:J20"/>
    <mergeCell ref="B39:J39"/>
    <mergeCell ref="F40:H40"/>
    <mergeCell ref="M6:T6"/>
    <mergeCell ref="B21:J21"/>
    <mergeCell ref="B38:J38"/>
    <mergeCell ref="B33:J33"/>
    <mergeCell ref="B34:J34"/>
    <mergeCell ref="B35:J35"/>
    <mergeCell ref="B36:J36"/>
    <mergeCell ref="B37:J37"/>
    <mergeCell ref="L27:M27"/>
    <mergeCell ref="L28:M28"/>
    <mergeCell ref="B22:J22"/>
    <mergeCell ref="F23:H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2:T56"/>
  <sheetViews>
    <sheetView zoomScale="95" zoomScaleNormal="95" workbookViewId="0">
      <selection activeCell="J47" sqref="J47"/>
    </sheetView>
  </sheetViews>
  <sheetFormatPr defaultColWidth="12.85546875" defaultRowHeight="15" x14ac:dyDescent="0.25"/>
  <cols>
    <col min="1" max="1" width="3.28515625" style="1" customWidth="1"/>
    <col min="2" max="2" width="7.7109375" style="1" bestFit="1" customWidth="1"/>
    <col min="3" max="3" width="57.7109375" style="1" bestFit="1" customWidth="1"/>
    <col min="4" max="4" width="51.7109375" style="1" customWidth="1"/>
    <col min="5" max="5" width="14.5703125" style="1" bestFit="1" customWidth="1"/>
    <col min="6" max="6" width="19.28515625" style="1" customWidth="1"/>
    <col min="7" max="7" width="3.85546875" style="1" bestFit="1" customWidth="1"/>
    <col min="8" max="8" width="14.42578125" style="1" bestFit="1" customWidth="1"/>
    <col min="9" max="9" width="14.5703125" style="1" bestFit="1" customWidth="1"/>
    <col min="10" max="10" width="22.140625" style="1" customWidth="1"/>
    <col min="11" max="11" width="12.85546875" style="1"/>
    <col min="12" max="12" width="15.42578125" style="1" customWidth="1"/>
    <col min="13" max="13" width="14.28515625" style="1" customWidth="1"/>
    <col min="14" max="16384" width="12.85546875" style="1"/>
  </cols>
  <sheetData>
    <row r="2" spans="2:20" ht="83.25" customHeight="1" x14ac:dyDescent="0.25">
      <c r="B2" s="63" t="s">
        <v>34</v>
      </c>
      <c r="C2" s="64"/>
      <c r="D2" s="64"/>
      <c r="E2" s="64"/>
      <c r="F2" s="64"/>
      <c r="G2" s="64"/>
      <c r="H2" s="64"/>
      <c r="I2" s="64"/>
      <c r="J2" s="65"/>
    </row>
    <row r="3" spans="2:20" ht="30" x14ac:dyDescent="0.25">
      <c r="B3" s="4" t="s">
        <v>64</v>
      </c>
      <c r="C3" s="5" t="s">
        <v>17</v>
      </c>
      <c r="D3" s="5" t="s">
        <v>18</v>
      </c>
      <c r="E3" s="5" t="s">
        <v>19</v>
      </c>
      <c r="F3" s="48" t="s">
        <v>20</v>
      </c>
      <c r="G3" s="49"/>
      <c r="H3" s="50"/>
      <c r="I3" s="27" t="s">
        <v>62</v>
      </c>
      <c r="J3" s="27" t="s">
        <v>63</v>
      </c>
      <c r="L3" s="6" t="s">
        <v>33</v>
      </c>
    </row>
    <row r="4" spans="2:20" ht="15" customHeight="1" x14ac:dyDescent="0.25">
      <c r="B4" s="51">
        <v>1</v>
      </c>
      <c r="C4" s="54" t="s">
        <v>10</v>
      </c>
      <c r="D4" s="57" t="s">
        <v>3</v>
      </c>
      <c r="E4" s="59">
        <v>2320403.2382061165</v>
      </c>
      <c r="F4" s="7" t="s">
        <v>28</v>
      </c>
      <c r="G4" s="29">
        <v>3</v>
      </c>
      <c r="H4" s="2" t="s">
        <v>27</v>
      </c>
      <c r="I4" s="8">
        <f>G4*L4</f>
        <v>55500</v>
      </c>
      <c r="J4" s="17">
        <f>I4*N9</f>
        <v>44400</v>
      </c>
      <c r="L4" s="1">
        <v>18500</v>
      </c>
    </row>
    <row r="5" spans="2:20" ht="15" customHeight="1" x14ac:dyDescent="0.25">
      <c r="B5" s="52"/>
      <c r="C5" s="55"/>
      <c r="D5" s="62"/>
      <c r="E5" s="60"/>
      <c r="F5" s="7" t="s">
        <v>29</v>
      </c>
      <c r="G5" s="29">
        <v>7</v>
      </c>
      <c r="H5" s="2" t="s">
        <v>27</v>
      </c>
      <c r="I5" s="8">
        <f>G5*L5</f>
        <v>7000</v>
      </c>
      <c r="J5" s="17">
        <f>I5*N9</f>
        <v>5600</v>
      </c>
      <c r="L5" s="1">
        <v>1000</v>
      </c>
    </row>
    <row r="6" spans="2:20" ht="15" customHeight="1" x14ac:dyDescent="0.25">
      <c r="B6" s="52"/>
      <c r="C6" s="55"/>
      <c r="D6" s="62"/>
      <c r="E6" s="60"/>
      <c r="F6" s="7" t="s">
        <v>30</v>
      </c>
      <c r="G6" s="29">
        <v>1</v>
      </c>
      <c r="H6" s="2" t="s">
        <v>27</v>
      </c>
      <c r="I6" s="8">
        <f>G6*N9*L6</f>
        <v>20000</v>
      </c>
      <c r="J6" s="17">
        <f>I6*N9</f>
        <v>16000</v>
      </c>
      <c r="L6" s="1">
        <v>25000</v>
      </c>
      <c r="M6" s="36" t="s">
        <v>59</v>
      </c>
      <c r="N6" s="36"/>
      <c r="O6" s="36"/>
      <c r="P6" s="36"/>
      <c r="Q6" s="36"/>
      <c r="R6" s="36"/>
      <c r="S6" s="36"/>
      <c r="T6" s="36"/>
    </row>
    <row r="7" spans="2:20" ht="15" customHeight="1" x14ac:dyDescent="0.25">
      <c r="B7" s="52"/>
      <c r="C7" s="55"/>
      <c r="D7" s="62"/>
      <c r="E7" s="60"/>
      <c r="F7" s="7" t="s">
        <v>32</v>
      </c>
      <c r="G7" s="29">
        <v>15</v>
      </c>
      <c r="H7" s="2" t="s">
        <v>27</v>
      </c>
      <c r="I7" s="8">
        <f>G7*L7</f>
        <v>7500</v>
      </c>
      <c r="J7" s="17">
        <f>I7*N9</f>
        <v>6000</v>
      </c>
      <c r="L7" s="1">
        <v>500</v>
      </c>
    </row>
    <row r="8" spans="2:20" ht="15" customHeight="1" x14ac:dyDescent="0.25">
      <c r="B8" s="52"/>
      <c r="C8" s="55"/>
      <c r="D8" s="58"/>
      <c r="E8" s="61"/>
      <c r="F8" s="7" t="s">
        <v>31</v>
      </c>
      <c r="G8" s="29">
        <v>25</v>
      </c>
      <c r="H8" s="2" t="s">
        <v>27</v>
      </c>
      <c r="I8" s="8">
        <f>G8*L8</f>
        <v>37500</v>
      </c>
      <c r="J8" s="17">
        <f>I8*N9</f>
        <v>30000</v>
      </c>
      <c r="L8" s="1">
        <v>1500</v>
      </c>
      <c r="N8" s="26" t="s">
        <v>50</v>
      </c>
    </row>
    <row r="9" spans="2:20" ht="15" customHeight="1" x14ac:dyDescent="0.25">
      <c r="B9" s="52"/>
      <c r="C9" s="55"/>
      <c r="D9" s="9" t="s">
        <v>4</v>
      </c>
      <c r="E9" s="10">
        <v>26661.917564046445</v>
      </c>
      <c r="F9" s="11" t="s">
        <v>25</v>
      </c>
      <c r="G9" s="29">
        <v>39</v>
      </c>
      <c r="H9" s="2" t="s">
        <v>27</v>
      </c>
      <c r="I9" s="8">
        <f>G9*L9</f>
        <v>195000</v>
      </c>
      <c r="J9" s="17">
        <f>I9*N9</f>
        <v>156000</v>
      </c>
      <c r="L9" s="1">
        <v>5000</v>
      </c>
      <c r="N9" s="26">
        <v>0.8</v>
      </c>
    </row>
    <row r="10" spans="2:20" ht="15" customHeight="1" x14ac:dyDescent="0.25">
      <c r="B10" s="52"/>
      <c r="C10" s="55"/>
      <c r="D10" s="57" t="s">
        <v>5</v>
      </c>
      <c r="E10" s="57">
        <v>20830.493917310007</v>
      </c>
      <c r="F10" s="11" t="s">
        <v>24</v>
      </c>
      <c r="G10" s="29">
        <v>18</v>
      </c>
      <c r="H10" s="2" t="s">
        <v>27</v>
      </c>
      <c r="I10" s="8">
        <f>G10*L10</f>
        <v>63000</v>
      </c>
      <c r="J10" s="17">
        <f>I10*N9</f>
        <v>50400</v>
      </c>
      <c r="L10" s="1">
        <v>3500</v>
      </c>
    </row>
    <row r="11" spans="2:20" x14ac:dyDescent="0.25">
      <c r="B11" s="52"/>
      <c r="C11" s="55"/>
      <c r="D11" s="58"/>
      <c r="E11" s="58"/>
      <c r="F11" s="11" t="s">
        <v>26</v>
      </c>
      <c r="G11" s="29">
        <v>3</v>
      </c>
      <c r="H11" s="2" t="s">
        <v>27</v>
      </c>
      <c r="I11" s="8">
        <f>G11*L11</f>
        <v>36000</v>
      </c>
      <c r="J11" s="17">
        <f>I11*N9</f>
        <v>28800</v>
      </c>
      <c r="L11" s="1">
        <v>12000</v>
      </c>
    </row>
    <row r="12" spans="2:20" x14ac:dyDescent="0.25">
      <c r="B12" s="53"/>
      <c r="C12" s="56"/>
      <c r="D12" s="13" t="s">
        <v>12</v>
      </c>
      <c r="E12" s="14">
        <f>SUM(E4:E10)</f>
        <v>2367895.6496874732</v>
      </c>
      <c r="F12" s="66"/>
      <c r="G12" s="67"/>
      <c r="H12" s="68"/>
      <c r="I12" s="15">
        <f>SUM(I4:I11)</f>
        <v>421500</v>
      </c>
      <c r="J12" s="23">
        <f>SUM(J4:J11)</f>
        <v>337200</v>
      </c>
    </row>
    <row r="13" spans="2:20" x14ac:dyDescent="0.25">
      <c r="B13" s="69" t="s">
        <v>22</v>
      </c>
      <c r="C13" s="70"/>
      <c r="D13" s="70"/>
      <c r="E13" s="70"/>
      <c r="F13" s="70"/>
      <c r="G13" s="70"/>
      <c r="H13" s="70"/>
      <c r="I13" s="70"/>
      <c r="J13" s="71"/>
    </row>
    <row r="14" spans="2:20" ht="15" customHeight="1" x14ac:dyDescent="0.25">
      <c r="B14" s="72" t="s">
        <v>36</v>
      </c>
      <c r="C14" s="73"/>
      <c r="D14" s="73"/>
      <c r="E14" s="73"/>
      <c r="F14" s="73"/>
      <c r="G14" s="73"/>
      <c r="H14" s="73"/>
      <c r="I14" s="73"/>
      <c r="J14" s="74"/>
    </row>
    <row r="15" spans="2:20" ht="15" customHeight="1" x14ac:dyDescent="0.25">
      <c r="B15" s="72" t="s">
        <v>37</v>
      </c>
      <c r="C15" s="73"/>
      <c r="D15" s="73"/>
      <c r="E15" s="73"/>
      <c r="F15" s="73"/>
      <c r="G15" s="73"/>
      <c r="H15" s="73"/>
      <c r="I15" s="73"/>
      <c r="J15" s="74"/>
    </row>
    <row r="16" spans="2:20" ht="15" customHeight="1" x14ac:dyDescent="0.25">
      <c r="B16" s="72" t="s">
        <v>38</v>
      </c>
      <c r="C16" s="73"/>
      <c r="D16" s="73"/>
      <c r="E16" s="73"/>
      <c r="F16" s="73"/>
      <c r="G16" s="73"/>
      <c r="H16" s="73"/>
      <c r="I16" s="73"/>
      <c r="J16" s="74"/>
    </row>
    <row r="17" spans="2:14" ht="15" customHeight="1" x14ac:dyDescent="0.25">
      <c r="B17" s="72" t="s">
        <v>39</v>
      </c>
      <c r="C17" s="73"/>
      <c r="D17" s="73"/>
      <c r="E17" s="73"/>
      <c r="F17" s="73"/>
      <c r="G17" s="73"/>
      <c r="H17" s="73"/>
      <c r="I17" s="73"/>
      <c r="J17" s="74"/>
    </row>
    <row r="18" spans="2:14" x14ac:dyDescent="0.25">
      <c r="B18" s="31" t="s">
        <v>40</v>
      </c>
      <c r="C18" s="31"/>
      <c r="D18" s="31"/>
      <c r="E18" s="31"/>
      <c r="F18" s="31"/>
      <c r="G18" s="31"/>
      <c r="H18" s="31"/>
      <c r="I18" s="31"/>
      <c r="J18" s="31"/>
    </row>
    <row r="19" spans="2:14" ht="15" customHeight="1" x14ac:dyDescent="0.25">
      <c r="B19" s="31" t="s">
        <v>41</v>
      </c>
      <c r="C19" s="31"/>
      <c r="D19" s="31"/>
      <c r="E19" s="31"/>
      <c r="F19" s="31"/>
      <c r="G19" s="31"/>
      <c r="H19" s="31"/>
      <c r="I19" s="31"/>
      <c r="J19" s="31"/>
    </row>
    <row r="20" spans="2:14" customFormat="1" ht="15" customHeight="1" x14ac:dyDescent="0.25">
      <c r="B20" s="31" t="s">
        <v>66</v>
      </c>
      <c r="C20" s="31"/>
      <c r="D20" s="31"/>
      <c r="E20" s="31"/>
      <c r="F20" s="31"/>
      <c r="G20" s="31"/>
      <c r="H20" s="31"/>
      <c r="I20" s="31"/>
      <c r="J20" s="31"/>
    </row>
    <row r="21" spans="2:14" s="12" customFormat="1" x14ac:dyDescent="0.25">
      <c r="B21" s="32"/>
      <c r="C21" s="32"/>
      <c r="D21" s="32"/>
      <c r="E21" s="32"/>
      <c r="F21" s="32"/>
      <c r="G21" s="32"/>
      <c r="H21" s="32"/>
      <c r="I21" s="32"/>
      <c r="J21" s="32"/>
    </row>
    <row r="22" spans="2:14" ht="15" customHeight="1" x14ac:dyDescent="0.25">
      <c r="B22" s="36">
        <v>2</v>
      </c>
      <c r="C22" s="40" t="s">
        <v>11</v>
      </c>
      <c r="D22" s="9" t="s">
        <v>6</v>
      </c>
      <c r="E22" s="10">
        <v>50502.669557520523</v>
      </c>
      <c r="F22" s="38" t="s">
        <v>53</v>
      </c>
      <c r="G22" s="38">
        <v>1</v>
      </c>
      <c r="H22" s="38" t="s">
        <v>21</v>
      </c>
      <c r="I22" s="41">
        <v>3150000</v>
      </c>
      <c r="J22" s="41">
        <f>I22*N26</f>
        <v>2835000</v>
      </c>
    </row>
    <row r="23" spans="2:14" x14ac:dyDescent="0.25">
      <c r="B23" s="36"/>
      <c r="C23" s="40"/>
      <c r="D23" s="9" t="s">
        <v>6</v>
      </c>
      <c r="E23" s="10">
        <v>9195.5575894600479</v>
      </c>
      <c r="F23" s="38"/>
      <c r="G23" s="38"/>
      <c r="H23" s="38"/>
      <c r="I23" s="41"/>
      <c r="J23" s="41"/>
    </row>
    <row r="24" spans="2:14" x14ac:dyDescent="0.25">
      <c r="B24" s="36"/>
      <c r="C24" s="40"/>
      <c r="D24" s="9" t="s">
        <v>6</v>
      </c>
      <c r="E24" s="10">
        <v>12230.675843184355</v>
      </c>
      <c r="F24" s="38"/>
      <c r="G24" s="38"/>
      <c r="H24" s="38"/>
      <c r="I24" s="41"/>
      <c r="J24" s="41"/>
    </row>
    <row r="25" spans="2:14" x14ac:dyDescent="0.25">
      <c r="B25" s="36"/>
      <c r="C25" s="40"/>
      <c r="D25" s="9" t="s">
        <v>6</v>
      </c>
      <c r="E25" s="10">
        <v>13574.788774793102</v>
      </c>
      <c r="F25" s="38"/>
      <c r="G25" s="38"/>
      <c r="H25" s="38"/>
      <c r="I25" s="41"/>
      <c r="J25" s="41"/>
      <c r="L25" s="46" t="s">
        <v>55</v>
      </c>
      <c r="M25" s="46"/>
      <c r="N25" s="3" t="s">
        <v>50</v>
      </c>
    </row>
    <row r="26" spans="2:14" x14ac:dyDescent="0.25">
      <c r="B26" s="36"/>
      <c r="C26" s="40"/>
      <c r="D26" s="9" t="s">
        <v>6</v>
      </c>
      <c r="E26" s="10">
        <v>6229.9230617117137</v>
      </c>
      <c r="F26" s="38"/>
      <c r="G26" s="38"/>
      <c r="H26" s="38"/>
      <c r="I26" s="41"/>
      <c r="J26" s="41"/>
      <c r="L26" s="46">
        <v>0.8</v>
      </c>
      <c r="M26" s="46"/>
      <c r="N26" s="3">
        <v>0.9</v>
      </c>
    </row>
    <row r="27" spans="2:14" x14ac:dyDescent="0.25">
      <c r="B27" s="36"/>
      <c r="C27" s="40"/>
      <c r="D27" s="9" t="s">
        <v>6</v>
      </c>
      <c r="E27" s="10">
        <v>247305.64112778357</v>
      </c>
      <c r="F27" s="38"/>
      <c r="G27" s="38"/>
      <c r="H27" s="38"/>
      <c r="I27" s="41"/>
      <c r="J27" s="41"/>
    </row>
    <row r="28" spans="2:14" x14ac:dyDescent="0.25">
      <c r="B28" s="36"/>
      <c r="C28" s="40"/>
      <c r="D28" s="9" t="s">
        <v>6</v>
      </c>
      <c r="E28" s="10">
        <v>999210.26756291417</v>
      </c>
      <c r="F28" s="38"/>
      <c r="G28" s="38"/>
      <c r="H28" s="38"/>
      <c r="I28" s="41"/>
      <c r="J28" s="41"/>
    </row>
    <row r="29" spans="2:14" x14ac:dyDescent="0.25">
      <c r="B29" s="36"/>
      <c r="C29" s="40"/>
      <c r="D29" s="9" t="s">
        <v>6</v>
      </c>
      <c r="E29" s="10">
        <v>37605.049663526268</v>
      </c>
      <c r="F29" s="38"/>
      <c r="G29" s="38"/>
      <c r="H29" s="38"/>
      <c r="I29" s="41"/>
      <c r="J29" s="41"/>
    </row>
    <row r="30" spans="2:14" x14ac:dyDescent="0.25">
      <c r="B30" s="36"/>
      <c r="C30" s="40"/>
      <c r="D30" s="13" t="s">
        <v>12</v>
      </c>
      <c r="E30" s="14">
        <f>SUM(E22:E29)</f>
        <v>1375854.5731808937</v>
      </c>
      <c r="F30" s="32"/>
      <c r="G30" s="32"/>
      <c r="H30" s="32"/>
      <c r="I30" s="15">
        <f>I22</f>
        <v>3150000</v>
      </c>
      <c r="J30" s="23">
        <f>J22</f>
        <v>2835000</v>
      </c>
    </row>
    <row r="31" spans="2:14" x14ac:dyDescent="0.25">
      <c r="B31" s="35" t="s">
        <v>22</v>
      </c>
      <c r="C31" s="35"/>
      <c r="D31" s="35"/>
      <c r="E31" s="35"/>
      <c r="F31" s="35"/>
      <c r="G31" s="35"/>
      <c r="H31" s="35"/>
      <c r="I31" s="35"/>
      <c r="J31" s="35"/>
    </row>
    <row r="32" spans="2:14" ht="15" customHeight="1" x14ac:dyDescent="0.25">
      <c r="B32" s="31" t="s">
        <v>35</v>
      </c>
      <c r="C32" s="31"/>
      <c r="D32" s="31"/>
      <c r="E32" s="31"/>
      <c r="F32" s="31"/>
      <c r="G32" s="31"/>
      <c r="H32" s="31"/>
      <c r="I32" s="31"/>
      <c r="J32" s="31"/>
    </row>
    <row r="33" spans="2:14" x14ac:dyDescent="0.25">
      <c r="B33" s="31" t="s">
        <v>42</v>
      </c>
      <c r="C33" s="31"/>
      <c r="D33" s="31"/>
      <c r="E33" s="31"/>
      <c r="F33" s="31"/>
      <c r="G33" s="31"/>
      <c r="H33" s="31"/>
      <c r="I33" s="31"/>
      <c r="J33" s="31"/>
    </row>
    <row r="34" spans="2:14" x14ac:dyDescent="0.25">
      <c r="B34" s="31" t="s">
        <v>43</v>
      </c>
      <c r="C34" s="31"/>
      <c r="D34" s="31"/>
      <c r="E34" s="31"/>
      <c r="F34" s="31"/>
      <c r="G34" s="31"/>
      <c r="H34" s="31"/>
      <c r="I34" s="31"/>
      <c r="J34" s="31"/>
    </row>
    <row r="35" spans="2:14" x14ac:dyDescent="0.25">
      <c r="B35" s="31" t="s">
        <v>61</v>
      </c>
      <c r="C35" s="31"/>
      <c r="D35" s="31"/>
      <c r="E35" s="31"/>
      <c r="F35" s="31"/>
      <c r="G35" s="31"/>
      <c r="H35" s="31"/>
      <c r="I35" s="31"/>
      <c r="J35" s="31"/>
    </row>
    <row r="36" spans="2:14" s="12" customFormat="1" x14ac:dyDescent="0.25">
      <c r="B36" s="32"/>
      <c r="C36" s="32"/>
      <c r="D36" s="32"/>
      <c r="E36" s="32"/>
      <c r="F36" s="32"/>
      <c r="G36" s="32"/>
      <c r="H36" s="32"/>
      <c r="I36" s="32"/>
      <c r="J36" s="32"/>
      <c r="L36" s="1"/>
      <c r="M36" s="1"/>
      <c r="N36" s="1"/>
    </row>
    <row r="37" spans="2:14" x14ac:dyDescent="0.25">
      <c r="B37" s="36">
        <v>3</v>
      </c>
      <c r="C37" s="37" t="s">
        <v>9</v>
      </c>
      <c r="D37" s="16" t="s">
        <v>0</v>
      </c>
      <c r="E37" s="16">
        <v>4334.636860350045</v>
      </c>
      <c r="F37" s="32" t="s">
        <v>23</v>
      </c>
      <c r="G37" s="32"/>
      <c r="H37" s="32"/>
      <c r="I37" s="30" t="s">
        <v>21</v>
      </c>
      <c r="J37" s="17" t="s">
        <v>21</v>
      </c>
    </row>
    <row r="38" spans="2:14" x14ac:dyDescent="0.25">
      <c r="B38" s="36"/>
      <c r="C38" s="37"/>
      <c r="D38" s="16" t="s">
        <v>0</v>
      </c>
      <c r="E38" s="16">
        <v>4417.6088424160989</v>
      </c>
      <c r="F38" s="32" t="s">
        <v>23</v>
      </c>
      <c r="G38" s="32"/>
      <c r="H38" s="32"/>
      <c r="I38" s="30" t="s">
        <v>21</v>
      </c>
      <c r="J38" s="17" t="s">
        <v>21</v>
      </c>
      <c r="L38" s="46" t="s">
        <v>60</v>
      </c>
      <c r="M38" s="46"/>
      <c r="N38" s="26" t="s">
        <v>50</v>
      </c>
    </row>
    <row r="39" spans="2:14" ht="30" x14ac:dyDescent="0.25">
      <c r="B39" s="36"/>
      <c r="C39" s="37"/>
      <c r="D39" s="16" t="s">
        <v>1</v>
      </c>
      <c r="E39" s="16">
        <v>1769.2075542911734</v>
      </c>
      <c r="F39" s="29" t="s">
        <v>49</v>
      </c>
      <c r="G39" s="29">
        <v>1</v>
      </c>
      <c r="H39" s="22" t="s">
        <v>27</v>
      </c>
      <c r="I39" s="18">
        <f>L39</f>
        <v>18000</v>
      </c>
      <c r="J39" s="24">
        <f>I39*N39</f>
        <v>14400</v>
      </c>
      <c r="L39" s="46">
        <v>18000</v>
      </c>
      <c r="M39" s="46"/>
      <c r="N39" s="26">
        <f>N9</f>
        <v>0.8</v>
      </c>
    </row>
    <row r="40" spans="2:14" ht="30" x14ac:dyDescent="0.25">
      <c r="B40" s="36"/>
      <c r="C40" s="37"/>
      <c r="D40" s="16" t="s">
        <v>2</v>
      </c>
      <c r="E40" s="16">
        <v>18545.021332975812</v>
      </c>
      <c r="F40" s="29" t="s">
        <v>52</v>
      </c>
      <c r="G40" s="29" t="s">
        <v>21</v>
      </c>
      <c r="H40" s="28" t="s">
        <v>21</v>
      </c>
      <c r="I40" s="30" t="s">
        <v>21</v>
      </c>
      <c r="J40" s="17" t="s">
        <v>21</v>
      </c>
      <c r="L40" s="1">
        <v>125000</v>
      </c>
      <c r="M40" s="12" t="s">
        <v>54</v>
      </c>
      <c r="N40" s="12"/>
    </row>
    <row r="41" spans="2:14" ht="15" customHeight="1" x14ac:dyDescent="0.25">
      <c r="B41" s="36"/>
      <c r="C41" s="37"/>
      <c r="D41" s="19" t="s">
        <v>8</v>
      </c>
      <c r="E41" s="16">
        <v>7887.8107559614409</v>
      </c>
      <c r="F41" s="38" t="s">
        <v>48</v>
      </c>
      <c r="G41" s="38">
        <v>7</v>
      </c>
      <c r="H41" s="36" t="s">
        <v>27</v>
      </c>
      <c r="I41" s="39">
        <f>L40*L41*L42</f>
        <v>281250</v>
      </c>
      <c r="J41" s="47">
        <f>I41*N39</f>
        <v>225000</v>
      </c>
      <c r="L41" s="1">
        <v>0.75</v>
      </c>
      <c r="M41" s="1" t="s">
        <v>51</v>
      </c>
    </row>
    <row r="42" spans="2:14" x14ac:dyDescent="0.25">
      <c r="B42" s="36"/>
      <c r="C42" s="37"/>
      <c r="D42" s="19" t="s">
        <v>8</v>
      </c>
      <c r="E42" s="16">
        <v>78878.107559614407</v>
      </c>
      <c r="F42" s="38"/>
      <c r="G42" s="38"/>
      <c r="H42" s="36"/>
      <c r="I42" s="39"/>
      <c r="J42" s="47"/>
      <c r="L42" s="1">
        <v>3</v>
      </c>
    </row>
    <row r="43" spans="2:14" x14ac:dyDescent="0.25">
      <c r="B43" s="36"/>
      <c r="C43" s="37"/>
      <c r="D43" s="19" t="s">
        <v>8</v>
      </c>
      <c r="E43" s="16">
        <v>31803.652968036531</v>
      </c>
      <c r="F43" s="38"/>
      <c r="G43" s="38"/>
      <c r="H43" s="36"/>
      <c r="I43" s="39"/>
      <c r="J43" s="47"/>
    </row>
    <row r="44" spans="2:14" x14ac:dyDescent="0.25">
      <c r="B44" s="36"/>
      <c r="C44" s="37"/>
      <c r="D44" s="16" t="s">
        <v>7</v>
      </c>
      <c r="E44" s="16">
        <v>78649.900161668891</v>
      </c>
      <c r="F44" s="32" t="s">
        <v>23</v>
      </c>
      <c r="G44" s="32"/>
      <c r="H44" s="32"/>
      <c r="I44" s="30" t="s">
        <v>21</v>
      </c>
      <c r="J44" s="17" t="s">
        <v>21</v>
      </c>
    </row>
    <row r="45" spans="2:14" x14ac:dyDescent="0.25">
      <c r="B45" s="36"/>
      <c r="C45" s="37"/>
      <c r="D45" s="13" t="s">
        <v>12</v>
      </c>
      <c r="E45" s="20">
        <f>SUM(E37:E44)</f>
        <v>226285.94603531441</v>
      </c>
      <c r="F45" s="32"/>
      <c r="G45" s="32"/>
      <c r="H45" s="32"/>
      <c r="I45" s="15">
        <f>SUM(I37:I44)</f>
        <v>299250</v>
      </c>
      <c r="J45" s="23">
        <f>SUM(J37:J44)</f>
        <v>239400</v>
      </c>
    </row>
    <row r="46" spans="2:14" x14ac:dyDescent="0.25">
      <c r="B46" s="32"/>
      <c r="C46" s="32"/>
      <c r="D46" s="32"/>
      <c r="E46" s="32"/>
      <c r="F46" s="32"/>
      <c r="G46" s="32"/>
      <c r="H46" s="32"/>
      <c r="I46" s="32"/>
      <c r="J46" s="32"/>
    </row>
    <row r="47" spans="2:14" x14ac:dyDescent="0.25">
      <c r="B47" s="75" t="s">
        <v>16</v>
      </c>
      <c r="C47" s="75"/>
      <c r="D47" s="75"/>
      <c r="E47" s="21">
        <f>SUM(E12,E30,E45)</f>
        <v>3970036.1689036814</v>
      </c>
      <c r="F47" s="76" t="s">
        <v>16</v>
      </c>
      <c r="G47" s="76"/>
      <c r="H47" s="76"/>
      <c r="I47" s="21">
        <f>I12+I30+I45</f>
        <v>3870750</v>
      </c>
      <c r="J47" s="21">
        <f>J12+J30+J45</f>
        <v>3411600</v>
      </c>
    </row>
    <row r="48" spans="2:14" x14ac:dyDescent="0.25">
      <c r="B48" s="35" t="s">
        <v>22</v>
      </c>
      <c r="C48" s="35"/>
      <c r="D48" s="35"/>
      <c r="E48" s="35"/>
      <c r="F48" s="35"/>
      <c r="G48" s="35"/>
      <c r="H48" s="35"/>
      <c r="I48" s="35"/>
      <c r="J48" s="35"/>
    </row>
    <row r="49" spans="2:10" ht="15" customHeight="1" x14ac:dyDescent="0.25">
      <c r="B49" s="31" t="s">
        <v>35</v>
      </c>
      <c r="C49" s="31"/>
      <c r="D49" s="31"/>
      <c r="E49" s="31"/>
      <c r="F49" s="31"/>
      <c r="G49" s="31"/>
      <c r="H49" s="31"/>
      <c r="I49" s="31"/>
      <c r="J49" s="31"/>
    </row>
    <row r="50" spans="2:10" x14ac:dyDescent="0.25">
      <c r="B50" s="31" t="s">
        <v>42</v>
      </c>
      <c r="C50" s="31"/>
      <c r="D50" s="31"/>
      <c r="E50" s="31"/>
      <c r="F50" s="31"/>
      <c r="G50" s="31"/>
      <c r="H50" s="31"/>
      <c r="I50" s="31"/>
      <c r="J50" s="31"/>
    </row>
    <row r="51" spans="2:10" x14ac:dyDescent="0.25">
      <c r="B51" s="31" t="s">
        <v>43</v>
      </c>
      <c r="C51" s="31"/>
      <c r="D51" s="31"/>
      <c r="E51" s="31"/>
      <c r="F51" s="31"/>
      <c r="G51" s="31"/>
      <c r="H51" s="31"/>
      <c r="I51" s="31"/>
      <c r="J51" s="31"/>
    </row>
    <row r="52" spans="2:10" ht="15" customHeight="1" x14ac:dyDescent="0.25">
      <c r="B52" s="31" t="s">
        <v>44</v>
      </c>
      <c r="C52" s="31"/>
      <c r="D52" s="31"/>
      <c r="E52" s="31"/>
      <c r="F52" s="31"/>
      <c r="G52" s="31"/>
      <c r="H52" s="31"/>
      <c r="I52" s="31"/>
      <c r="J52" s="31"/>
    </row>
    <row r="53" spans="2:10" ht="15" customHeight="1" x14ac:dyDescent="0.25">
      <c r="B53" s="31" t="s">
        <v>45</v>
      </c>
      <c r="C53" s="31"/>
      <c r="D53" s="31"/>
      <c r="E53" s="31"/>
      <c r="F53" s="31"/>
      <c r="G53" s="31"/>
      <c r="H53" s="31"/>
      <c r="I53" s="31"/>
      <c r="J53" s="31"/>
    </row>
    <row r="54" spans="2:10" ht="15" customHeight="1" x14ac:dyDescent="0.25">
      <c r="B54" s="31" t="s">
        <v>46</v>
      </c>
      <c r="C54" s="31"/>
      <c r="D54" s="31"/>
      <c r="E54" s="31"/>
      <c r="F54" s="31"/>
      <c r="G54" s="31"/>
      <c r="H54" s="31"/>
      <c r="I54" s="31"/>
      <c r="J54" s="31"/>
    </row>
    <row r="55" spans="2:10" x14ac:dyDescent="0.25">
      <c r="B55" s="31" t="s">
        <v>47</v>
      </c>
      <c r="C55" s="31"/>
      <c r="D55" s="31"/>
      <c r="E55" s="31"/>
      <c r="F55" s="31"/>
      <c r="G55" s="31"/>
      <c r="H55" s="31"/>
      <c r="I55" s="31"/>
      <c r="J55" s="31"/>
    </row>
    <row r="56" spans="2:10" customFormat="1" ht="15" customHeight="1" x14ac:dyDescent="0.25">
      <c r="B56" s="31" t="s">
        <v>67</v>
      </c>
      <c r="C56" s="31"/>
      <c r="D56" s="31"/>
      <c r="E56" s="31"/>
      <c r="F56" s="31"/>
      <c r="G56" s="31"/>
      <c r="H56" s="31"/>
      <c r="I56" s="31"/>
      <c r="J56" s="31"/>
    </row>
  </sheetData>
  <mergeCells count="61">
    <mergeCell ref="B55:J55"/>
    <mergeCell ref="B14:J14"/>
    <mergeCell ref="B15:J15"/>
    <mergeCell ref="B16:J16"/>
    <mergeCell ref="B33:J33"/>
    <mergeCell ref="B34:J34"/>
    <mergeCell ref="B35:J35"/>
    <mergeCell ref="B49:J49"/>
    <mergeCell ref="B31:J31"/>
    <mergeCell ref="B32:J32"/>
    <mergeCell ref="B48:J48"/>
    <mergeCell ref="B52:J52"/>
    <mergeCell ref="B53:J53"/>
    <mergeCell ref="B54:J54"/>
    <mergeCell ref="I41:I43"/>
    <mergeCell ref="J41:J43"/>
    <mergeCell ref="B50:J50"/>
    <mergeCell ref="B51:J51"/>
    <mergeCell ref="E4:E8"/>
    <mergeCell ref="D4:D8"/>
    <mergeCell ref="B2:J2"/>
    <mergeCell ref="B46:E46"/>
    <mergeCell ref="F46:J46"/>
    <mergeCell ref="F45:H45"/>
    <mergeCell ref="F12:H12"/>
    <mergeCell ref="F30:H30"/>
    <mergeCell ref="B13:J13"/>
    <mergeCell ref="B17:J17"/>
    <mergeCell ref="B18:J18"/>
    <mergeCell ref="B19:J19"/>
    <mergeCell ref="B47:D47"/>
    <mergeCell ref="F47:H47"/>
    <mergeCell ref="B37:B45"/>
    <mergeCell ref="C37:C45"/>
    <mergeCell ref="F37:H37"/>
    <mergeCell ref="F38:H38"/>
    <mergeCell ref="F44:H44"/>
    <mergeCell ref="F41:F43"/>
    <mergeCell ref="G41:G43"/>
    <mergeCell ref="H41:H43"/>
    <mergeCell ref="F3:H3"/>
    <mergeCell ref="B4:B12"/>
    <mergeCell ref="C4:C12"/>
    <mergeCell ref="D10:D11"/>
    <mergeCell ref="E10:E11"/>
    <mergeCell ref="B56:J56"/>
    <mergeCell ref="B20:J20"/>
    <mergeCell ref="M6:T6"/>
    <mergeCell ref="B21:J21"/>
    <mergeCell ref="B22:B30"/>
    <mergeCell ref="C22:C30"/>
    <mergeCell ref="I22:I29"/>
    <mergeCell ref="J22:J29"/>
    <mergeCell ref="F22:F29"/>
    <mergeCell ref="G22:G29"/>
    <mergeCell ref="H22:H29"/>
    <mergeCell ref="L39:M39"/>
    <mergeCell ref="L25:M25"/>
    <mergeCell ref="L26:M26"/>
    <mergeCell ref="L38:M38"/>
    <mergeCell ref="B36:J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All Valuations for Report</vt:lpstr>
      <vt:lpstr>Final Valuation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SARC&amp;ASSOCIATES</dc:creator>
  <cp:lastModifiedBy>Arun Tomar</cp:lastModifiedBy>
  <cp:lastPrinted>2022-07-29T05:19:05Z</cp:lastPrinted>
  <dcterms:created xsi:type="dcterms:W3CDTF">2022-04-28T07:27:21Z</dcterms:created>
  <dcterms:modified xsi:type="dcterms:W3CDTF">2022-09-05T11:53:21Z</dcterms:modified>
</cp:coreProperties>
</file>