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inal" sheetId="1" r:id="rId1"/>
  </sheets>
  <definedNames>
    <definedName name="_xlnm.Print_Titles" localSheetId="0">final!$2:$2</definedName>
  </definedNames>
  <calcPr calcId="125725"/>
</workbook>
</file>

<file path=xl/calcChain.xml><?xml version="1.0" encoding="utf-8"?>
<calcChain xmlns="http://schemas.openxmlformats.org/spreadsheetml/2006/main">
  <c r="F45" i="1"/>
  <c r="H44"/>
  <c r="H43"/>
  <c r="H41"/>
  <c r="H40"/>
  <c r="H39"/>
  <c r="H38"/>
  <c r="H45" s="1"/>
  <c r="F27"/>
  <c r="F48" s="1"/>
  <c r="H24"/>
  <c r="F35"/>
  <c r="H34" l="1"/>
  <c r="H29"/>
  <c r="H30"/>
  <c r="H26"/>
  <c r="H21"/>
  <c r="H22"/>
  <c r="H8"/>
  <c r="H33"/>
  <c r="H20"/>
  <c r="H23"/>
  <c r="H25"/>
  <c r="H16"/>
  <c r="H19"/>
  <c r="H14"/>
  <c r="H15"/>
  <c r="H13"/>
  <c r="H32"/>
  <c r="H31"/>
  <c r="H5"/>
  <c r="H6"/>
  <c r="H7"/>
  <c r="H9"/>
  <c r="H10"/>
  <c r="H11"/>
  <c r="H12"/>
  <c r="H4"/>
  <c r="H35" l="1"/>
  <c r="H27"/>
  <c r="H48" s="1"/>
</calcChain>
</file>

<file path=xl/sharedStrings.xml><?xml version="1.0" encoding="utf-8"?>
<sst xmlns="http://schemas.openxmlformats.org/spreadsheetml/2006/main" count="117" uniqueCount="67">
  <si>
    <t>Particulars</t>
  </si>
  <si>
    <t>Area (in Sq.ft.)</t>
  </si>
  <si>
    <t>Total</t>
  </si>
  <si>
    <t>Ammonia Plant Shed Total Area - ACC</t>
  </si>
  <si>
    <t>Dispencery / Record Room, Block Total Area - RCC</t>
  </si>
  <si>
    <t>Security Room or Time Office Total Area - RCC</t>
  </si>
  <si>
    <t>Canteen Total Area - RCC</t>
  </si>
  <si>
    <t>Admin Office Total Area - RCC</t>
  </si>
  <si>
    <t>Scrap Store &amp; Alluminium Foil Store Total Area - ACC</t>
  </si>
  <si>
    <t>Dispatch Area Total - Metal</t>
  </si>
  <si>
    <t>Year of Construction</t>
  </si>
  <si>
    <t>Height</t>
  </si>
  <si>
    <t>Load Design</t>
  </si>
  <si>
    <t>25'</t>
  </si>
  <si>
    <t>Shed</t>
  </si>
  <si>
    <t>Fabrication Shed Total Area - Metal &amp; RCC (Floor Design 5 T per Sq Mtr)</t>
  </si>
  <si>
    <t>Old Printing &amp; Old Tin Plate Shed Total Area - Metal(Floor Design 5 T per Sq Mtr)</t>
  </si>
  <si>
    <t>ACC in 1996,  ( Rcc in 2014)</t>
  </si>
  <si>
    <t>Photo-Litho Shed Total Area - ACC in 1996 &amp; RCC in 2014 (Roof Design 500 kg per Sq Mtr)</t>
  </si>
  <si>
    <t>12'</t>
  </si>
  <si>
    <t>10'</t>
  </si>
  <si>
    <t>RCC</t>
  </si>
  <si>
    <t>15'</t>
  </si>
  <si>
    <t>New Ammonia Plant Shed Total Area - RCC(Roof Design 1 T per Sq Mtr)</t>
  </si>
  <si>
    <t>Meter Room Total Area - RCC</t>
  </si>
  <si>
    <t>Old Chilling Plant Total Area RCC</t>
  </si>
  <si>
    <t>16'</t>
  </si>
  <si>
    <t>Fabrication Shed Total Area - RCC (Roof Design 500 kg per Sq Mtr)</t>
  </si>
  <si>
    <t>Driver Room Total Area - RCC (Roof Design 350 kg per Sq Mtr)</t>
  </si>
  <si>
    <t>Security Officer Residence &amp; Over Head Tank Total Area-RCC</t>
  </si>
  <si>
    <t>11'</t>
  </si>
  <si>
    <t>ACC</t>
  </si>
  <si>
    <t>Compressor Room , Generator Room , Electrical Room  Total Area- RCC(Roof Design 500 kg per Sq Mtr)</t>
  </si>
  <si>
    <t>Exicise &amp; A/C Office Total Area Included in Fabrication shed)</t>
  </si>
  <si>
    <t>PPC Area Total - Included in Fabrication shed)</t>
  </si>
  <si>
    <t>Component, spare parts room on GF(Roof Design 500 kg per Sq Mtr)</t>
  </si>
  <si>
    <t>Component, Cartons store on FF(Roof Design 500 kg per Sq Mtr)</t>
  </si>
  <si>
    <t>Positive Pressure , Mumty on SF(Roof Design 500 kg per Sq Mtr)</t>
  </si>
  <si>
    <t xml:space="preserve">Component Ist Shed Total Area, Metal sheet(Floor Design 5 T per Sq Mtr) </t>
  </si>
  <si>
    <t>New Printing Plant Metal sheets ( Floor Design 5 T per Sq Mtr)</t>
  </si>
  <si>
    <t>17'</t>
  </si>
  <si>
    <t>New Tin Plate Total Area-RCC(Roof Design 1 T per Sq Mtr)</t>
  </si>
  <si>
    <t>Component Toilet Total Area -RCC(Roof Design 350 kg per Sq Mtr)</t>
  </si>
  <si>
    <t>TOTAL</t>
  </si>
  <si>
    <t>3400 Rft</t>
  </si>
  <si>
    <t>Boundry Wall ( Plinth level 10 ft hight + 3 ft Grill+ Wirebird ring)</t>
  </si>
  <si>
    <t>Rate as on April,14</t>
  </si>
  <si>
    <t>TOTAL A</t>
  </si>
  <si>
    <t>First Floor and 2nd Floor</t>
  </si>
  <si>
    <t>GRAND TOTAL</t>
  </si>
  <si>
    <t>Parking Total Area Open ( 1575.26 Sq Ft @ Rs. 800/- per Sq Ft)</t>
  </si>
  <si>
    <t>TOTAL B</t>
  </si>
  <si>
    <t>Fumigation Room Total Area</t>
  </si>
  <si>
    <t>Addition in Building from 27.2.2014 to 24.1.2015</t>
  </si>
  <si>
    <t>New Shed ( on LPG yard ) Metal Sheets (Floor Design   T per Sq Mtr ) ( 164.6 x 64.6 ) + ( 40 x 12 x 2 )</t>
  </si>
  <si>
    <t>AREA OF HTM BUILDING AS ON 24.1.2015</t>
  </si>
  <si>
    <t>2014 , 2015</t>
  </si>
  <si>
    <t>New Shed ( on LPG yard ) PARCHATTI   ( 164.6 x 64.6 )  Steel Structure</t>
  </si>
  <si>
    <t>14'</t>
  </si>
  <si>
    <t>MEZZ</t>
  </si>
  <si>
    <t xml:space="preserve">Forklift Shed </t>
  </si>
  <si>
    <t xml:space="preserve">Amonia Plant ( 40 X 12 ) </t>
  </si>
  <si>
    <t>Sewer Line  1100 RFT</t>
  </si>
  <si>
    <t>Pipe line</t>
  </si>
  <si>
    <t>TOTAL C</t>
  </si>
  <si>
    <t>Addition in Admin Block ( 50 X 50 ) Structure only</t>
  </si>
  <si>
    <t xml:space="preserve">Interior work  in Admin Block ( 50 x 50 )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</si>
</sst>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2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2" xfId="0" applyFont="1" applyFill="1" applyBorder="1"/>
    <xf numFmtId="2" fontId="2" fillId="0" borderId="0" xfId="0" applyNumberFormat="1" applyFo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4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" fontId="1" fillId="0" borderId="0" xfId="0" applyNumberFormat="1" applyFont="1" applyBorder="1"/>
    <xf numFmtId="4" fontId="2" fillId="0" borderId="0" xfId="0" applyNumberFormat="1" applyFont="1" applyBorder="1"/>
    <xf numFmtId="4" fontId="2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4" fontId="3" fillId="0" borderId="1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4" fontId="3" fillId="0" borderId="0" xfId="0" applyNumberFormat="1" applyFont="1" applyBorder="1"/>
    <xf numFmtId="3" fontId="2" fillId="0" borderId="1" xfId="0" applyNumberFormat="1" applyFont="1" applyBorder="1"/>
    <xf numFmtId="3" fontId="1" fillId="0" borderId="0" xfId="0" applyNumberFormat="1" applyFont="1" applyBorder="1"/>
    <xf numFmtId="3" fontId="2" fillId="0" borderId="0" xfId="0" applyNumberFormat="1" applyFont="1"/>
    <xf numFmtId="3" fontId="1" fillId="0" borderId="0" xfId="0" applyNumberFormat="1" applyFont="1"/>
    <xf numFmtId="1" fontId="4" fillId="0" borderId="0" xfId="0" applyNumberFormat="1" applyFon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tabSelected="1" topLeftCell="C36" workbookViewId="0">
      <selection activeCell="G44" sqref="G44"/>
    </sheetView>
  </sheetViews>
  <sheetFormatPr defaultRowHeight="18.75"/>
  <cols>
    <col min="1" max="1" width="9.140625" style="7"/>
    <col min="2" max="2" width="111.28515625" style="7" customWidth="1"/>
    <col min="3" max="3" width="12.28515625" style="7" customWidth="1"/>
    <col min="4" max="4" width="15.140625" style="7" customWidth="1"/>
    <col min="5" max="5" width="15.28515625" style="7" customWidth="1"/>
    <col min="6" max="6" width="17.28515625" style="9" customWidth="1"/>
    <col min="7" max="7" width="15.140625" style="26" customWidth="1"/>
    <col min="8" max="8" width="20" style="26" customWidth="1"/>
    <col min="9" max="9" width="12.28515625" style="9" customWidth="1"/>
    <col min="10" max="16384" width="9.140625" style="7"/>
  </cols>
  <sheetData>
    <row r="1" spans="1:9" ht="21.75" customHeight="1">
      <c r="B1" s="42" t="s">
        <v>55</v>
      </c>
      <c r="C1" s="42"/>
      <c r="D1" s="42"/>
      <c r="E1" s="42"/>
      <c r="F1" s="42"/>
      <c r="G1" s="42"/>
      <c r="H1" s="42"/>
    </row>
    <row r="2" spans="1:9" s="1" customFormat="1" ht="38.25" customHeight="1">
      <c r="B2" s="10" t="s">
        <v>0</v>
      </c>
      <c r="C2" s="10" t="s">
        <v>12</v>
      </c>
      <c r="D2" s="10" t="s">
        <v>10</v>
      </c>
      <c r="E2" s="10" t="s">
        <v>11</v>
      </c>
      <c r="F2" s="11" t="s">
        <v>1</v>
      </c>
      <c r="G2" s="12" t="s">
        <v>46</v>
      </c>
      <c r="H2" s="13" t="s">
        <v>2</v>
      </c>
      <c r="I2" s="14"/>
    </row>
    <row r="3" spans="1:9" ht="18.75" customHeight="1">
      <c r="B3" s="15"/>
      <c r="C3" s="15"/>
      <c r="D3" s="15"/>
      <c r="E3" s="15"/>
      <c r="F3" s="16"/>
      <c r="G3" s="17"/>
      <c r="H3" s="17"/>
    </row>
    <row r="4" spans="1:9" ht="18.75" customHeight="1">
      <c r="A4" s="5">
        <v>1</v>
      </c>
      <c r="B4" s="6" t="s">
        <v>15</v>
      </c>
      <c r="C4" s="18" t="s">
        <v>14</v>
      </c>
      <c r="D4" s="18">
        <v>1996</v>
      </c>
      <c r="E4" s="18" t="s">
        <v>13</v>
      </c>
      <c r="F4" s="19">
        <v>70200</v>
      </c>
      <c r="G4" s="20">
        <v>1450</v>
      </c>
      <c r="H4" s="37">
        <f>G4*F4</f>
        <v>101790000</v>
      </c>
    </row>
    <row r="5" spans="1:9" ht="18.75" customHeight="1">
      <c r="A5" s="5">
        <v>2</v>
      </c>
      <c r="B5" s="6" t="s">
        <v>16</v>
      </c>
      <c r="C5" s="18" t="s">
        <v>14</v>
      </c>
      <c r="D5" s="18">
        <v>2000</v>
      </c>
      <c r="E5" s="18" t="s">
        <v>13</v>
      </c>
      <c r="F5" s="19">
        <v>21923</v>
      </c>
      <c r="G5" s="20">
        <v>1450</v>
      </c>
      <c r="H5" s="37">
        <f t="shared" ref="H5:H12" si="0">G5*F5</f>
        <v>31788350</v>
      </c>
    </row>
    <row r="6" spans="1:9" ht="18.75" customHeight="1">
      <c r="A6" s="5">
        <v>3</v>
      </c>
      <c r="B6" s="6" t="s">
        <v>18</v>
      </c>
      <c r="C6" s="18" t="s">
        <v>21</v>
      </c>
      <c r="D6" s="18" t="s">
        <v>17</v>
      </c>
      <c r="E6" s="18" t="s">
        <v>19</v>
      </c>
      <c r="F6" s="19">
        <v>2800</v>
      </c>
      <c r="G6" s="20">
        <v>1650</v>
      </c>
      <c r="H6" s="37">
        <f t="shared" si="0"/>
        <v>4620000</v>
      </c>
    </row>
    <row r="7" spans="1:9" ht="18.75" customHeight="1">
      <c r="A7" s="5">
        <v>4</v>
      </c>
      <c r="B7" s="6" t="s">
        <v>3</v>
      </c>
      <c r="C7" s="18" t="s">
        <v>14</v>
      </c>
      <c r="D7" s="18">
        <v>2000</v>
      </c>
      <c r="E7" s="18" t="s">
        <v>20</v>
      </c>
      <c r="F7" s="19">
        <v>130.5</v>
      </c>
      <c r="G7" s="20">
        <v>1650</v>
      </c>
      <c r="H7" s="37">
        <f t="shared" si="0"/>
        <v>215325</v>
      </c>
    </row>
    <row r="8" spans="1:9" ht="18.75" customHeight="1">
      <c r="A8" s="5">
        <v>5</v>
      </c>
      <c r="B8" s="6" t="s">
        <v>23</v>
      </c>
      <c r="C8" s="18" t="s">
        <v>21</v>
      </c>
      <c r="D8" s="18">
        <v>2014</v>
      </c>
      <c r="E8" s="18" t="s">
        <v>22</v>
      </c>
      <c r="F8" s="19">
        <v>450</v>
      </c>
      <c r="G8" s="20">
        <v>1650</v>
      </c>
      <c r="H8" s="37">
        <f t="shared" si="0"/>
        <v>742500</v>
      </c>
    </row>
    <row r="9" spans="1:9" ht="18.75" customHeight="1">
      <c r="A9" s="5">
        <v>6</v>
      </c>
      <c r="B9" s="6" t="s">
        <v>24</v>
      </c>
      <c r="C9" s="18" t="s">
        <v>21</v>
      </c>
      <c r="D9" s="18">
        <v>2011</v>
      </c>
      <c r="E9" s="18" t="s">
        <v>20</v>
      </c>
      <c r="F9" s="19">
        <v>196.81</v>
      </c>
      <c r="G9" s="20">
        <v>1200</v>
      </c>
      <c r="H9" s="37">
        <f t="shared" si="0"/>
        <v>236172</v>
      </c>
    </row>
    <row r="10" spans="1:9" ht="18.75" customHeight="1">
      <c r="A10" s="5">
        <v>7</v>
      </c>
      <c r="B10" s="6" t="s">
        <v>4</v>
      </c>
      <c r="C10" s="18" t="s">
        <v>21</v>
      </c>
      <c r="D10" s="18">
        <v>1996</v>
      </c>
      <c r="E10" s="18" t="s">
        <v>20</v>
      </c>
      <c r="F10" s="19">
        <v>915.75</v>
      </c>
      <c r="G10" s="20">
        <v>1200</v>
      </c>
      <c r="H10" s="37">
        <f t="shared" si="0"/>
        <v>1098900</v>
      </c>
    </row>
    <row r="11" spans="1:9" ht="18.75" customHeight="1">
      <c r="A11" s="5">
        <v>8</v>
      </c>
      <c r="B11" s="6" t="s">
        <v>5</v>
      </c>
      <c r="C11" s="18" t="s">
        <v>21</v>
      </c>
      <c r="D11" s="18">
        <v>1996</v>
      </c>
      <c r="E11" s="18" t="s">
        <v>20</v>
      </c>
      <c r="F11" s="19">
        <v>665.25</v>
      </c>
      <c r="G11" s="20">
        <v>1200</v>
      </c>
      <c r="H11" s="37">
        <f t="shared" si="0"/>
        <v>798300</v>
      </c>
    </row>
    <row r="12" spans="1:9" ht="18.75" customHeight="1">
      <c r="A12" s="5">
        <v>9</v>
      </c>
      <c r="B12" s="6" t="s">
        <v>25</v>
      </c>
      <c r="C12" s="18" t="s">
        <v>21</v>
      </c>
      <c r="D12" s="18">
        <v>2000</v>
      </c>
      <c r="E12" s="18" t="s">
        <v>26</v>
      </c>
      <c r="F12" s="19">
        <v>240</v>
      </c>
      <c r="G12" s="20">
        <v>1000</v>
      </c>
      <c r="H12" s="37">
        <f t="shared" si="0"/>
        <v>240000</v>
      </c>
    </row>
    <row r="13" spans="1:9" ht="18.75" customHeight="1">
      <c r="A13" s="5">
        <v>10</v>
      </c>
      <c r="B13" s="6" t="s">
        <v>6</v>
      </c>
      <c r="C13" s="18" t="s">
        <v>21</v>
      </c>
      <c r="D13" s="18">
        <v>2006</v>
      </c>
      <c r="E13" s="18" t="s">
        <v>30</v>
      </c>
      <c r="F13" s="19">
        <v>2515.15</v>
      </c>
      <c r="G13" s="20">
        <v>1450</v>
      </c>
      <c r="H13" s="37">
        <f t="shared" ref="H13:H19" si="1">G13*F13</f>
        <v>3646967.5</v>
      </c>
    </row>
    <row r="14" spans="1:9" ht="18.75" customHeight="1">
      <c r="A14" s="5">
        <v>11</v>
      </c>
      <c r="B14" s="6" t="s">
        <v>7</v>
      </c>
      <c r="C14" s="18" t="s">
        <v>21</v>
      </c>
      <c r="D14" s="18">
        <v>2006</v>
      </c>
      <c r="E14" s="18" t="s">
        <v>20</v>
      </c>
      <c r="F14" s="19">
        <v>2848.93</v>
      </c>
      <c r="G14" s="20">
        <v>1450</v>
      </c>
      <c r="H14" s="37">
        <f t="shared" si="1"/>
        <v>4130948.4999999995</v>
      </c>
    </row>
    <row r="15" spans="1:9" ht="18.75" customHeight="1">
      <c r="A15" s="5">
        <v>12</v>
      </c>
      <c r="B15" s="6" t="s">
        <v>8</v>
      </c>
      <c r="C15" s="18" t="s">
        <v>31</v>
      </c>
      <c r="D15" s="18">
        <v>2006</v>
      </c>
      <c r="E15" s="18" t="s">
        <v>22</v>
      </c>
      <c r="F15" s="19">
        <v>5707</v>
      </c>
      <c r="G15" s="20">
        <v>1000</v>
      </c>
      <c r="H15" s="37">
        <f t="shared" si="1"/>
        <v>5707000</v>
      </c>
    </row>
    <row r="16" spans="1:9" ht="18.75" customHeight="1">
      <c r="A16" s="5">
        <v>13</v>
      </c>
      <c r="B16" s="6" t="s">
        <v>32</v>
      </c>
      <c r="C16" s="18" t="s">
        <v>21</v>
      </c>
      <c r="D16" s="18">
        <v>2012</v>
      </c>
      <c r="E16" s="18" t="s">
        <v>19</v>
      </c>
      <c r="F16" s="19">
        <v>4625.3</v>
      </c>
      <c r="G16" s="20">
        <v>1650</v>
      </c>
      <c r="H16" s="37">
        <f t="shared" si="1"/>
        <v>7631745</v>
      </c>
    </row>
    <row r="17" spans="1:8" ht="18.75" customHeight="1">
      <c r="A17" s="5">
        <v>14</v>
      </c>
      <c r="B17" s="6" t="s">
        <v>33</v>
      </c>
      <c r="C17" s="18"/>
      <c r="D17" s="18"/>
      <c r="E17" s="18"/>
      <c r="F17" s="19"/>
      <c r="G17" s="20"/>
      <c r="H17" s="37"/>
    </row>
    <row r="18" spans="1:8" ht="18.75" customHeight="1">
      <c r="A18" s="5">
        <v>15</v>
      </c>
      <c r="B18" s="6" t="s">
        <v>34</v>
      </c>
      <c r="C18" s="18"/>
      <c r="D18" s="18"/>
      <c r="E18" s="18"/>
      <c r="F18" s="19"/>
      <c r="G18" s="20"/>
      <c r="H18" s="37"/>
    </row>
    <row r="19" spans="1:8" ht="18.75" customHeight="1">
      <c r="A19" s="5">
        <v>16</v>
      </c>
      <c r="B19" s="6" t="s">
        <v>9</v>
      </c>
      <c r="C19" s="18" t="s">
        <v>14</v>
      </c>
      <c r="D19" s="18">
        <v>2006</v>
      </c>
      <c r="E19" s="18" t="s">
        <v>22</v>
      </c>
      <c r="F19" s="19">
        <v>2138.33</v>
      </c>
      <c r="G19" s="20">
        <v>1200</v>
      </c>
      <c r="H19" s="37">
        <f t="shared" si="1"/>
        <v>2565996</v>
      </c>
    </row>
    <row r="20" spans="1:8" ht="18.75" customHeight="1">
      <c r="A20" s="5">
        <v>17</v>
      </c>
      <c r="B20" s="6" t="s">
        <v>38</v>
      </c>
      <c r="C20" s="18" t="s">
        <v>14</v>
      </c>
      <c r="D20" s="18">
        <v>2008</v>
      </c>
      <c r="E20" s="18" t="s">
        <v>13</v>
      </c>
      <c r="F20" s="19">
        <v>29989.94</v>
      </c>
      <c r="G20" s="20">
        <v>1450</v>
      </c>
      <c r="H20" s="37">
        <f>G20*F20</f>
        <v>43485413</v>
      </c>
    </row>
    <row r="21" spans="1:8" ht="18.75" customHeight="1">
      <c r="A21" s="5">
        <v>18</v>
      </c>
      <c r="B21" s="6" t="s">
        <v>35</v>
      </c>
      <c r="C21" s="18" t="s">
        <v>21</v>
      </c>
      <c r="D21" s="18">
        <v>2010</v>
      </c>
      <c r="E21" s="18" t="s">
        <v>20</v>
      </c>
      <c r="F21" s="19">
        <v>3560</v>
      </c>
      <c r="G21" s="20">
        <v>1650</v>
      </c>
      <c r="H21" s="37">
        <f t="shared" ref="H21:H23" si="2">G21*F21</f>
        <v>5874000</v>
      </c>
    </row>
    <row r="22" spans="1:8" ht="18.75" customHeight="1">
      <c r="A22" s="5">
        <v>19</v>
      </c>
      <c r="B22" s="6" t="s">
        <v>39</v>
      </c>
      <c r="C22" s="18" t="s">
        <v>14</v>
      </c>
      <c r="D22" s="18">
        <v>2009</v>
      </c>
      <c r="E22" s="18" t="s">
        <v>40</v>
      </c>
      <c r="F22" s="19">
        <v>34080</v>
      </c>
      <c r="G22" s="20">
        <v>1450</v>
      </c>
      <c r="H22" s="37">
        <f t="shared" si="2"/>
        <v>49416000</v>
      </c>
    </row>
    <row r="23" spans="1:8" ht="18.75" customHeight="1">
      <c r="A23" s="5">
        <v>20</v>
      </c>
      <c r="B23" s="6" t="s">
        <v>41</v>
      </c>
      <c r="C23" s="18" t="s">
        <v>21</v>
      </c>
      <c r="D23" s="18">
        <v>2008</v>
      </c>
      <c r="E23" s="18" t="s">
        <v>40</v>
      </c>
      <c r="F23" s="19">
        <v>6149.34</v>
      </c>
      <c r="G23" s="20">
        <v>1950</v>
      </c>
      <c r="H23" s="37">
        <f t="shared" si="2"/>
        <v>11991213</v>
      </c>
    </row>
    <row r="24" spans="1:8" ht="18.75" customHeight="1">
      <c r="A24" s="5">
        <v>21</v>
      </c>
      <c r="B24" s="6" t="s">
        <v>50</v>
      </c>
      <c r="C24" s="18"/>
      <c r="D24" s="18">
        <v>2008</v>
      </c>
      <c r="E24" s="18"/>
      <c r="F24" s="19">
        <v>1575.26</v>
      </c>
      <c r="G24" s="20">
        <v>800</v>
      </c>
      <c r="H24" s="37">
        <f>1575.26*800</f>
        <v>1260208</v>
      </c>
    </row>
    <row r="25" spans="1:8" ht="18.75" customHeight="1">
      <c r="A25" s="5">
        <v>22</v>
      </c>
      <c r="B25" s="6" t="s">
        <v>42</v>
      </c>
      <c r="C25" s="18" t="s">
        <v>21</v>
      </c>
      <c r="D25" s="18">
        <v>2013</v>
      </c>
      <c r="E25" s="18" t="s">
        <v>20</v>
      </c>
      <c r="F25" s="19">
        <v>320</v>
      </c>
      <c r="G25" s="20">
        <v>1200</v>
      </c>
      <c r="H25" s="37">
        <f>G25*F25</f>
        <v>384000</v>
      </c>
    </row>
    <row r="26" spans="1:8" ht="18.75" customHeight="1">
      <c r="A26" s="5">
        <v>23</v>
      </c>
      <c r="B26" s="6" t="s">
        <v>45</v>
      </c>
      <c r="C26" s="6"/>
      <c r="D26" s="18"/>
      <c r="E26" s="18" t="s">
        <v>20</v>
      </c>
      <c r="F26" s="21" t="s">
        <v>44</v>
      </c>
      <c r="G26" s="20">
        <v>1800</v>
      </c>
      <c r="H26" s="37">
        <f>+G26*3400</f>
        <v>6120000</v>
      </c>
    </row>
    <row r="27" spans="1:8" ht="18.75" customHeight="1">
      <c r="B27" s="8" t="s">
        <v>43</v>
      </c>
      <c r="C27" s="22"/>
      <c r="D27" s="23" t="s">
        <v>47</v>
      </c>
      <c r="E27" s="23"/>
      <c r="F27" s="24">
        <f>SUM(F4:F25)</f>
        <v>191030.56</v>
      </c>
      <c r="G27" s="25"/>
      <c r="H27" s="38">
        <f>SUM(H4:H26)</f>
        <v>283743038</v>
      </c>
    </row>
    <row r="28" spans="1:8">
      <c r="B28" s="2" t="s">
        <v>48</v>
      </c>
      <c r="D28" s="5"/>
      <c r="E28" s="5"/>
      <c r="H28" s="39"/>
    </row>
    <row r="29" spans="1:8">
      <c r="A29" s="5">
        <v>24</v>
      </c>
      <c r="B29" s="6" t="s">
        <v>36</v>
      </c>
      <c r="C29" s="18" t="s">
        <v>21</v>
      </c>
      <c r="D29" s="18">
        <v>2010</v>
      </c>
      <c r="E29" s="18" t="s">
        <v>20</v>
      </c>
      <c r="F29" s="19">
        <v>3560</v>
      </c>
      <c r="G29" s="20">
        <v>1650</v>
      </c>
      <c r="H29" s="37">
        <f t="shared" ref="H29:H30" si="3">G29*F29</f>
        <v>5874000</v>
      </c>
    </row>
    <row r="30" spans="1:8">
      <c r="A30" s="5">
        <v>25</v>
      </c>
      <c r="B30" s="6" t="s">
        <v>37</v>
      </c>
      <c r="C30" s="18" t="s">
        <v>21</v>
      </c>
      <c r="D30" s="18">
        <v>2010</v>
      </c>
      <c r="E30" s="18" t="s">
        <v>30</v>
      </c>
      <c r="F30" s="19">
        <v>763.75</v>
      </c>
      <c r="G30" s="20">
        <v>1650</v>
      </c>
      <c r="H30" s="37">
        <f t="shared" si="3"/>
        <v>1260187.5</v>
      </c>
    </row>
    <row r="31" spans="1:8">
      <c r="A31" s="5">
        <v>26</v>
      </c>
      <c r="B31" s="6" t="s">
        <v>28</v>
      </c>
      <c r="C31" s="18" t="s">
        <v>21</v>
      </c>
      <c r="D31" s="18">
        <v>1996</v>
      </c>
      <c r="E31" s="18" t="s">
        <v>20</v>
      </c>
      <c r="F31" s="19">
        <v>311.75</v>
      </c>
      <c r="G31" s="20">
        <v>1200</v>
      </c>
      <c r="H31" s="37">
        <f>G31*F31</f>
        <v>374100</v>
      </c>
    </row>
    <row r="32" spans="1:8">
      <c r="A32" s="5">
        <v>27</v>
      </c>
      <c r="B32" s="6" t="s">
        <v>29</v>
      </c>
      <c r="C32" s="18" t="s">
        <v>21</v>
      </c>
      <c r="D32" s="18">
        <v>1996</v>
      </c>
      <c r="E32" s="18" t="s">
        <v>20</v>
      </c>
      <c r="F32" s="19">
        <v>623.5</v>
      </c>
      <c r="G32" s="20">
        <v>1200</v>
      </c>
      <c r="H32" s="37">
        <f t="shared" ref="H32" si="4">G32*F32</f>
        <v>748200</v>
      </c>
    </row>
    <row r="33" spans="1:8">
      <c r="A33" s="5">
        <v>28</v>
      </c>
      <c r="B33" s="6" t="s">
        <v>52</v>
      </c>
      <c r="C33" s="18" t="s">
        <v>21</v>
      </c>
      <c r="D33" s="18">
        <v>2012</v>
      </c>
      <c r="E33" s="18" t="s">
        <v>19</v>
      </c>
      <c r="F33" s="19">
        <v>1916.3</v>
      </c>
      <c r="G33" s="20">
        <v>1650</v>
      </c>
      <c r="H33" s="37">
        <f t="shared" ref="H33" si="5">G33*F33</f>
        <v>3161895</v>
      </c>
    </row>
    <row r="34" spans="1:8">
      <c r="A34" s="5">
        <v>29</v>
      </c>
      <c r="B34" s="6" t="s">
        <v>27</v>
      </c>
      <c r="C34" s="18" t="s">
        <v>21</v>
      </c>
      <c r="D34" s="18">
        <v>1996</v>
      </c>
      <c r="E34" s="18" t="s">
        <v>20</v>
      </c>
      <c r="F34" s="19">
        <v>13054</v>
      </c>
      <c r="G34" s="20">
        <v>1850</v>
      </c>
      <c r="H34" s="37">
        <f>G34*F34</f>
        <v>24149900</v>
      </c>
    </row>
    <row r="35" spans="1:8">
      <c r="D35" s="7" t="s">
        <v>51</v>
      </c>
      <c r="E35" s="5"/>
      <c r="F35" s="3">
        <f>SUM(F29:F34)</f>
        <v>20229.3</v>
      </c>
      <c r="G35" s="4"/>
      <c r="H35" s="40">
        <f>SUM(H29:H34)</f>
        <v>35568282.5</v>
      </c>
    </row>
    <row r="36" spans="1:8">
      <c r="B36" s="28" t="s">
        <v>53</v>
      </c>
      <c r="E36" s="5"/>
      <c r="F36" s="3"/>
      <c r="G36" s="4"/>
      <c r="H36" s="40"/>
    </row>
    <row r="37" spans="1:8">
      <c r="A37" s="5"/>
      <c r="B37" s="6"/>
      <c r="C37" s="18"/>
      <c r="D37" s="18"/>
      <c r="E37" s="18"/>
      <c r="F37" s="19"/>
      <c r="G37" s="20"/>
      <c r="H37" s="37"/>
    </row>
    <row r="38" spans="1:8">
      <c r="A38" s="5">
        <v>30</v>
      </c>
      <c r="B38" s="29" t="s">
        <v>54</v>
      </c>
      <c r="C38" s="30" t="s">
        <v>14</v>
      </c>
      <c r="D38" s="30" t="s">
        <v>56</v>
      </c>
      <c r="E38" s="30" t="s">
        <v>13</v>
      </c>
      <c r="F38" s="31">
        <v>11570</v>
      </c>
      <c r="G38" s="32">
        <v>2560</v>
      </c>
      <c r="H38" s="37">
        <f>G38*F38</f>
        <v>29619200</v>
      </c>
    </row>
    <row r="39" spans="1:8">
      <c r="A39" s="5">
        <v>31</v>
      </c>
      <c r="B39" s="29" t="s">
        <v>57</v>
      </c>
      <c r="C39" s="30" t="s">
        <v>59</v>
      </c>
      <c r="D39" s="30" t="s">
        <v>56</v>
      </c>
      <c r="E39" s="30" t="s">
        <v>58</v>
      </c>
      <c r="F39" s="31">
        <v>10610</v>
      </c>
      <c r="G39" s="32">
        <v>2300</v>
      </c>
      <c r="H39" s="37">
        <f t="shared" ref="H39:H44" si="6">G39*F39</f>
        <v>24403000</v>
      </c>
    </row>
    <row r="40" spans="1:8">
      <c r="A40" s="5">
        <v>32</v>
      </c>
      <c r="B40" s="29" t="s">
        <v>60</v>
      </c>
      <c r="C40" s="30" t="s">
        <v>14</v>
      </c>
      <c r="D40" s="30">
        <v>2014</v>
      </c>
      <c r="E40" s="30" t="s">
        <v>19</v>
      </c>
      <c r="F40" s="31">
        <v>1300</v>
      </c>
      <c r="G40" s="32">
        <v>1000</v>
      </c>
      <c r="H40" s="37">
        <f t="shared" si="6"/>
        <v>1300000</v>
      </c>
    </row>
    <row r="41" spans="1:8">
      <c r="A41" s="5">
        <v>33</v>
      </c>
      <c r="B41" s="29" t="s">
        <v>61</v>
      </c>
      <c r="C41" s="30" t="s">
        <v>21</v>
      </c>
      <c r="D41" s="30">
        <v>2014</v>
      </c>
      <c r="E41" s="30" t="s">
        <v>58</v>
      </c>
      <c r="F41" s="31">
        <v>480</v>
      </c>
      <c r="G41" s="32">
        <v>2250</v>
      </c>
      <c r="H41" s="37">
        <f t="shared" si="6"/>
        <v>1080000</v>
      </c>
    </row>
    <row r="42" spans="1:8">
      <c r="A42" s="5">
        <v>34</v>
      </c>
      <c r="B42" s="29" t="s">
        <v>62</v>
      </c>
      <c r="C42" s="30" t="s">
        <v>63</v>
      </c>
      <c r="D42" s="30">
        <v>2014</v>
      </c>
      <c r="E42" s="30"/>
      <c r="F42" s="31"/>
      <c r="G42" s="32"/>
      <c r="H42" s="37">
        <v>2500000</v>
      </c>
    </row>
    <row r="43" spans="1:8">
      <c r="A43" s="5">
        <v>35</v>
      </c>
      <c r="B43" s="29" t="s">
        <v>65</v>
      </c>
      <c r="C43" s="30" t="s">
        <v>21</v>
      </c>
      <c r="D43" s="30">
        <v>2014</v>
      </c>
      <c r="E43" s="30" t="s">
        <v>20</v>
      </c>
      <c r="F43" s="31">
        <v>2500</v>
      </c>
      <c r="G43" s="32">
        <v>2000</v>
      </c>
      <c r="H43" s="37">
        <f t="shared" si="6"/>
        <v>5000000</v>
      </c>
    </row>
    <row r="44" spans="1:8">
      <c r="A44" s="5">
        <v>36</v>
      </c>
      <c r="B44" s="29" t="s">
        <v>66</v>
      </c>
      <c r="C44" s="30"/>
      <c r="D44" s="30">
        <v>2014</v>
      </c>
      <c r="E44" s="30"/>
      <c r="F44" s="31">
        <v>2500</v>
      </c>
      <c r="G44" s="32">
        <v>2000</v>
      </c>
      <c r="H44" s="37">
        <f t="shared" si="6"/>
        <v>5000000</v>
      </c>
    </row>
    <row r="45" spans="1:8">
      <c r="A45" s="5"/>
      <c r="B45" s="33"/>
      <c r="C45" s="34"/>
      <c r="D45" s="7" t="s">
        <v>64</v>
      </c>
      <c r="E45" s="5"/>
      <c r="F45" s="3">
        <f>SUM(F38:F44)</f>
        <v>28960</v>
      </c>
      <c r="G45" s="4"/>
      <c r="H45" s="40">
        <f>SUM(H38:H44)</f>
        <v>68902200</v>
      </c>
    </row>
    <row r="46" spans="1:8">
      <c r="A46" s="5"/>
      <c r="B46" s="33"/>
      <c r="C46" s="34"/>
      <c r="D46" s="34"/>
      <c r="E46" s="34"/>
      <c r="F46" s="35"/>
      <c r="G46" s="36"/>
      <c r="H46" s="25"/>
    </row>
    <row r="47" spans="1:8">
      <c r="A47" s="5"/>
      <c r="B47" s="33"/>
      <c r="C47" s="34"/>
      <c r="D47" s="34"/>
      <c r="E47" s="34"/>
      <c r="F47" s="35"/>
      <c r="G47" s="36"/>
      <c r="H47" s="25"/>
    </row>
    <row r="48" spans="1:8">
      <c r="D48" s="2" t="s">
        <v>49</v>
      </c>
      <c r="E48" s="27"/>
      <c r="F48" s="3">
        <f>+F27+F35+F45</f>
        <v>240219.86</v>
      </c>
      <c r="G48" s="4"/>
      <c r="H48" s="41">
        <f>+H27+H35+H45</f>
        <v>388213520.5</v>
      </c>
    </row>
    <row r="49" spans="5:5">
      <c r="E49" s="5"/>
    </row>
  </sheetData>
  <mergeCells count="1">
    <mergeCell ref="B1:H1"/>
  </mergeCells>
  <pageMargins left="0.16" right="0.22" top="0.22" bottom="0.16" header="0.22" footer="0.16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</vt:lpstr>
      <vt:lpstr>final!Print_Titles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2019-09-06T09:22:31Z</dcterms:modified>
</cp:coreProperties>
</file>