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809 -709-899_printing_1641447018\uploads\VIS(2021-22)-PL809-709-899\PreparerReport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W7" i="1"/>
  <c r="H4" i="1"/>
  <c r="H6" i="1"/>
  <c r="H5" i="1"/>
  <c r="G7" i="1" l="1"/>
  <c r="P5" i="1"/>
  <c r="P4" i="1"/>
  <c r="K4" i="1"/>
  <c r="N6" i="1" l="1"/>
  <c r="N5" i="1"/>
  <c r="N4" i="1"/>
  <c r="K6" i="1"/>
  <c r="K5" i="1"/>
  <c r="P6" i="1" l="1"/>
  <c r="Q6" i="1" s="1"/>
  <c r="R6" i="1" s="1"/>
  <c r="Q5" i="1"/>
  <c r="R5" i="1" s="1"/>
  <c r="T4" i="1"/>
  <c r="U4" i="1" s="1"/>
  <c r="H7" i="1" l="1"/>
  <c r="P7" i="1"/>
  <c r="Q4" i="1"/>
  <c r="R4" i="1" s="1"/>
  <c r="R7" i="1" l="1"/>
  <c r="U7" i="1" s="1"/>
</calcChain>
</file>

<file path=xl/sharedStrings.xml><?xml version="1.0" encoding="utf-8"?>
<sst xmlns="http://schemas.openxmlformats.org/spreadsheetml/2006/main" count="25" uniqueCount="23">
  <si>
    <t>Floor</t>
  </si>
  <si>
    <t>RCC Framed Structure</t>
  </si>
  <si>
    <t>Year of Construction</t>
  </si>
  <si>
    <t xml:space="preserve">Year of Valuation </t>
  </si>
  <si>
    <t>Type of Structure</t>
  </si>
  <si>
    <t>TOTAL</t>
  </si>
  <si>
    <r>
      <t xml:space="preserve">Total Life Consumed 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</si>
  <si>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</si>
  <si>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color theme="0"/>
        <rFont val="Calibri"/>
        <family val="2"/>
        <scheme val="minor"/>
      </rPr>
      <t>(In per sq ft)</t>
    </r>
  </si>
  <si>
    <t xml:space="preserve">Basement </t>
  </si>
  <si>
    <t xml:space="preserve">Ground </t>
  </si>
  <si>
    <t xml:space="preserve">First </t>
  </si>
  <si>
    <t>Gross Replacment Value
(INR)</t>
  </si>
  <si>
    <t>Depreciation 
(INR)</t>
  </si>
  <si>
    <t>Depreciated Value
(INR)</t>
  </si>
  <si>
    <t>Depreciation 
Rate</t>
  </si>
  <si>
    <r>
      <t xml:space="preserve">Area 
</t>
    </r>
    <r>
      <rPr>
        <b/>
        <i/>
        <sz val="10"/>
        <color theme="0"/>
        <rFont val="Calibri"/>
        <family val="2"/>
        <scheme val="minor"/>
      </rPr>
      <t>(in sq ft.)</t>
    </r>
  </si>
  <si>
    <t>Building Valuation of M/s. Bagga Link Motors Ltd Situated at Patpatganj, Delhi</t>
  </si>
  <si>
    <t>Remarks:</t>
  </si>
  <si>
    <t xml:space="preserve">1. All the covered area details has been taken as per the approved map provided to us. </t>
  </si>
  <si>
    <r>
      <t xml:space="preserve">Area 
</t>
    </r>
    <r>
      <rPr>
        <b/>
        <i/>
        <sz val="10"/>
        <color theme="0"/>
        <rFont val="Arial"/>
        <family val="2"/>
      </rPr>
      <t>(in sq mtr)</t>
    </r>
  </si>
  <si>
    <t>SR.No.</t>
  </si>
  <si>
    <r>
      <t xml:space="preserve">Salvage value
</t>
    </r>
    <r>
      <rPr>
        <b/>
        <i/>
        <sz val="10"/>
        <color theme="0"/>
        <rFont val="Arial"/>
        <family val="2"/>
      </rPr>
      <t>(In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</si>
</sst>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"/>
    <numFmt numFmtId="167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7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4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X9"/>
  <sheetViews>
    <sheetView tabSelected="1" workbookViewId="0">
      <selection activeCell="D2" sqref="D2:R9"/>
    </sheetView>
  </sheetViews>
  <sheetFormatPr defaultRowHeight="15" x14ac:dyDescent="0.25"/>
  <cols>
    <col min="4" max="4" width="7.140625" bestFit="1" customWidth="1"/>
    <col min="5" max="5" width="10.28515625" bestFit="1" customWidth="1"/>
    <col min="6" max="6" width="20.42578125" bestFit="1" customWidth="1"/>
    <col min="7" max="7" width="10.28515625" bestFit="1" customWidth="1"/>
    <col min="8" max="8" width="8.5703125" bestFit="1" customWidth="1"/>
    <col min="9" max="9" width="12.28515625" bestFit="1" customWidth="1"/>
    <col min="10" max="10" width="9.7109375" bestFit="1" customWidth="1"/>
    <col min="11" max="11" width="10.5703125" bestFit="1" customWidth="1"/>
    <col min="12" max="12" width="11.5703125" bestFit="1" customWidth="1"/>
    <col min="13" max="13" width="8.42578125" hidden="1" customWidth="1"/>
    <col min="14" max="14" width="12.28515625" hidden="1" customWidth="1"/>
    <col min="15" max="15" width="11.140625" bestFit="1" customWidth="1"/>
    <col min="16" max="16" width="17.7109375" bestFit="1" customWidth="1"/>
    <col min="17" max="18" width="14.28515625" bestFit="1" customWidth="1"/>
    <col min="20" max="20" width="10" bestFit="1" customWidth="1"/>
    <col min="21" max="21" width="14.28515625" bestFit="1" customWidth="1"/>
    <col min="22" max="24" width="10" bestFit="1" customWidth="1"/>
  </cols>
  <sheetData>
    <row r="2" spans="4:24" x14ac:dyDescent="0.25">
      <c r="D2" s="13" t="s">
        <v>17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4:24" ht="51" x14ac:dyDescent="0.25">
      <c r="D3" s="11" t="s">
        <v>21</v>
      </c>
      <c r="E3" s="11" t="s">
        <v>0</v>
      </c>
      <c r="F3" s="11" t="s">
        <v>4</v>
      </c>
      <c r="G3" s="11" t="s">
        <v>20</v>
      </c>
      <c r="H3" s="11" t="s">
        <v>16</v>
      </c>
      <c r="I3" s="11" t="s">
        <v>2</v>
      </c>
      <c r="J3" s="11" t="s">
        <v>3</v>
      </c>
      <c r="K3" s="11" t="s">
        <v>6</v>
      </c>
      <c r="L3" s="11" t="s">
        <v>7</v>
      </c>
      <c r="M3" s="11" t="s">
        <v>22</v>
      </c>
      <c r="N3" s="11" t="s">
        <v>15</v>
      </c>
      <c r="O3" s="11" t="s">
        <v>8</v>
      </c>
      <c r="P3" s="11" t="s">
        <v>12</v>
      </c>
      <c r="Q3" s="11" t="s">
        <v>13</v>
      </c>
      <c r="R3" s="11" t="s">
        <v>14</v>
      </c>
    </row>
    <row r="4" spans="4:24" x14ac:dyDescent="0.25">
      <c r="D4" s="2">
        <v>1</v>
      </c>
      <c r="E4" s="2" t="s">
        <v>9</v>
      </c>
      <c r="F4" s="2" t="s">
        <v>1</v>
      </c>
      <c r="G4" s="2">
        <v>435.61</v>
      </c>
      <c r="H4" s="8">
        <f>G4*10.764</f>
        <v>4688.9060399999998</v>
      </c>
      <c r="I4" s="2">
        <v>1996</v>
      </c>
      <c r="J4" s="2">
        <v>2022</v>
      </c>
      <c r="K4" s="2">
        <f t="shared" ref="K4:K6" si="0">J4-I4</f>
        <v>26</v>
      </c>
      <c r="L4" s="2">
        <v>60</v>
      </c>
      <c r="M4" s="3">
        <v>0.1</v>
      </c>
      <c r="N4" s="4">
        <f>(1-M4)/L4</f>
        <v>1.5000000000000001E-2</v>
      </c>
      <c r="O4" s="5">
        <v>1100</v>
      </c>
      <c r="P4" s="5">
        <f>O4*H4</f>
        <v>5157796.6439999994</v>
      </c>
      <c r="Q4" s="5">
        <f>P4*N4*K4</f>
        <v>2011540.6911599999</v>
      </c>
      <c r="R4" s="5">
        <f>MAX(P4-Q4,0)</f>
        <v>3146255.9528399995</v>
      </c>
      <c r="T4" s="1" t="e">
        <f>S4*#REF!*#REF!</f>
        <v>#REF!</v>
      </c>
      <c r="U4" s="1" t="e">
        <f>#REF!-T4</f>
        <v>#REF!</v>
      </c>
    </row>
    <row r="5" spans="4:24" x14ac:dyDescent="0.25">
      <c r="D5" s="2">
        <v>1</v>
      </c>
      <c r="E5" s="2" t="s">
        <v>10</v>
      </c>
      <c r="F5" s="2" t="s">
        <v>1</v>
      </c>
      <c r="G5" s="2">
        <v>458.79</v>
      </c>
      <c r="H5" s="8">
        <f>G5*10.764</f>
        <v>4938.4155600000004</v>
      </c>
      <c r="I5" s="2">
        <v>1996</v>
      </c>
      <c r="J5" s="2">
        <v>2022</v>
      </c>
      <c r="K5" s="2">
        <f t="shared" si="0"/>
        <v>26</v>
      </c>
      <c r="L5" s="2">
        <v>60</v>
      </c>
      <c r="M5" s="3">
        <v>0.1</v>
      </c>
      <c r="N5" s="4">
        <f t="shared" ref="N5:N6" si="1">(1-M5)/L5</f>
        <v>1.5000000000000001E-2</v>
      </c>
      <c r="O5" s="5">
        <v>1300</v>
      </c>
      <c r="P5" s="5">
        <f t="shared" ref="P5:P6" si="2">O5*H5</f>
        <v>6419940.2280000001</v>
      </c>
      <c r="Q5" s="5">
        <f t="shared" ref="Q5:Q6" si="3">P5*N5*K5</f>
        <v>2503776.6889200006</v>
      </c>
      <c r="R5" s="5">
        <f t="shared" ref="R5:R6" si="4">MAX(P5-Q5,0)</f>
        <v>3916163.5390799996</v>
      </c>
    </row>
    <row r="6" spans="4:24" x14ac:dyDescent="0.25">
      <c r="D6" s="2">
        <v>1</v>
      </c>
      <c r="E6" s="2" t="s">
        <v>11</v>
      </c>
      <c r="F6" s="2" t="s">
        <v>1</v>
      </c>
      <c r="G6" s="2">
        <v>363.4</v>
      </c>
      <c r="H6" s="8">
        <f>G6*10.764</f>
        <v>3911.6375999999996</v>
      </c>
      <c r="I6" s="2">
        <v>1996</v>
      </c>
      <c r="J6" s="2">
        <v>2022</v>
      </c>
      <c r="K6" s="2">
        <f t="shared" si="0"/>
        <v>26</v>
      </c>
      <c r="L6" s="2">
        <v>60</v>
      </c>
      <c r="M6" s="3">
        <v>0.1</v>
      </c>
      <c r="N6" s="4">
        <f t="shared" si="1"/>
        <v>1.5000000000000001E-2</v>
      </c>
      <c r="O6" s="5">
        <v>1200</v>
      </c>
      <c r="P6" s="5">
        <f t="shared" si="2"/>
        <v>4693965.1199999992</v>
      </c>
      <c r="Q6" s="5">
        <f t="shared" si="3"/>
        <v>1830646.3967999998</v>
      </c>
      <c r="R6" s="5">
        <f t="shared" si="4"/>
        <v>2863318.7231999994</v>
      </c>
    </row>
    <row r="7" spans="4:24" x14ac:dyDescent="0.25">
      <c r="D7" s="15" t="s">
        <v>5</v>
      </c>
      <c r="E7" s="15"/>
      <c r="F7" s="15"/>
      <c r="G7" s="9">
        <f>SUM(G4:G6)</f>
        <v>1257.8000000000002</v>
      </c>
      <c r="H7" s="10">
        <f>SUM(H4:H6)</f>
        <v>13538.959199999999</v>
      </c>
      <c r="I7" s="15"/>
      <c r="J7" s="15"/>
      <c r="K7" s="15"/>
      <c r="L7" s="15"/>
      <c r="M7" s="15"/>
      <c r="N7" s="15"/>
      <c r="O7" s="15"/>
      <c r="P7" s="7">
        <f>SUM(P4:P6)</f>
        <v>16271701.991999999</v>
      </c>
      <c r="Q7" s="6"/>
      <c r="R7" s="7">
        <f>SUM(R4:R6)</f>
        <v>9925738.2151199989</v>
      </c>
      <c r="T7">
        <v>171615000</v>
      </c>
      <c r="U7" s="12">
        <f>T7+R7</f>
        <v>181540738.21511999</v>
      </c>
      <c r="V7">
        <v>182100000</v>
      </c>
      <c r="W7">
        <f>V7*0.85</f>
        <v>154785000</v>
      </c>
      <c r="X7">
        <f>V7*0.75</f>
        <v>136575000</v>
      </c>
    </row>
    <row r="8" spans="4:24" x14ac:dyDescent="0.25">
      <c r="D8" s="16" t="s">
        <v>18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4:24" x14ac:dyDescent="0.25">
      <c r="D9" s="14" t="s">
        <v>19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</sheetData>
  <mergeCells count="5">
    <mergeCell ref="D2:R2"/>
    <mergeCell ref="D9:R9"/>
    <mergeCell ref="D7:F7"/>
    <mergeCell ref="I7:O7"/>
    <mergeCell ref="D8:R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2022-01-06T12:42:47Z</dcterms:modified>
</cp:coreProperties>
</file>