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225" windowHeight="8985"/>
  </bookViews>
  <sheets>
    <sheet name="Sheet1" sheetId="1" r:id="rId1"/>
  </sheets>
  <definedNames>
    <definedName name="_xlnm.Print_Area" localSheetId="0">Sheet1!$A$1:$L$22</definedName>
  </definedNames>
  <calcPr calcId="152511"/>
</workbook>
</file>

<file path=xl/calcChain.xml><?xml version="1.0" encoding="utf-8"?>
<calcChain xmlns="http://schemas.openxmlformats.org/spreadsheetml/2006/main">
  <c r="K28" i="1" l="1"/>
  <c r="K27" i="1"/>
  <c r="K25" i="1"/>
  <c r="J27" i="1"/>
  <c r="J28" i="1"/>
  <c r="J26" i="1" l="1"/>
  <c r="H23" i="1"/>
  <c r="L20" i="1" l="1"/>
  <c r="L21" i="1" s="1"/>
  <c r="K11" i="1"/>
  <c r="K10" i="1"/>
  <c r="K20" i="1"/>
  <c r="K12" i="1" l="1"/>
  <c r="K21" i="1"/>
  <c r="K22" i="1" s="1"/>
</calcChain>
</file>

<file path=xl/sharedStrings.xml><?xml version="1.0" encoding="utf-8"?>
<sst xmlns="http://schemas.openxmlformats.org/spreadsheetml/2006/main" count="19" uniqueCount="17">
  <si>
    <t>Sr No.</t>
  </si>
  <si>
    <t>Block Name</t>
  </si>
  <si>
    <t>Year of construction</t>
  </si>
  <si>
    <t>Type of construction (selected from drop down)</t>
  </si>
  <si>
    <t xml:space="preserve">Structure condition </t>
  </si>
  <si>
    <t>Height (in mtr.)</t>
  </si>
  <si>
    <t>Area (sq. ft.)</t>
  </si>
  <si>
    <t>Rate adopted (per sq. ft.)</t>
  </si>
  <si>
    <t>Total cost of construction</t>
  </si>
  <si>
    <t>FACTORY BUILDINGS</t>
  </si>
  <si>
    <t xml:space="preserve">Ground floor </t>
  </si>
  <si>
    <t>Good</t>
  </si>
  <si>
    <t>First Floor</t>
  </si>
  <si>
    <t>TOTAL</t>
  </si>
  <si>
    <t>RCC framed pillar, beam, column structure on RCC slab</t>
  </si>
  <si>
    <t>Tin shed mounted on fabricated steel members and trusses</t>
  </si>
  <si>
    <t>21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</si>
</sst>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₹&quot;\ #,##0.00"/>
    <numFmt numFmtId="165" formatCode="_ [$₹-4009]\ * #,##0.00_ ;_ [$₹-4009]\ * \-#,##0.00_ ;_ [$₹-4009]\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164" fontId="1" fillId="0" borderId="1" xfId="0" applyNumberFormat="1" applyFont="1" applyBorder="1"/>
    <xf numFmtId="0" fontId="4" fillId="0" borderId="1" xfId="0" applyFont="1" applyBorder="1" applyAlignment="1">
      <alignment vertical="top" wrapText="1"/>
    </xf>
    <xf numFmtId="164" fontId="0" fillId="0" borderId="0" xfId="0" applyNumberFormat="1"/>
    <xf numFmtId="165" fontId="0" fillId="0" borderId="0" xfId="0" applyNumberFormat="1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64214</xdr:colOff>
      <xdr:row>3</xdr:row>
      <xdr:rowOff>96322</xdr:rowOff>
    </xdr:from>
    <xdr:to>
      <xdr:col>18</xdr:col>
      <xdr:colOff>603622</xdr:colOff>
      <xdr:row>16</xdr:row>
      <xdr:rowOff>89234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6658" y="674243"/>
          <a:ext cx="4199576" cy="324417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L28"/>
  <sheetViews>
    <sheetView tabSelected="1" topLeftCell="A2" zoomScale="98" zoomScaleNormal="98" zoomScaleSheetLayoutView="39" workbookViewId="0">
      <selection activeCell="J17" sqref="J17"/>
    </sheetView>
  </sheetViews>
  <sheetFormatPr defaultRowHeight="15" x14ac:dyDescent="0.25"/>
  <cols>
    <col min="3" max="3" width="5.28515625" customWidth="1"/>
    <col min="4" max="4" width="13.85546875" customWidth="1"/>
    <col min="5" max="5" width="11.28515625" customWidth="1"/>
    <col min="6" max="6" width="14.85546875" customWidth="1"/>
    <col min="7" max="7" width="40.140625" customWidth="1"/>
    <col min="8" max="8" width="13" customWidth="1"/>
    <col min="10" max="10" width="13.7109375" customWidth="1"/>
    <col min="11" max="11" width="18.85546875" customWidth="1"/>
  </cols>
  <sheetData>
    <row r="8" spans="3:11" ht="43.5" customHeight="1" x14ac:dyDescent="0.25">
      <c r="C8" s="3" t="s">
        <v>0</v>
      </c>
      <c r="D8" s="10" t="s">
        <v>1</v>
      </c>
      <c r="E8" s="10" t="s">
        <v>5</v>
      </c>
      <c r="F8" s="10" t="s">
        <v>2</v>
      </c>
      <c r="G8" s="10" t="s">
        <v>3</v>
      </c>
      <c r="H8" s="10" t="s">
        <v>4</v>
      </c>
      <c r="I8" s="10" t="s">
        <v>6</v>
      </c>
      <c r="J8" s="10" t="s">
        <v>7</v>
      </c>
      <c r="K8" s="10" t="s">
        <v>8</v>
      </c>
    </row>
    <row r="9" spans="3:11" x14ac:dyDescent="0.25">
      <c r="C9" s="8" t="s">
        <v>9</v>
      </c>
      <c r="D9" s="8"/>
      <c r="E9" s="8"/>
      <c r="F9" s="8"/>
      <c r="G9" s="8"/>
      <c r="H9" s="8"/>
      <c r="I9" s="8"/>
      <c r="J9" s="8"/>
      <c r="K9" s="8"/>
    </row>
    <row r="10" spans="3:11" ht="27.75" customHeight="1" x14ac:dyDescent="0.3">
      <c r="C10" s="1">
        <v>1</v>
      </c>
      <c r="D10" s="1" t="s">
        <v>10</v>
      </c>
      <c r="E10" s="1">
        <v>3.65</v>
      </c>
      <c r="F10" s="1">
        <v>2000</v>
      </c>
      <c r="G10" s="5" t="s">
        <v>14</v>
      </c>
      <c r="H10" s="1" t="s">
        <v>11</v>
      </c>
      <c r="I10" s="1">
        <v>869.18</v>
      </c>
      <c r="J10" s="4">
        <v>1000</v>
      </c>
      <c r="K10" s="11">
        <f>I10*J10</f>
        <v>869180</v>
      </c>
    </row>
    <row r="11" spans="3:11" ht="28.5" x14ac:dyDescent="0.3">
      <c r="C11" s="2">
        <v>2</v>
      </c>
      <c r="D11" s="2" t="s">
        <v>12</v>
      </c>
      <c r="E11" s="2">
        <v>3.65</v>
      </c>
      <c r="F11" s="1">
        <v>2000</v>
      </c>
      <c r="G11" s="5" t="s">
        <v>15</v>
      </c>
      <c r="H11" s="1" t="s">
        <v>11</v>
      </c>
      <c r="I11" s="2">
        <v>334.43</v>
      </c>
      <c r="J11" s="4">
        <v>800</v>
      </c>
      <c r="K11" s="11">
        <f t="shared" ref="K11" si="0">I11*J11</f>
        <v>267544</v>
      </c>
    </row>
    <row r="12" spans="3:11" ht="18.75" x14ac:dyDescent="0.3">
      <c r="C12" s="9" t="s">
        <v>13</v>
      </c>
      <c r="D12" s="9"/>
      <c r="E12" s="9"/>
      <c r="F12" s="9"/>
      <c r="G12" s="9"/>
      <c r="H12" s="9"/>
      <c r="I12" s="9"/>
      <c r="J12" s="9"/>
      <c r="K12" s="12">
        <f>SUM(K10:K11)</f>
        <v>1136724</v>
      </c>
    </row>
    <row r="13" spans="3:11" x14ac:dyDescent="0.25">
      <c r="K13" s="7"/>
    </row>
    <row r="14" spans="3:11" x14ac:dyDescent="0.25">
      <c r="K14" s="6"/>
    </row>
    <row r="20" spans="8:12" x14ac:dyDescent="0.25">
      <c r="K20">
        <f>(1-5%)/60</f>
        <v>1.5833333333333331E-2</v>
      </c>
      <c r="L20">
        <f>(1-5%)/25</f>
        <v>3.7999999999999999E-2</v>
      </c>
    </row>
    <row r="21" spans="8:12" x14ac:dyDescent="0.25">
      <c r="K21">
        <f>1400*K20*5</f>
        <v>110.83333333333331</v>
      </c>
      <c r="L21">
        <f>L20*5*800</f>
        <v>152</v>
      </c>
    </row>
    <row r="22" spans="8:12" x14ac:dyDescent="0.25">
      <c r="K22">
        <f>1400-K21</f>
        <v>1289.1666666666667</v>
      </c>
    </row>
    <row r="23" spans="8:12" x14ac:dyDescent="0.25">
      <c r="H23">
        <f>(1-5%)/60</f>
        <v>1.5833333333333331E-2</v>
      </c>
    </row>
    <row r="24" spans="8:12" x14ac:dyDescent="0.25">
      <c r="K24" t="s">
        <v>16</v>
      </c>
    </row>
    <row r="25" spans="8:12" x14ac:dyDescent="0.25">
      <c r="J25" t="s">
        <v>16</v>
      </c>
      <c r="K25">
        <f>+(1-5%)/40</f>
        <v>2.375E-2</v>
      </c>
    </row>
    <row r="26" spans="8:12" x14ac:dyDescent="0.25">
      <c r="J26">
        <f>+(1-5%)/60</f>
        <v>1.5833333333333331E-2</v>
      </c>
    </row>
    <row r="27" spans="8:12" x14ac:dyDescent="0.25">
      <c r="J27">
        <f>J26*1500*21</f>
        <v>498.74999999999994</v>
      </c>
      <c r="K27">
        <f>K25*1000*19</f>
        <v>451.25</v>
      </c>
    </row>
    <row r="28" spans="8:12" x14ac:dyDescent="0.25">
      <c r="J28">
        <f>1400-J27</f>
        <v>901.25</v>
      </c>
      <c r="K28">
        <f>1000-K27</f>
        <v>548.75</v>
      </c>
    </row>
  </sheetData>
  <mergeCells count="2">
    <mergeCell ref="C9:K9"/>
    <mergeCell ref="C12:J12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2022-01-04T13:34:07Z</dcterms:modified>
</cp:coreProperties>
</file>