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Nikhil Rajan\MS. Shri Dutt India\"/>
    </mc:Choice>
  </mc:AlternateContent>
  <bookViews>
    <workbookView xWindow="0" yWindow="0" windowWidth="20490" windowHeight="74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I6" i="1"/>
  <c r="I7" i="1"/>
  <c r="I8" i="1"/>
  <c r="I9" i="1"/>
  <c r="I10" i="1"/>
  <c r="I11" i="1"/>
  <c r="J12" i="1"/>
  <c r="M10" i="1"/>
  <c r="M9" i="1"/>
  <c r="M8" i="1"/>
  <c r="M7" i="1"/>
  <c r="M6" i="1"/>
  <c r="M5" i="1"/>
  <c r="M12" i="1" s="1"/>
  <c r="I5" i="1"/>
  <c r="N11" i="1" l="1"/>
  <c r="O11" i="1" s="1"/>
  <c r="Q11" i="1" s="1"/>
  <c r="N9" i="1"/>
  <c r="O9" i="1" s="1"/>
  <c r="Q9" i="1" s="1"/>
  <c r="N7" i="1"/>
  <c r="O7" i="1" s="1"/>
  <c r="Q7" i="1" s="1"/>
  <c r="N10" i="1"/>
  <c r="O10" i="1" s="1"/>
  <c r="Q10" i="1" s="1"/>
  <c r="N8" i="1"/>
  <c r="O8" i="1" s="1"/>
  <c r="Q8" i="1" s="1"/>
  <c r="N6" i="1"/>
  <c r="O6" i="1" s="1"/>
  <c r="Q6" i="1" s="1"/>
  <c r="N5" i="1"/>
  <c r="O5" i="1" l="1"/>
  <c r="Q5" i="1" l="1"/>
  <c r="Q12" i="1" s="1"/>
</calcChain>
</file>

<file path=xl/sharedStrings.xml><?xml version="1.0" encoding="utf-8"?>
<sst xmlns="http://schemas.openxmlformats.org/spreadsheetml/2006/main" count="39" uniqueCount="30">
  <si>
    <t>Asset description</t>
  </si>
  <si>
    <t xml:space="preserve">Date of Capitalization </t>
  </si>
  <si>
    <t>Date of Valuation</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</si>
  <si>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</si>
  <si>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</si>
  <si>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Salvage Value </t>
  </si>
  <si>
    <t xml:space="preserve">Depreciation factor </t>
  </si>
  <si>
    <t xml:space="preserve">Cost of Capitalization </t>
  </si>
  <si>
    <r>
      <t xml:space="preserve">Net Block as on </t>
    </r>
    <r>
      <rPr>
        <i/>
        <sz val="11"/>
        <color theme="1"/>
        <rFont val="Calibri"/>
        <family val="2"/>
        <scheme val="minor"/>
      </rPr>
      <t>(31.01.21)</t>
    </r>
  </si>
  <si>
    <t>% Inflation</t>
  </si>
  <si>
    <t>Total Depreciation</t>
  </si>
  <si>
    <t>Net Depreciated Value</t>
  </si>
  <si>
    <t>Obsolescence Factor</t>
  </si>
  <si>
    <t>Current Depreciated Replacement Value</t>
  </si>
  <si>
    <t>Installation of one boiler having capacity of  145 TPH for Co gen, Two Turbine Generator Set, One Swich Yard</t>
  </si>
  <si>
    <t>One PCC panel--11KV</t>
  </si>
  <si>
    <t>One Disel Engine set-750 KVA</t>
  </si>
  <si>
    <t xml:space="preserve">Steel required for One Power house plant </t>
  </si>
  <si>
    <t>TOTAL</t>
  </si>
  <si>
    <t>--</t>
  </si>
  <si>
    <t>Notes:</t>
  </si>
  <si>
    <t>2. Ms. Shri Dutt India Pvt. Ltd has provided us the Fixed Asset Register (FAR) for the purpose of Valuation. This FAR has the capitalization of the items based on the capex incurred .Hence, for the purpose of Valuation we have taken the FAR having capex incurred.</t>
  </si>
  <si>
    <t>3. For evaluating useful life for calculation of depreciation,Chart of Companies Act-2013 is reffered</t>
  </si>
  <si>
    <t>4.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</si>
  <si>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5. Final valuation includes Design, erection, procurement, installation &amp; commissioning charges as well.</t>
  </si>
  <si>
    <t>6.The assets mentioned in the FAR (Fixed Asset Register) were found to be under installation and non-operational.</t>
  </si>
  <si>
    <r>
      <t xml:space="preserve">Estimated Reproduction Cost of the Asset                                                                    </t>
    </r>
    <r>
      <rPr>
        <i/>
        <sz val="11"/>
        <color theme="1"/>
        <rFont val="Calibri"/>
        <family val="2"/>
        <scheme val="minor"/>
      </rPr>
      <t>(as per WPI)</t>
    </r>
  </si>
  <si>
    <t xml:space="preserve">Sr. No </t>
  </si>
  <si>
    <t xml:space="preserve"> VALUATION OF PLANT AND MACHINERY CAPITALIZED IN  | M/S. SHRI DUTT INDIA PVT. LTD. | SAKHARWADI | TALUK PHATTAN | SATARA | MAHARAHSTRA |</t>
  </si>
  <si>
    <t>1. Asset items pertaining to M/S. SHRI DUTT INDIA PVT. LTD, located in Sakharwadi, Taluka Phattan, Satara, Maharashtra.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</si>
</sst>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4009]\ * #,##0_ ;_ [$₹-4009]\ * \-#,##0_ ;_ [$₹-4009]\ * &quot;-&quot;??_ ;_ @_ "/>
    <numFmt numFmtId="165" formatCode="0.000"/>
    <numFmt numFmtId="166" formatCode="_ [$₹-4009]\ * #,##0.00_ ;_ [$₹-4009]\ * \-#,##0.00_ ;_ [$₹-4009]\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1"/>
      <color theme="1"/>
      <name val="Calibri"/>
      <family val="2"/>
      <scheme val="minor"/>
    </font>
    <font>
      <sz val="11"/>
      <name val="Calibri"/>
      <family val="2"/>
      <scheme val="minor"/>
    </font>
    <font>
      <sz val="10"/>
      <name val="Arial"/>
      <family val="2"/>
    </font>
    <font>
      <b/>
      <i/>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 fillId="0" borderId="0"/>
    <xf numFmtId="44" fontId="1" fillId="0" borderId="0" applyFont="0" applyFill="0" applyBorder="0" applyAlignment="0" applyProtection="0"/>
  </cellStyleXfs>
  <cellXfs count="33">
    <xf numFmtId="0" fontId="0" fillId="0" borderId="0" xfId="0"/>
    <xf numFmtId="0" fontId="2" fillId="3" borderId="1" xfId="0" applyFont="1" applyFill="1" applyBorder="1" applyAlignment="1">
      <alignment horizontal="center" vertical="center" wrapText="1"/>
    </xf>
    <xf numFmtId="44" fontId="4" fillId="3" borderId="1" xfId="2"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3" borderId="1" xfId="2" applyFont="1" applyFill="1" applyBorder="1" applyAlignment="1">
      <alignment horizontal="center"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6" fillId="0" borderId="1" xfId="0" applyNumberFormat="1" applyFont="1" applyBorder="1" applyAlignment="1">
      <alignment horizontal="center" vertical="center"/>
    </xf>
    <xf numFmtId="166" fontId="2" fillId="0" borderId="1" xfId="0" applyNumberFormat="1" applyFont="1" applyBorder="1"/>
    <xf numFmtId="0" fontId="2" fillId="0" borderId="1" xfId="0" applyFont="1" applyBorder="1"/>
    <xf numFmtId="0" fontId="5" fillId="0" borderId="1" xfId="4" applyFont="1" applyFill="1" applyBorder="1" applyAlignment="1">
      <alignment horizontal="left" vertical="top" wrapText="1"/>
    </xf>
    <xf numFmtId="0" fontId="9" fillId="0" borderId="1" xfId="4" applyFont="1" applyBorder="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0" borderId="1" xfId="4" applyFont="1" applyBorder="1" applyAlignment="1">
      <alignment horizontal="left" vertical="center"/>
    </xf>
    <xf numFmtId="0" fontId="5" fillId="4" borderId="1" xfId="4" applyFont="1" applyFill="1" applyBorder="1" applyAlignment="1">
      <alignment horizontal="left" vertical="top" wrapText="1"/>
    </xf>
    <xf numFmtId="164" fontId="0" fillId="0" borderId="1" xfId="1" applyNumberFormat="1" applyFont="1" applyBorder="1" applyAlignment="1">
      <alignment horizontal="center" vertical="center"/>
    </xf>
    <xf numFmtId="164" fontId="6" fillId="0" borderId="1" xfId="2" quotePrefix="1" applyNumberFormat="1" applyFont="1" applyBorder="1" applyAlignment="1">
      <alignment horizontal="center" vertical="center"/>
    </xf>
    <xf numFmtId="164" fontId="6" fillId="0" borderId="1" xfId="3" applyNumberFormat="1" applyFont="1" applyBorder="1" applyAlignment="1">
      <alignment horizontal="center" vertical="center"/>
    </xf>
    <xf numFmtId="164" fontId="6" fillId="0" borderId="1" xfId="0" applyNumberFormat="1" applyFont="1" applyBorder="1" applyAlignment="1">
      <alignment horizontal="center" vertical="center"/>
    </xf>
    <xf numFmtId="164" fontId="2" fillId="0" borderId="1" xfId="0" applyNumberFormat="1" applyFont="1" applyBorder="1"/>
    <xf numFmtId="164" fontId="0" fillId="0" borderId="1" xfId="0" applyNumberFormat="1"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0">
    <cellStyle name="Comma" xfId="1" builtinId="3"/>
    <cellStyle name="Comma 2" xfId="7"/>
    <cellStyle name="Comma 2 2" xfId="9"/>
    <cellStyle name="Comma 3" xfId="10"/>
    <cellStyle name="Comma 4" xfId="15"/>
    <cellStyle name="Comma 5" xfId="11"/>
    <cellStyle name="Currency" xfId="2" builtinId="4"/>
    <cellStyle name="Currency 2" xfId="16"/>
    <cellStyle name="Currency 2 2" xfId="19"/>
    <cellStyle name="Currency 3" xfId="12"/>
    <cellStyle name="Normal" xfId="0" builtinId="0"/>
    <cellStyle name="Normal 2" xfId="5"/>
    <cellStyle name="Normal 204" xfId="14"/>
    <cellStyle name="Normal 3" xfId="6"/>
    <cellStyle name="Normal 4" xfId="18"/>
    <cellStyle name="Normal 5" xfId="4"/>
    <cellStyle name="Percent" xfId="3" builtinId="5"/>
    <cellStyle name="Percent 2" xfId="8"/>
    <cellStyle name="Percent 3" xfId="17"/>
    <cellStyle name="Percent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9"/>
  <sheetViews>
    <sheetView tabSelected="1" topLeftCell="A5" zoomScaleNormal="100" workbookViewId="0">
      <selection activeCell="U12" sqref="U12"/>
    </sheetView>
  </sheetViews>
  <sheetFormatPr defaultRowHeight="15" x14ac:dyDescent="0.25"/>
  <cols>
    <col min="2" max="2" width="6" bestFit="1" customWidth="1"/>
    <col min="3" max="3" width="48" bestFit="1" customWidth="1"/>
    <col min="4" max="4" width="12.85546875" hidden="1" customWidth="1"/>
    <col min="5" max="5" width="9.5703125" hidden="1" customWidth="1"/>
    <col min="6" max="6" width="11.28515625" hidden="1" customWidth="1"/>
    <col min="7" max="7" width="10.140625" hidden="1" customWidth="1"/>
    <col min="8" max="8" width="7.7109375" hidden="1" customWidth="1"/>
    <col min="9" max="9" width="12.42578125" hidden="1" customWidth="1"/>
    <col min="10" max="10" width="14.28515625" hidden="1" customWidth="1"/>
    <col min="11" max="11" width="19.85546875" hidden="1" customWidth="1"/>
    <col min="12" max="12" width="0" hidden="1" customWidth="1"/>
    <col min="13" max="13" width="14" customWidth="1"/>
    <col min="14" max="14" width="12.140625" customWidth="1"/>
    <col min="15" max="15" width="14.42578125" customWidth="1"/>
    <col min="16" max="16" width="10.5703125" customWidth="1"/>
    <col min="17" max="17" width="14.85546875" customWidth="1"/>
  </cols>
  <sheetData>
    <row r="3" spans="2:17" ht="34.5" customHeight="1" x14ac:dyDescent="0.25">
      <c r="B3" s="30" t="s">
        <v>28</v>
      </c>
      <c r="C3" s="31"/>
      <c r="D3" s="31"/>
      <c r="E3" s="31"/>
      <c r="F3" s="31"/>
      <c r="G3" s="31"/>
      <c r="H3" s="31"/>
      <c r="I3" s="31"/>
      <c r="J3" s="31"/>
      <c r="K3" s="31"/>
      <c r="L3" s="31"/>
      <c r="M3" s="31"/>
      <c r="N3" s="31"/>
      <c r="O3" s="31"/>
      <c r="P3" s="31"/>
      <c r="Q3" s="32"/>
    </row>
    <row r="4" spans="2:17" ht="75" x14ac:dyDescent="0.25">
      <c r="B4" s="1" t="s">
        <v>27</v>
      </c>
      <c r="C4" s="1" t="s">
        <v>0</v>
      </c>
      <c r="D4" s="1" t="s">
        <v>1</v>
      </c>
      <c r="E4" s="1" t="s">
        <v>2</v>
      </c>
      <c r="F4" s="2" t="s">
        <v>3</v>
      </c>
      <c r="G4" s="1" t="s">
        <v>4</v>
      </c>
      <c r="H4" s="1" t="s">
        <v>5</v>
      </c>
      <c r="I4" s="3" t="s">
        <v>6</v>
      </c>
      <c r="J4" s="1" t="s">
        <v>7</v>
      </c>
      <c r="K4" s="1" t="s">
        <v>8</v>
      </c>
      <c r="L4" s="1" t="s">
        <v>9</v>
      </c>
      <c r="M4" s="4" t="s">
        <v>26</v>
      </c>
      <c r="N4" s="5" t="s">
        <v>10</v>
      </c>
      <c r="O4" s="5" t="s">
        <v>11</v>
      </c>
      <c r="P4" s="6" t="s">
        <v>12</v>
      </c>
      <c r="Q4" s="5" t="s">
        <v>13</v>
      </c>
    </row>
    <row r="5" spans="2:17" ht="45" x14ac:dyDescent="0.25">
      <c r="B5" s="7">
        <v>1</v>
      </c>
      <c r="C5" s="12" t="s">
        <v>14</v>
      </c>
      <c r="D5" s="14">
        <v>2021</v>
      </c>
      <c r="E5" s="14">
        <v>2022</v>
      </c>
      <c r="F5" s="8">
        <v>0</v>
      </c>
      <c r="G5" s="7">
        <v>25</v>
      </c>
      <c r="H5" s="9">
        <v>0.05</v>
      </c>
      <c r="I5" s="10">
        <f t="shared" ref="I5:I11" si="0">(1-H5)/G5</f>
        <v>3.7999999999999999E-2</v>
      </c>
      <c r="J5" s="24">
        <v>261465965.25423729</v>
      </c>
      <c r="K5" s="25" t="s">
        <v>19</v>
      </c>
      <c r="L5" s="26">
        <v>0</v>
      </c>
      <c r="M5" s="27">
        <f>J5*(1+L5)</f>
        <v>261465965.25423729</v>
      </c>
      <c r="N5" s="11">
        <f t="shared" ref="N5:N11" si="1">M5*I5*F5</f>
        <v>0</v>
      </c>
      <c r="O5" s="27">
        <f>MAX(M5-N5,0)</f>
        <v>261465965.25423729</v>
      </c>
      <c r="P5" s="9">
        <v>0</v>
      </c>
      <c r="Q5" s="27">
        <f t="shared" ref="Q5:Q9" si="2">IF(K5&lt;=0,0,IF(O5&lt;=M5*H5,M5*H5,O5*(1-P5)))</f>
        <v>261465965.25423729</v>
      </c>
    </row>
    <row r="6" spans="2:17" x14ac:dyDescent="0.25">
      <c r="B6" s="7">
        <v>2</v>
      </c>
      <c r="C6" s="13" t="s">
        <v>15</v>
      </c>
      <c r="D6" s="14">
        <v>2021</v>
      </c>
      <c r="E6" s="14">
        <v>2022</v>
      </c>
      <c r="F6" s="8">
        <v>0</v>
      </c>
      <c r="G6" s="7">
        <v>15</v>
      </c>
      <c r="H6" s="9">
        <v>0.05</v>
      </c>
      <c r="I6" s="10">
        <f t="shared" si="0"/>
        <v>6.3333333333333325E-2</v>
      </c>
      <c r="J6" s="24">
        <v>5950000</v>
      </c>
      <c r="K6" s="25" t="s">
        <v>19</v>
      </c>
      <c r="L6" s="26">
        <v>0</v>
      </c>
      <c r="M6" s="27">
        <f t="shared" ref="M6:M11" si="3">J6*(1+L6)</f>
        <v>5950000</v>
      </c>
      <c r="N6" s="11">
        <f t="shared" si="1"/>
        <v>0</v>
      </c>
      <c r="O6" s="27">
        <f t="shared" ref="O6:O11" si="4">MAX(M6-N6,0)</f>
        <v>5950000</v>
      </c>
      <c r="P6" s="9">
        <v>0</v>
      </c>
      <c r="Q6" s="27">
        <f t="shared" si="2"/>
        <v>5950000</v>
      </c>
    </row>
    <row r="7" spans="2:17" x14ac:dyDescent="0.25">
      <c r="B7" s="7">
        <v>3</v>
      </c>
      <c r="C7" s="13" t="s">
        <v>16</v>
      </c>
      <c r="D7" s="14">
        <v>2021</v>
      </c>
      <c r="E7" s="14">
        <v>2022</v>
      </c>
      <c r="F7" s="8">
        <v>0</v>
      </c>
      <c r="G7" s="7">
        <v>10</v>
      </c>
      <c r="H7" s="9">
        <v>0.05</v>
      </c>
      <c r="I7" s="10">
        <f t="shared" si="0"/>
        <v>9.5000000000000001E-2</v>
      </c>
      <c r="J7" s="24">
        <v>4683800</v>
      </c>
      <c r="K7" s="25" t="s">
        <v>19</v>
      </c>
      <c r="L7" s="26">
        <v>0</v>
      </c>
      <c r="M7" s="27">
        <f t="shared" si="3"/>
        <v>4683800</v>
      </c>
      <c r="N7" s="11">
        <f t="shared" si="1"/>
        <v>0</v>
      </c>
      <c r="O7" s="27">
        <f t="shared" si="4"/>
        <v>4683800</v>
      </c>
      <c r="P7" s="9">
        <v>0</v>
      </c>
      <c r="Q7" s="27">
        <f t="shared" si="2"/>
        <v>4683800</v>
      </c>
    </row>
    <row r="8" spans="2:17" x14ac:dyDescent="0.25">
      <c r="B8" s="7">
        <v>4</v>
      </c>
      <c r="C8" s="12" t="s">
        <v>17</v>
      </c>
      <c r="D8" s="14">
        <v>2021</v>
      </c>
      <c r="E8" s="14">
        <v>2022</v>
      </c>
      <c r="F8" s="8">
        <v>0</v>
      </c>
      <c r="G8" s="7">
        <v>25</v>
      </c>
      <c r="H8" s="9">
        <v>0.05</v>
      </c>
      <c r="I8" s="10">
        <f t="shared" si="0"/>
        <v>3.7999999999999999E-2</v>
      </c>
      <c r="J8" s="24">
        <v>53734800.847457655</v>
      </c>
      <c r="K8" s="25" t="s">
        <v>19</v>
      </c>
      <c r="L8" s="26">
        <v>0</v>
      </c>
      <c r="M8" s="27">
        <f t="shared" si="3"/>
        <v>53734800.847457655</v>
      </c>
      <c r="N8" s="11">
        <f t="shared" si="1"/>
        <v>0</v>
      </c>
      <c r="O8" s="27">
        <f t="shared" si="4"/>
        <v>53734800.847457655</v>
      </c>
      <c r="P8" s="9">
        <v>0</v>
      </c>
      <c r="Q8" s="27">
        <f t="shared" si="2"/>
        <v>53734800.847457655</v>
      </c>
    </row>
    <row r="9" spans="2:17" x14ac:dyDescent="0.25">
      <c r="B9" s="7">
        <v>5</v>
      </c>
      <c r="C9" s="12" t="s">
        <v>17</v>
      </c>
      <c r="D9" s="14">
        <v>2021</v>
      </c>
      <c r="E9" s="14">
        <v>2022</v>
      </c>
      <c r="F9" s="8">
        <v>0</v>
      </c>
      <c r="G9" s="7">
        <v>25</v>
      </c>
      <c r="H9" s="9">
        <v>0.05</v>
      </c>
      <c r="I9" s="10">
        <f t="shared" si="0"/>
        <v>3.7999999999999999E-2</v>
      </c>
      <c r="J9" s="24">
        <v>2470420.3389830505</v>
      </c>
      <c r="K9" s="25" t="s">
        <v>19</v>
      </c>
      <c r="L9" s="26">
        <v>0</v>
      </c>
      <c r="M9" s="27">
        <f t="shared" si="3"/>
        <v>2470420.3389830505</v>
      </c>
      <c r="N9" s="11">
        <f t="shared" si="1"/>
        <v>0</v>
      </c>
      <c r="O9" s="27">
        <f t="shared" si="4"/>
        <v>2470420.3389830505</v>
      </c>
      <c r="P9" s="9">
        <v>0</v>
      </c>
      <c r="Q9" s="27">
        <f t="shared" si="2"/>
        <v>2470420.3389830505</v>
      </c>
    </row>
    <row r="10" spans="2:17" x14ac:dyDescent="0.25">
      <c r="B10" s="7">
        <v>6</v>
      </c>
      <c r="C10" s="12" t="s">
        <v>17</v>
      </c>
      <c r="D10" s="14">
        <v>2021</v>
      </c>
      <c r="E10" s="14">
        <v>2022</v>
      </c>
      <c r="F10" s="8">
        <v>0</v>
      </c>
      <c r="G10" s="7">
        <v>25</v>
      </c>
      <c r="H10" s="9">
        <v>0.05</v>
      </c>
      <c r="I10" s="10">
        <f t="shared" si="0"/>
        <v>3.7999999999999999E-2</v>
      </c>
      <c r="J10" s="24">
        <v>2105354.2372881351</v>
      </c>
      <c r="K10" s="25" t="s">
        <v>19</v>
      </c>
      <c r="L10" s="26">
        <v>0</v>
      </c>
      <c r="M10" s="27">
        <f t="shared" si="3"/>
        <v>2105354.2372881351</v>
      </c>
      <c r="N10" s="11">
        <f t="shared" si="1"/>
        <v>0</v>
      </c>
      <c r="O10" s="27">
        <f t="shared" si="4"/>
        <v>2105354.2372881351</v>
      </c>
      <c r="P10" s="9">
        <v>0</v>
      </c>
      <c r="Q10" s="27">
        <f t="shared" ref="Q10:Q11" si="5">IF(K10&lt;=0,0,IF(O10&lt;=M10*H10,M10*H10,O10*(1-P10)))</f>
        <v>2105354.2372881351</v>
      </c>
    </row>
    <row r="11" spans="2:17" x14ac:dyDescent="0.25">
      <c r="B11" s="7">
        <v>7</v>
      </c>
      <c r="C11" s="12" t="s">
        <v>17</v>
      </c>
      <c r="D11" s="14">
        <v>2021</v>
      </c>
      <c r="E11" s="14">
        <v>2022</v>
      </c>
      <c r="F11" s="8">
        <v>0</v>
      </c>
      <c r="G11" s="7">
        <v>25</v>
      </c>
      <c r="H11" s="9">
        <v>0.05</v>
      </c>
      <c r="I11" s="10">
        <f t="shared" si="0"/>
        <v>3.7999999999999999E-2</v>
      </c>
      <c r="J11" s="24">
        <v>1460300</v>
      </c>
      <c r="K11" s="25" t="s">
        <v>19</v>
      </c>
      <c r="L11" s="26">
        <v>0</v>
      </c>
      <c r="M11" s="27">
        <f t="shared" si="3"/>
        <v>1460300</v>
      </c>
      <c r="N11" s="11">
        <f t="shared" si="1"/>
        <v>0</v>
      </c>
      <c r="O11" s="27">
        <f t="shared" si="4"/>
        <v>1460300</v>
      </c>
      <c r="P11" s="9">
        <v>0</v>
      </c>
      <c r="Q11" s="27">
        <f t="shared" si="5"/>
        <v>1460300</v>
      </c>
    </row>
    <row r="12" spans="2:17" x14ac:dyDescent="0.25">
      <c r="B12" s="19" t="s">
        <v>18</v>
      </c>
      <c r="C12" s="20"/>
      <c r="D12" s="20"/>
      <c r="E12" s="20"/>
      <c r="F12" s="20"/>
      <c r="G12" s="20"/>
      <c r="H12" s="20"/>
      <c r="I12" s="21"/>
      <c r="J12" s="28">
        <f>SUM(J5:J11)</f>
        <v>331870640.67796612</v>
      </c>
      <c r="K12" s="29"/>
      <c r="L12" s="29"/>
      <c r="M12" s="28">
        <f>SUM(M5:M11)</f>
        <v>331870640.67796612</v>
      </c>
      <c r="N12" s="15"/>
      <c r="O12" s="15"/>
      <c r="P12" s="16"/>
      <c r="Q12" s="28">
        <f>SUM(Q5:Q11)</f>
        <v>331870640.67796612</v>
      </c>
    </row>
    <row r="13" spans="2:17" x14ac:dyDescent="0.25">
      <c r="B13" s="22" t="s">
        <v>20</v>
      </c>
      <c r="C13" s="22"/>
      <c r="D13" s="22"/>
      <c r="E13" s="22"/>
      <c r="F13" s="22"/>
      <c r="G13" s="22"/>
      <c r="H13" s="22"/>
      <c r="I13" s="22"/>
      <c r="J13" s="22"/>
      <c r="K13" s="22"/>
      <c r="L13" s="22"/>
      <c r="M13" s="22"/>
      <c r="N13" s="22"/>
      <c r="O13" s="22"/>
      <c r="P13" s="22"/>
      <c r="Q13" s="22"/>
    </row>
    <row r="14" spans="2:17" ht="15" customHeight="1" x14ac:dyDescent="0.25">
      <c r="B14" s="17" t="s">
        <v>29</v>
      </c>
      <c r="C14" s="17"/>
      <c r="D14" s="17"/>
      <c r="E14" s="17"/>
      <c r="F14" s="17"/>
      <c r="G14" s="17"/>
      <c r="H14" s="17"/>
      <c r="I14" s="17"/>
      <c r="J14" s="17"/>
      <c r="K14" s="17"/>
      <c r="L14" s="17"/>
      <c r="M14" s="17"/>
      <c r="N14" s="17"/>
      <c r="O14" s="17"/>
      <c r="P14" s="17"/>
      <c r="Q14" s="17"/>
    </row>
    <row r="15" spans="2:17" ht="30" customHeight="1" x14ac:dyDescent="0.25">
      <c r="B15" s="17" t="s">
        <v>21</v>
      </c>
      <c r="C15" s="17"/>
      <c r="D15" s="17"/>
      <c r="E15" s="17"/>
      <c r="F15" s="17"/>
      <c r="G15" s="17"/>
      <c r="H15" s="17"/>
      <c r="I15" s="17"/>
      <c r="J15" s="17"/>
      <c r="K15" s="17"/>
      <c r="L15" s="17"/>
      <c r="M15" s="17"/>
      <c r="N15" s="17"/>
      <c r="O15" s="17"/>
      <c r="P15" s="17"/>
      <c r="Q15" s="17"/>
    </row>
    <row r="16" spans="2:17" ht="15" customHeight="1" x14ac:dyDescent="0.25">
      <c r="B16" s="23" t="s">
        <v>22</v>
      </c>
      <c r="C16" s="23"/>
      <c r="D16" s="23"/>
      <c r="E16" s="23"/>
      <c r="F16" s="23"/>
      <c r="G16" s="23"/>
      <c r="H16" s="23"/>
      <c r="I16" s="23"/>
      <c r="J16" s="23"/>
      <c r="K16" s="23"/>
      <c r="L16" s="23"/>
      <c r="M16" s="23"/>
      <c r="N16" s="23"/>
      <c r="O16" s="23"/>
      <c r="P16" s="23"/>
      <c r="Q16" s="23"/>
    </row>
    <row r="17" spans="2:17" ht="30" customHeight="1" x14ac:dyDescent="0.25">
      <c r="B17" s="17" t="s">
        <v>23</v>
      </c>
      <c r="C17" s="17"/>
      <c r="D17" s="17"/>
      <c r="E17" s="17"/>
      <c r="F17" s="17"/>
      <c r="G17" s="17"/>
      <c r="H17" s="17"/>
      <c r="I17" s="17"/>
      <c r="J17" s="17"/>
      <c r="K17" s="17"/>
      <c r="L17" s="17"/>
      <c r="M17" s="17"/>
      <c r="N17" s="17"/>
      <c r="O17" s="17"/>
      <c r="P17" s="17"/>
      <c r="Q17" s="17"/>
    </row>
    <row r="18" spans="2:17" ht="15" customHeight="1" x14ac:dyDescent="0.25">
      <c r="B18" s="17" t="s">
        <v>24</v>
      </c>
      <c r="C18" s="17"/>
      <c r="D18" s="17"/>
      <c r="E18" s="17"/>
      <c r="F18" s="17"/>
      <c r="G18" s="17"/>
      <c r="H18" s="17"/>
      <c r="I18" s="17"/>
      <c r="J18" s="17"/>
      <c r="K18" s="17"/>
      <c r="L18" s="17"/>
      <c r="M18" s="17"/>
      <c r="N18" s="17"/>
      <c r="O18" s="17"/>
      <c r="P18" s="17"/>
      <c r="Q18" s="17"/>
    </row>
    <row r="19" spans="2:17" ht="21" customHeight="1" x14ac:dyDescent="0.25">
      <c r="B19" s="18" t="s">
        <v>25</v>
      </c>
      <c r="C19" s="18"/>
      <c r="D19" s="18"/>
      <c r="E19" s="18"/>
      <c r="F19" s="18"/>
      <c r="G19" s="18"/>
      <c r="H19" s="18"/>
      <c r="I19" s="18"/>
      <c r="J19" s="18"/>
      <c r="K19" s="18"/>
      <c r="L19" s="18"/>
      <c r="M19" s="18"/>
      <c r="N19" s="18"/>
      <c r="O19" s="18"/>
      <c r="P19" s="18"/>
      <c r="Q19" s="18"/>
    </row>
  </sheetData>
  <mergeCells count="9">
    <mergeCell ref="B17:Q17"/>
    <mergeCell ref="B18:Q18"/>
    <mergeCell ref="B19:Q19"/>
    <mergeCell ref="B3:Q3"/>
    <mergeCell ref="B12:I12"/>
    <mergeCell ref="B13:Q13"/>
    <mergeCell ref="B14:Q14"/>
    <mergeCell ref="B15:Q15"/>
    <mergeCell ref="B16:Q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Inderjeet  Rathi</cp:lastModifiedBy>
  <dcterms:created xsi:type="dcterms:W3CDTF">2022-02-07T09:12:07Z</dcterms:created>
  <dcterms:modified xsi:type="dcterms:W3CDTF">2022-02-11T07:30:26Z</dcterms:modified>
</cp:coreProperties>
</file>