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1\Desktop\Ms. Kiran Gems Pvt. Ltd\"/>
    </mc:Choice>
  </mc:AlternateContent>
  <bookViews>
    <workbookView showHorizontalScroll="0" showVerticalScroll="0" showSheetTabs="0" xWindow="0" yWindow="0" windowWidth="13725" windowHeight="6945"/>
  </bookViews>
  <sheets>
    <sheet name="Sheet1" sheetId="1" r:id="rId1"/>
  </sheets>
  <definedNames>
    <definedName name="_xlnm.Print_Area" localSheetId="0">Sheet1!$B$1:$S$16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0" i="1"/>
  <c r="O9" i="1"/>
  <c r="O8" i="1"/>
  <c r="O7" i="1"/>
  <c r="O6" i="1"/>
  <c r="O5" i="1"/>
  <c r="O4" i="1"/>
  <c r="O12" i="1" s="1"/>
  <c r="M4" i="1"/>
  <c r="M5" i="1"/>
  <c r="M6" i="1"/>
  <c r="M7" i="1"/>
  <c r="M8" i="1"/>
  <c r="M9" i="1"/>
  <c r="M10" i="1"/>
  <c r="M11" i="1"/>
  <c r="F12" i="1"/>
  <c r="J4" i="1" l="1"/>
  <c r="J11" i="1" l="1"/>
  <c r="J10" i="1"/>
  <c r="J9" i="1"/>
  <c r="J8" i="1"/>
  <c r="J7" i="1"/>
  <c r="J6" i="1"/>
  <c r="J5" i="1"/>
  <c r="P7" i="1" l="1"/>
  <c r="Q7" i="1" s="1"/>
  <c r="S7" i="1" s="1"/>
  <c r="P11" i="1"/>
  <c r="Q11" i="1" s="1"/>
  <c r="S11" i="1" s="1"/>
  <c r="P9" i="1"/>
  <c r="Q9" i="1" s="1"/>
  <c r="S9" i="1" s="1"/>
  <c r="P8" i="1"/>
  <c r="Q8" i="1" s="1"/>
  <c r="S8" i="1" s="1"/>
  <c r="P10" i="1"/>
  <c r="Q10" i="1" s="1"/>
  <c r="S10" i="1" s="1"/>
  <c r="P6" i="1"/>
  <c r="Q6" i="1" s="1"/>
  <c r="S6" i="1" s="1"/>
  <c r="P5" i="1" l="1"/>
  <c r="Q5" i="1" s="1"/>
  <c r="S5" i="1" s="1"/>
  <c r="P4" i="1"/>
  <c r="Q4" i="1" s="1"/>
  <c r="Q12" i="1" s="1"/>
  <c r="S4" i="1" l="1"/>
  <c r="S12" i="1" s="1"/>
</calcChain>
</file>

<file path=xl/sharedStrings.xml><?xml version="1.0" encoding="utf-8"?>
<sst xmlns="http://schemas.openxmlformats.org/spreadsheetml/2006/main" count="48" uniqueCount="35">
  <si>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</si>
  <si>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</si>
  <si>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</si>
  <si>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</si>
  <si>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</si>
  <si>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</si>
  <si>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</si>
  <si>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</si>
  <si>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</si>
  <si>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</si>
  <si>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</si>
  <si>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</si>
  <si>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</si>
  <si>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</si>
  <si>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1. All the details pertaing to the building area statement such as area, floor, etc has been taken from the site survey.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</si>
  <si>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</si>
  <si>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3. The valuation is done by considering the depreciated replacement cost approach.</t>
  </si>
  <si>
    <t>2. All the structure that has been taken in the area statemnet belonging to M/s. Straight Line Food Products Pvt Ltd, ADDA Industrial Area, Kanyapur,  District- Burdwan, West Bengal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</si>
  <si>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</si>
  <si>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</si>
  <si>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</si>
  <si>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</si>
  <si>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Remarks:</t>
  </si>
  <si>
    <t>Upper Basement</t>
  </si>
  <si>
    <t>Lower Basemnet</t>
  </si>
  <si>
    <t xml:space="preserve"> Firtst Floor</t>
  </si>
  <si>
    <t>Second Floor</t>
  </si>
  <si>
    <t>Third Floor</t>
  </si>
  <si>
    <t>Fourth Floor</t>
  </si>
  <si>
    <t>Fifth Floor</t>
  </si>
  <si>
    <t>RCC framed pillar beam column structure on RCC slab</t>
  </si>
  <si>
    <t xml:space="preserve"> Parking</t>
  </si>
  <si>
    <t>Working Hall</t>
  </si>
  <si>
    <t>Deterioration 
Factor</t>
  </si>
  <si>
    <t>BUILDING VALUATION OF M/S. KIRAN GEMS PVT LTD | NANA VARACHHA, SURAT-395006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</si>
</sst>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1" applyFont="1"/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1"/>
  <sheetViews>
    <sheetView tabSelected="1" topLeftCell="B1" zoomScale="85" zoomScaleNormal="85" zoomScaleSheetLayoutView="85" workbookViewId="0">
      <pane ySplit="3" topLeftCell="A4" activePane="bottomLeft" state="frozen"/>
      <selection pane="bottomLeft" activeCell="D3" sqref="D3"/>
    </sheetView>
  </sheetViews>
  <sheetFormatPr defaultRowHeight="15" x14ac:dyDescent="0.25"/>
  <cols>
    <col min="1" max="1" width="7.85546875" customWidth="1"/>
    <col min="2" max="2" width="7.28515625" bestFit="1" customWidth="1"/>
    <col min="3" max="3" width="18.140625" customWidth="1"/>
    <col min="4" max="4" width="19.5703125" style="19" customWidth="1"/>
    <col min="5" max="5" width="26.7109375" style="19" bestFit="1" customWidth="1"/>
    <col min="6" max="6" width="10.28515625" customWidth="1"/>
    <col min="7" max="7" width="7" bestFit="1" customWidth="1"/>
    <col min="8" max="8" width="11.42578125" bestFit="1" customWidth="1"/>
    <col min="9" max="9" width="9" bestFit="1" customWidth="1"/>
    <col min="10" max="10" width="9.7109375" bestFit="1" customWidth="1"/>
    <col min="11" max="11" width="10.5703125" bestFit="1" customWidth="1"/>
    <col min="12" max="12" width="7.7109375" bestFit="1" customWidth="1"/>
    <col min="13" max="13" width="12.42578125" bestFit="1" customWidth="1"/>
    <col min="14" max="14" width="10.85546875" bestFit="1" customWidth="1"/>
    <col min="15" max="15" width="14.42578125" bestFit="1" customWidth="1"/>
    <col min="16" max="16" width="12.42578125" bestFit="1" customWidth="1"/>
    <col min="17" max="17" width="14.42578125" bestFit="1" customWidth="1"/>
    <col min="18" max="18" width="14.7109375" customWidth="1"/>
    <col min="19" max="19" width="14.42578125" bestFit="1" customWidth="1"/>
    <col min="20" max="20" width="11.5703125" bestFit="1" customWidth="1"/>
    <col min="21" max="22" width="14.28515625" bestFit="1" customWidth="1"/>
  </cols>
  <sheetData>
    <row r="2" spans="2:22" ht="15.75" x14ac:dyDescent="0.25">
      <c r="B2" s="21" t="s">
        <v>34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2:22" s="16" customFormat="1" ht="60" x14ac:dyDescent="0.25">
      <c r="B3" s="14" t="s">
        <v>0</v>
      </c>
      <c r="C3" s="14" t="s">
        <v>1</v>
      </c>
      <c r="D3" s="15" t="s">
        <v>12</v>
      </c>
      <c r="E3" s="15" t="s">
        <v>5</v>
      </c>
      <c r="F3" s="15" t="s">
        <v>21</v>
      </c>
      <c r="G3" s="15" t="s">
        <v>15</v>
      </c>
      <c r="H3" s="15" t="s">
        <v>3</v>
      </c>
      <c r="I3" s="15" t="s">
        <v>4</v>
      </c>
      <c r="J3" s="15" t="s">
        <v>18</v>
      </c>
      <c r="K3" s="15" t="s">
        <v>19</v>
      </c>
      <c r="L3" s="15" t="s">
        <v>6</v>
      </c>
      <c r="M3" s="15" t="s">
        <v>8</v>
      </c>
      <c r="N3" s="15" t="s">
        <v>20</v>
      </c>
      <c r="O3" s="15" t="s">
        <v>13</v>
      </c>
      <c r="P3" s="15" t="s">
        <v>9</v>
      </c>
      <c r="Q3" s="15" t="s">
        <v>10</v>
      </c>
      <c r="R3" s="15" t="s">
        <v>33</v>
      </c>
      <c r="S3" s="15" t="s">
        <v>11</v>
      </c>
    </row>
    <row r="4" spans="2:22" ht="45" x14ac:dyDescent="0.25">
      <c r="B4" s="13">
        <v>1</v>
      </c>
      <c r="C4" s="2" t="s">
        <v>23</v>
      </c>
      <c r="D4" s="18" t="s">
        <v>31</v>
      </c>
      <c r="E4" s="18" t="s">
        <v>30</v>
      </c>
      <c r="F4" s="10">
        <v>23867.14</v>
      </c>
      <c r="G4" s="10">
        <v>11</v>
      </c>
      <c r="H4" s="2">
        <v>2016</v>
      </c>
      <c r="I4" s="2">
        <v>2022</v>
      </c>
      <c r="J4" s="2">
        <f>I4-H4</f>
        <v>6</v>
      </c>
      <c r="K4" s="2">
        <v>60</v>
      </c>
      <c r="L4" s="3">
        <v>0.1</v>
      </c>
      <c r="M4" s="5">
        <f>(1-L4)/K4</f>
        <v>1.5000000000000001E-2</v>
      </c>
      <c r="N4" s="6">
        <v>1350</v>
      </c>
      <c r="O4" s="6">
        <f>N4*F4</f>
        <v>32220639</v>
      </c>
      <c r="P4" s="6">
        <f t="shared" ref="P4:P11" si="0">O4*M4*J4</f>
        <v>2899857.5100000002</v>
      </c>
      <c r="Q4" s="6">
        <f t="shared" ref="Q4:Q11" si="1">MAX(O4-P4,0)</f>
        <v>29320781.489999998</v>
      </c>
      <c r="R4" s="11">
        <v>0.05</v>
      </c>
      <c r="S4" s="6">
        <f t="shared" ref="S4:S11" si="2">IF(Q4&gt;L4*O4,Q4*(1-R4),O4*L4)</f>
        <v>27854742.415499996</v>
      </c>
      <c r="T4" s="12"/>
      <c r="U4" s="1"/>
      <c r="V4" s="1"/>
    </row>
    <row r="5" spans="2:22" ht="45" x14ac:dyDescent="0.25">
      <c r="B5" s="13">
        <v>2</v>
      </c>
      <c r="C5" s="2" t="s">
        <v>24</v>
      </c>
      <c r="D5" s="18" t="s">
        <v>31</v>
      </c>
      <c r="E5" s="18" t="s">
        <v>30</v>
      </c>
      <c r="F5" s="10">
        <v>23867</v>
      </c>
      <c r="G5" s="10">
        <v>11</v>
      </c>
      <c r="H5" s="2">
        <v>2016</v>
      </c>
      <c r="I5" s="2">
        <v>2022</v>
      </c>
      <c r="J5" s="2">
        <f t="shared" ref="J5:J11" si="3">I5-H5</f>
        <v>6</v>
      </c>
      <c r="K5" s="2">
        <v>60</v>
      </c>
      <c r="L5" s="3">
        <v>0.1</v>
      </c>
      <c r="M5" s="5">
        <f t="shared" ref="M5" si="4">(1-L5)/K5</f>
        <v>1.5000000000000001E-2</v>
      </c>
      <c r="N5" s="6">
        <v>1350</v>
      </c>
      <c r="O5" s="6">
        <f t="shared" ref="O5:O11" si="5">N5*F5</f>
        <v>32220450</v>
      </c>
      <c r="P5" s="6">
        <f t="shared" si="0"/>
        <v>2899840.5000000005</v>
      </c>
      <c r="Q5" s="6">
        <f t="shared" si="1"/>
        <v>29320609.5</v>
      </c>
      <c r="R5" s="11">
        <v>0.05</v>
      </c>
      <c r="S5" s="6">
        <f t="shared" si="2"/>
        <v>27854579.024999999</v>
      </c>
      <c r="T5" s="12"/>
    </row>
    <row r="6" spans="2:22" ht="45" x14ac:dyDescent="0.25">
      <c r="B6" s="13">
        <v>3</v>
      </c>
      <c r="C6" s="2" t="s">
        <v>2</v>
      </c>
      <c r="D6" s="18" t="s">
        <v>32</v>
      </c>
      <c r="E6" s="18" t="s">
        <v>30</v>
      </c>
      <c r="F6" s="10">
        <v>15624.13</v>
      </c>
      <c r="G6" s="10">
        <v>11</v>
      </c>
      <c r="H6" s="2">
        <v>2016</v>
      </c>
      <c r="I6" s="2">
        <v>2022</v>
      </c>
      <c r="J6" s="2">
        <f t="shared" si="3"/>
        <v>6</v>
      </c>
      <c r="K6" s="2">
        <v>60</v>
      </c>
      <c r="L6" s="3">
        <v>0.1</v>
      </c>
      <c r="M6" s="5">
        <f t="shared" ref="M6:M11" si="6">(1-L6)/K6</f>
        <v>1.5000000000000001E-2</v>
      </c>
      <c r="N6" s="6">
        <v>1450</v>
      </c>
      <c r="O6" s="6">
        <f t="shared" si="5"/>
        <v>22654988.5</v>
      </c>
      <c r="P6" s="6">
        <f t="shared" si="0"/>
        <v>2038948.9650000001</v>
      </c>
      <c r="Q6" s="6">
        <f t="shared" si="1"/>
        <v>20616039.535</v>
      </c>
      <c r="R6" s="11">
        <v>0.05</v>
      </c>
      <c r="S6" s="6">
        <f t="shared" si="2"/>
        <v>19585237.558249999</v>
      </c>
      <c r="T6" s="12"/>
    </row>
    <row r="7" spans="2:22" ht="45" x14ac:dyDescent="0.25">
      <c r="B7" s="13">
        <v>4</v>
      </c>
      <c r="C7" s="2" t="s">
        <v>25</v>
      </c>
      <c r="D7" s="18" t="s">
        <v>32</v>
      </c>
      <c r="E7" s="18" t="s">
        <v>30</v>
      </c>
      <c r="F7" s="10">
        <v>15624.13</v>
      </c>
      <c r="G7" s="10">
        <v>11</v>
      </c>
      <c r="H7" s="2">
        <v>2016</v>
      </c>
      <c r="I7" s="2">
        <v>2022</v>
      </c>
      <c r="J7" s="2">
        <f t="shared" si="3"/>
        <v>6</v>
      </c>
      <c r="K7" s="2">
        <v>60</v>
      </c>
      <c r="L7" s="3">
        <v>0.1</v>
      </c>
      <c r="M7" s="5">
        <f t="shared" si="6"/>
        <v>1.5000000000000001E-2</v>
      </c>
      <c r="N7" s="6">
        <v>1450</v>
      </c>
      <c r="O7" s="6">
        <f t="shared" si="5"/>
        <v>22654988.5</v>
      </c>
      <c r="P7" s="6">
        <f t="shared" si="0"/>
        <v>2038948.9650000001</v>
      </c>
      <c r="Q7" s="6">
        <f t="shared" si="1"/>
        <v>20616039.535</v>
      </c>
      <c r="R7" s="11">
        <v>0.05</v>
      </c>
      <c r="S7" s="6">
        <f t="shared" si="2"/>
        <v>19585237.558249999</v>
      </c>
      <c r="T7" s="12"/>
    </row>
    <row r="8" spans="2:22" ht="45" x14ac:dyDescent="0.25">
      <c r="B8" s="13">
        <v>5</v>
      </c>
      <c r="C8" s="2" t="s">
        <v>26</v>
      </c>
      <c r="D8" s="18" t="s">
        <v>32</v>
      </c>
      <c r="E8" s="18" t="s">
        <v>30</v>
      </c>
      <c r="F8" s="10">
        <v>15624.13</v>
      </c>
      <c r="G8" s="10">
        <v>11</v>
      </c>
      <c r="H8" s="2">
        <v>2016</v>
      </c>
      <c r="I8" s="2">
        <v>2022</v>
      </c>
      <c r="J8" s="2">
        <f t="shared" si="3"/>
        <v>6</v>
      </c>
      <c r="K8" s="2">
        <v>60</v>
      </c>
      <c r="L8" s="3">
        <v>0.1</v>
      </c>
      <c r="M8" s="5">
        <f t="shared" si="6"/>
        <v>1.5000000000000001E-2</v>
      </c>
      <c r="N8" s="6">
        <v>1450</v>
      </c>
      <c r="O8" s="6">
        <f t="shared" si="5"/>
        <v>22654988.5</v>
      </c>
      <c r="P8" s="6">
        <f t="shared" si="0"/>
        <v>2038948.9650000001</v>
      </c>
      <c r="Q8" s="6">
        <f t="shared" si="1"/>
        <v>20616039.535</v>
      </c>
      <c r="R8" s="11">
        <v>0.05</v>
      </c>
      <c r="S8" s="6">
        <f t="shared" si="2"/>
        <v>19585237.558249999</v>
      </c>
      <c r="T8" s="12"/>
    </row>
    <row r="9" spans="2:22" ht="45" x14ac:dyDescent="0.25">
      <c r="B9" s="13">
        <v>6</v>
      </c>
      <c r="C9" s="2" t="s">
        <v>27</v>
      </c>
      <c r="D9" s="18" t="s">
        <v>32</v>
      </c>
      <c r="E9" s="18" t="s">
        <v>30</v>
      </c>
      <c r="F9" s="10">
        <v>15624.13</v>
      </c>
      <c r="G9" s="10">
        <v>11</v>
      </c>
      <c r="H9" s="2">
        <v>2016</v>
      </c>
      <c r="I9" s="2">
        <v>2022</v>
      </c>
      <c r="J9" s="2">
        <f t="shared" si="3"/>
        <v>6</v>
      </c>
      <c r="K9" s="2">
        <v>60</v>
      </c>
      <c r="L9" s="3">
        <v>0.1</v>
      </c>
      <c r="M9" s="5">
        <f t="shared" si="6"/>
        <v>1.5000000000000001E-2</v>
      </c>
      <c r="N9" s="6">
        <v>1450</v>
      </c>
      <c r="O9" s="6">
        <f t="shared" si="5"/>
        <v>22654988.5</v>
      </c>
      <c r="P9" s="6">
        <f t="shared" si="0"/>
        <v>2038948.9650000001</v>
      </c>
      <c r="Q9" s="6">
        <f t="shared" si="1"/>
        <v>20616039.535</v>
      </c>
      <c r="R9" s="11">
        <v>0.05</v>
      </c>
      <c r="S9" s="6">
        <f t="shared" si="2"/>
        <v>19585237.558249999</v>
      </c>
      <c r="T9" s="12"/>
    </row>
    <row r="10" spans="2:22" ht="45" x14ac:dyDescent="0.25">
      <c r="B10" s="13">
        <v>7</v>
      </c>
      <c r="C10" s="2" t="s">
        <v>28</v>
      </c>
      <c r="D10" s="18" t="s">
        <v>32</v>
      </c>
      <c r="E10" s="18" t="s">
        <v>30</v>
      </c>
      <c r="F10" s="10">
        <v>15624.13</v>
      </c>
      <c r="G10" s="10">
        <v>11</v>
      </c>
      <c r="H10" s="2">
        <v>2016</v>
      </c>
      <c r="I10" s="2">
        <v>2022</v>
      </c>
      <c r="J10" s="2">
        <f t="shared" si="3"/>
        <v>6</v>
      </c>
      <c r="K10" s="2">
        <v>60</v>
      </c>
      <c r="L10" s="3">
        <v>0.1</v>
      </c>
      <c r="M10" s="5">
        <f t="shared" si="6"/>
        <v>1.5000000000000001E-2</v>
      </c>
      <c r="N10" s="6">
        <v>1450</v>
      </c>
      <c r="O10" s="6">
        <f t="shared" si="5"/>
        <v>22654988.5</v>
      </c>
      <c r="P10" s="6">
        <f t="shared" si="0"/>
        <v>2038948.9650000001</v>
      </c>
      <c r="Q10" s="6">
        <f t="shared" si="1"/>
        <v>20616039.535</v>
      </c>
      <c r="R10" s="11">
        <v>0.05</v>
      </c>
      <c r="S10" s="6">
        <f t="shared" si="2"/>
        <v>19585237.558249999</v>
      </c>
      <c r="T10" s="12"/>
    </row>
    <row r="11" spans="2:22" ht="45" x14ac:dyDescent="0.25">
      <c r="B11" s="13">
        <v>8</v>
      </c>
      <c r="C11" s="2" t="s">
        <v>29</v>
      </c>
      <c r="D11" s="18" t="s">
        <v>32</v>
      </c>
      <c r="E11" s="18" t="s">
        <v>30</v>
      </c>
      <c r="F11" s="10">
        <v>15624.13</v>
      </c>
      <c r="G11" s="10">
        <v>11</v>
      </c>
      <c r="H11" s="2">
        <v>2016</v>
      </c>
      <c r="I11" s="2">
        <v>2022</v>
      </c>
      <c r="J11" s="2">
        <f t="shared" si="3"/>
        <v>6</v>
      </c>
      <c r="K11" s="2">
        <v>60</v>
      </c>
      <c r="L11" s="3">
        <v>0.1</v>
      </c>
      <c r="M11" s="5">
        <f t="shared" si="6"/>
        <v>1.5000000000000001E-2</v>
      </c>
      <c r="N11" s="6">
        <v>1450</v>
      </c>
      <c r="O11" s="6">
        <f t="shared" si="5"/>
        <v>22654988.5</v>
      </c>
      <c r="P11" s="6">
        <f t="shared" si="0"/>
        <v>2038948.9650000001</v>
      </c>
      <c r="Q11" s="6">
        <f t="shared" si="1"/>
        <v>20616039.535</v>
      </c>
      <c r="R11" s="11">
        <v>0.05</v>
      </c>
      <c r="S11" s="6">
        <f t="shared" si="2"/>
        <v>19585237.558249999</v>
      </c>
      <c r="T11" s="12"/>
    </row>
    <row r="12" spans="2:22" x14ac:dyDescent="0.25">
      <c r="B12" s="22" t="s">
        <v>7</v>
      </c>
      <c r="C12" s="22"/>
      <c r="D12" s="22"/>
      <c r="E12" s="22"/>
      <c r="F12" s="17">
        <f>SUM(F4:F11)</f>
        <v>141478.92000000001</v>
      </c>
      <c r="G12" s="9"/>
      <c r="H12" s="22"/>
      <c r="I12" s="22"/>
      <c r="J12" s="22"/>
      <c r="K12" s="22"/>
      <c r="L12" s="22"/>
      <c r="M12" s="22"/>
      <c r="N12" s="22"/>
      <c r="O12" s="7">
        <f>SUM(O4:O11)</f>
        <v>200371020</v>
      </c>
      <c r="P12" s="7"/>
      <c r="Q12" s="7">
        <f>SUM(Q4:Q11)</f>
        <v>182337628.19999999</v>
      </c>
      <c r="R12" s="7"/>
      <c r="S12" s="7">
        <f>SUM(S4:S11)</f>
        <v>173220746.78999999</v>
      </c>
      <c r="T12" s="12"/>
    </row>
    <row r="13" spans="2:22" x14ac:dyDescent="0.25">
      <c r="B13" s="24" t="s">
        <v>22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12"/>
    </row>
    <row r="14" spans="2:22" x14ac:dyDescent="0.25">
      <c r="B14" s="20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12"/>
    </row>
    <row r="15" spans="2:22" x14ac:dyDescent="0.25">
      <c r="B15" s="23" t="s">
        <v>17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2"/>
    </row>
    <row r="16" spans="2:22" x14ac:dyDescent="0.25">
      <c r="B16" s="20" t="s">
        <v>16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2"/>
    </row>
    <row r="17" spans="20:22" x14ac:dyDescent="0.25">
      <c r="T17" s="12"/>
    </row>
    <row r="18" spans="20:22" x14ac:dyDescent="0.25">
      <c r="T18" s="12"/>
    </row>
    <row r="19" spans="20:22" x14ac:dyDescent="0.25">
      <c r="T19" s="12"/>
    </row>
    <row r="20" spans="20:22" x14ac:dyDescent="0.25">
      <c r="T20" s="12"/>
    </row>
    <row r="22" spans="20:22" x14ac:dyDescent="0.25">
      <c r="T22" s="8"/>
      <c r="U22" s="4"/>
      <c r="V22" s="4"/>
    </row>
    <row r="31" spans="20:22" ht="15" customHeight="1" x14ac:dyDescent="0.25"/>
  </sheetData>
  <mergeCells count="7">
    <mergeCell ref="B16:S16"/>
    <mergeCell ref="B2:S2"/>
    <mergeCell ref="B12:E12"/>
    <mergeCell ref="H12:N12"/>
    <mergeCell ref="B14:S14"/>
    <mergeCell ref="B15:S15"/>
    <mergeCell ref="B13:S13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Udit Kumar Dubey</cp:lastModifiedBy>
  <cp:lastPrinted>2022-01-07T08:12:53Z</cp:lastPrinted>
  <dcterms:created xsi:type="dcterms:W3CDTF">2021-09-16T11:33:35Z</dcterms:created>
  <dcterms:modified xsi:type="dcterms:W3CDTF">2022-02-07T09:25:32Z</dcterms:modified>
</cp:coreProperties>
</file>