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465" windowWidth="20730" windowHeight="9135"/>
  </bookViews>
  <sheets>
    <sheet name="Building Sheet" sheetId="1" r:id="rId1"/>
    <sheet name="Sheet4" sheetId="5" r:id="rId2"/>
  </sheets>
  <calcPr calcId="144525"/>
</workbook>
</file>

<file path=xl/calcChain.xml><?xml version="1.0" encoding="utf-8"?>
<calcChain xmlns="http://schemas.openxmlformats.org/spreadsheetml/2006/main">
  <c r="N19" i="1" l="1"/>
  <c r="N17" i="1"/>
  <c r="N16" i="1"/>
  <c r="N15" i="1"/>
  <c r="O15" i="1" s="1"/>
  <c r="K5" i="1"/>
  <c r="K6" i="1"/>
  <c r="K7" i="1"/>
  <c r="K8" i="1"/>
  <c r="K9" i="1"/>
  <c r="K10" i="1"/>
  <c r="K11" i="1"/>
  <c r="K4" i="1"/>
  <c r="H12" i="1"/>
  <c r="I12" i="1"/>
  <c r="I5" i="1"/>
  <c r="I6" i="1"/>
  <c r="I7" i="1"/>
  <c r="I8" i="1"/>
  <c r="I9" i="1"/>
  <c r="I10" i="1"/>
  <c r="I11" i="1"/>
  <c r="I4" i="1"/>
  <c r="K12" i="1" l="1"/>
  <c r="N21" i="1" s="1"/>
  <c r="O21" i="1" l="1"/>
  <c r="N27" i="1"/>
</calcChain>
</file>

<file path=xl/sharedStrings.xml><?xml version="1.0" encoding="utf-8"?>
<sst xmlns="http://schemas.openxmlformats.org/spreadsheetml/2006/main" count="65" uniqueCount="37">
  <si>
    <t>Year of construction</t>
  </si>
  <si>
    <t>Structure condition</t>
  </si>
  <si>
    <t>RCC framed pillar beam column structure on RCC slab</t>
  </si>
  <si>
    <t>RB wall structure</t>
  </si>
  <si>
    <t>GI shed roof mounted on iron pillars, trusses frame structure</t>
  </si>
  <si>
    <t>GI shed roof mounted on iron pillars, trusses frame structure resting on brick wall</t>
  </si>
  <si>
    <t>Glass facade on RCC steel frame</t>
  </si>
  <si>
    <t>AC sheet roofed building mounted on steel trusses resting on RCC column</t>
  </si>
  <si>
    <t>RCC column beams stone masonry wails in cement, bricks, steel etc.</t>
  </si>
  <si>
    <t>S.No.</t>
  </si>
  <si>
    <t>Floor wise Height (ft.)</t>
  </si>
  <si>
    <t xml:space="preserve">Type of construction </t>
  </si>
  <si>
    <t>Upper Basement</t>
  </si>
  <si>
    <t>Lower Basement</t>
  </si>
  <si>
    <t>First Floor</t>
  </si>
  <si>
    <t>Ground Floor</t>
  </si>
  <si>
    <t>Second Floor</t>
  </si>
  <si>
    <t xml:space="preserve">Third Floor </t>
  </si>
  <si>
    <t xml:space="preserve">Fifth Floor </t>
  </si>
  <si>
    <t>Fourth Floor</t>
  </si>
  <si>
    <t>Floors</t>
  </si>
  <si>
    <t>2016-17</t>
  </si>
  <si>
    <t>Good</t>
  </si>
  <si>
    <r>
      <t xml:space="preserve">Area                          </t>
    </r>
    <r>
      <rPr>
        <i/>
        <sz val="11"/>
        <color theme="1"/>
        <rFont val="Calibri"/>
        <family val="2"/>
        <scheme val="minor"/>
      </rPr>
      <t>(in sq. mtr.)</t>
    </r>
  </si>
  <si>
    <r>
      <t xml:space="preserve">Area                   </t>
    </r>
    <r>
      <rPr>
        <i/>
        <sz val="11"/>
        <color theme="1"/>
        <rFont val="Calibri"/>
        <family val="2"/>
        <scheme val="minor"/>
      </rPr>
      <t>(sq. fts.)</t>
    </r>
  </si>
  <si>
    <t>Remarks:-</t>
  </si>
  <si>
    <t>2. The covered area of the subject property has been taken on the basis of approved layout plan, which was also cross verified by our surveyor at the site by doing sample measurment of the building.</t>
  </si>
  <si>
    <t xml:space="preserve">Total </t>
  </si>
  <si>
    <t>OFFICE BUILDINGS</t>
  </si>
  <si>
    <r>
      <t xml:space="preserve">Rate Adopted            </t>
    </r>
    <r>
      <rPr>
        <i/>
        <sz val="12"/>
        <color theme="1"/>
        <rFont val="Calibri"/>
        <family val="2"/>
        <scheme val="minor"/>
      </rPr>
      <t>(in per sq.ft.)</t>
    </r>
  </si>
  <si>
    <t>Current Depreciated Market Value</t>
  </si>
  <si>
    <t>1. All these building details has been related to Commercial office space situated at Kiran Gems Diamond Factory, Nana Varachha, Surat- 395006</t>
  </si>
  <si>
    <t>Floor Usage</t>
  </si>
  <si>
    <t>Parking</t>
  </si>
  <si>
    <t>Working Hall</t>
  </si>
  <si>
    <t xml:space="preserve">CIVIL/STRUCTURES :- M/S. KIRAN GEMS PVT. LTD. </t>
  </si>
  <si>
    <t>3. The Valuation of the subject structures has been done on the basis of 'Depreciated Replacement Cost approach'.</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</si>
</sst>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 &quot;Rs.&quot;\ * #,##0.00_ ;_ &quot;Rs.&quot;\ * \-#,##0.00_ ;_ &quot;Rs.&quot;\ * &quot;-&quot;??_ ;_ @_ "/>
  </numFmts>
  <fonts count="9" x14ac:knownFonts="1">
    <font>
      <sz val="11"/>
      <color theme="1"/>
      <name val="Calibri"/>
      <family val="2"/>
      <scheme val="minor"/>
    </font>
    <font>
      <b/>
      <sz val="11"/>
      <color theme="1"/>
      <name val="Calibri"/>
      <family val="2"/>
      <scheme val="minor"/>
    </font>
    <font>
      <sz val="10"/>
      <name val="Arial"/>
      <family val="2"/>
    </font>
    <font>
      <b/>
      <sz val="12"/>
      <color theme="0"/>
      <name val="Calibri"/>
      <family val="2"/>
      <scheme val="minor"/>
    </font>
    <font>
      <sz val="11"/>
      <color theme="1"/>
      <name val="Calibri"/>
      <family val="2"/>
      <scheme val="minor"/>
    </font>
    <font>
      <b/>
      <i/>
      <sz val="11"/>
      <color theme="1"/>
      <name val="Calibri"/>
      <family val="2"/>
      <scheme val="minor"/>
    </font>
    <font>
      <i/>
      <sz val="11"/>
      <color theme="1"/>
      <name val="Calibri"/>
      <family val="2"/>
      <scheme val="minor"/>
    </font>
    <font>
      <i/>
      <sz val="12"/>
      <color theme="1"/>
      <name val="Calibri"/>
      <family val="2"/>
      <scheme val="minor"/>
    </font>
    <font>
      <sz val="11"/>
      <color theme="1"/>
      <name val="Arial"/>
      <family val="2"/>
    </font>
  </fonts>
  <fills count="5">
    <fill>
      <patternFill patternType="none"/>
    </fill>
    <fill>
      <patternFill patternType="gray125"/>
    </fill>
    <fill>
      <patternFill patternType="solid">
        <fgColor theme="3" tint="-0.499984740745262"/>
        <bgColor indexed="64"/>
      </patternFill>
    </fill>
    <fill>
      <patternFill patternType="solid">
        <fgColor theme="3" tint="0.59999389629810485"/>
        <bgColor indexed="64"/>
      </patternFill>
    </fill>
    <fill>
      <patternFill patternType="solid">
        <fgColor theme="4" tint="0.7999816888943144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3">
    <xf numFmtId="0" fontId="0" fillId="0" borderId="0"/>
    <xf numFmtId="0" fontId="2" fillId="0" borderId="0"/>
    <xf numFmtId="44" fontId="4" fillId="0" borderId="0" applyFont="0" applyFill="0" applyBorder="0" applyAlignment="0" applyProtection="0"/>
  </cellStyleXfs>
  <cellXfs count="29">
    <xf numFmtId="0" fontId="0" fillId="0" borderId="0" xfId="0"/>
    <xf numFmtId="0" fontId="0" fillId="0" borderId="0" xfId="0" applyAlignment="1">
      <alignment horizontal="center" vertical="center"/>
    </xf>
    <xf numFmtId="0" fontId="0" fillId="0" borderId="0" xfId="0" applyAlignment="1">
      <alignment vertical="center"/>
    </xf>
    <xf numFmtId="0" fontId="0" fillId="0" borderId="1" xfId="0" applyFont="1" applyBorder="1" applyAlignment="1">
      <alignment horizontal="center" vertical="center"/>
    </xf>
    <xf numFmtId="0" fontId="0" fillId="0" borderId="0" xfId="0" applyAlignment="1">
      <alignment horizontal="center" vertical="center" wrapText="1"/>
    </xf>
    <xf numFmtId="0" fontId="0" fillId="0" borderId="0" xfId="0" applyAlignment="1">
      <alignment horizontal="left"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left" vertical="center" wrapText="1"/>
    </xf>
    <xf numFmtId="2" fontId="0" fillId="0" borderId="1" xfId="0" applyNumberFormat="1" applyFont="1" applyBorder="1" applyAlignment="1">
      <alignment horizontal="center" vertical="center"/>
    </xf>
    <xf numFmtId="0" fontId="0" fillId="0" borderId="1" xfId="0" applyBorder="1" applyAlignment="1">
      <alignment vertical="top" wrapText="1"/>
    </xf>
    <xf numFmtId="2" fontId="0" fillId="0" borderId="1" xfId="0" applyNumberFormat="1" applyBorder="1" applyAlignment="1">
      <alignment horizontal="center" vertical="center"/>
    </xf>
    <xf numFmtId="2" fontId="1" fillId="0" borderId="1" xfId="0" applyNumberFormat="1" applyFont="1" applyBorder="1" applyAlignment="1">
      <alignment horizontal="center" vertical="center"/>
    </xf>
    <xf numFmtId="44" fontId="0" fillId="0" borderId="1" xfId="2" applyFont="1" applyBorder="1" applyAlignment="1">
      <alignment horizontal="center" vertical="center"/>
    </xf>
    <xf numFmtId="44" fontId="1" fillId="0" borderId="1" xfId="2" applyFont="1" applyBorder="1" applyAlignment="1">
      <alignment horizontal="center" vertical="center"/>
    </xf>
    <xf numFmtId="44" fontId="0" fillId="0" borderId="0" xfId="0" applyNumberFormat="1"/>
    <xf numFmtId="44" fontId="0" fillId="0" borderId="0" xfId="2" applyFont="1"/>
    <xf numFmtId="44" fontId="0" fillId="0" borderId="0" xfId="2" applyFont="1" applyAlignment="1">
      <alignment horizontal="center" vertical="center"/>
    </xf>
    <xf numFmtId="44" fontId="0" fillId="0" borderId="0" xfId="0" applyNumberFormat="1" applyAlignment="1">
      <alignment horizontal="center" vertical="center"/>
    </xf>
    <xf numFmtId="44" fontId="8" fillId="0" borderId="0" xfId="2" applyFont="1"/>
    <xf numFmtId="0" fontId="1" fillId="3" borderId="4" xfId="0" applyFont="1" applyFill="1" applyBorder="1" applyAlignment="1">
      <alignment horizontal="center" vertical="center" wrapText="1"/>
    </xf>
    <xf numFmtId="0" fontId="1" fillId="3" borderId="5" xfId="0" applyFont="1" applyFill="1" applyBorder="1" applyAlignment="1">
      <alignment horizontal="center" vertical="center" wrapText="1"/>
    </xf>
    <xf numFmtId="0" fontId="0" fillId="0" borderId="1" xfId="0" applyBorder="1"/>
    <xf numFmtId="0" fontId="5" fillId="0" borderId="1" xfId="0" applyFont="1" applyBorder="1" applyAlignment="1">
      <alignment horizontal="left" vertical="center" wrapText="1"/>
    </xf>
    <xf numFmtId="0" fontId="1" fillId="4"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1" fillId="0" borderId="1" xfId="0" applyFont="1" applyBorder="1" applyAlignment="1">
      <alignment horizontal="center" vertical="center"/>
    </xf>
    <xf numFmtId="0" fontId="5" fillId="0" borderId="1" xfId="0" applyFont="1" applyBorder="1" applyAlignment="1">
      <alignment horizontal="left" vertical="center"/>
    </xf>
  </cellXfs>
  <cellStyles count="3">
    <cellStyle name="Currency" xfId="2" builtinId="4"/>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7"/>
  <sheetViews>
    <sheetView tabSelected="1" zoomScaleNormal="100" workbookViewId="0">
      <selection activeCell="I23" sqref="I23"/>
    </sheetView>
  </sheetViews>
  <sheetFormatPr defaultRowHeight="15" x14ac:dyDescent="0.25"/>
  <cols>
    <col min="1" max="1" width="6.5703125" style="2" customWidth="1"/>
    <col min="2" max="2" width="11.42578125" style="5" bestFit="1" customWidth="1"/>
    <col min="3" max="3" width="11.42578125" style="5" customWidth="1"/>
    <col min="4" max="4" width="11.28515625" style="1" customWidth="1"/>
    <col min="5" max="5" width="12.28515625" style="1" customWidth="1"/>
    <col min="6" max="6" width="28.28515625" style="4" customWidth="1"/>
    <col min="7" max="7" width="12" style="1" customWidth="1"/>
    <col min="8" max="8" width="11.42578125" style="1" bestFit="1" customWidth="1"/>
    <col min="9" max="9" width="11.7109375" style="1" customWidth="1"/>
    <col min="10" max="10" width="13.5703125" style="1" customWidth="1"/>
    <col min="11" max="11" width="21.140625" style="1" customWidth="1"/>
    <col min="13" max="13" width="77.7109375" hidden="1" customWidth="1"/>
    <col min="14" max="14" width="18.42578125" bestFit="1" customWidth="1"/>
    <col min="15" max="15" width="15.7109375" bestFit="1" customWidth="1"/>
  </cols>
  <sheetData>
    <row r="1" spans="1:15" ht="15.75" x14ac:dyDescent="0.25">
      <c r="A1" s="25" t="s">
        <v>35</v>
      </c>
      <c r="B1" s="25"/>
      <c r="C1" s="25"/>
      <c r="D1" s="25"/>
      <c r="E1" s="25"/>
      <c r="F1" s="25"/>
      <c r="G1" s="25"/>
      <c r="H1" s="25"/>
      <c r="I1" s="25"/>
      <c r="J1" s="25"/>
      <c r="K1" s="26"/>
    </row>
    <row r="2" spans="1:15" ht="30.75" x14ac:dyDescent="0.25">
      <c r="A2" s="20" t="s">
        <v>9</v>
      </c>
      <c r="B2" s="20" t="s">
        <v>20</v>
      </c>
      <c r="C2" s="20" t="s">
        <v>32</v>
      </c>
      <c r="D2" s="20" t="s">
        <v>10</v>
      </c>
      <c r="E2" s="20" t="s">
        <v>0</v>
      </c>
      <c r="F2" s="20" t="s">
        <v>11</v>
      </c>
      <c r="G2" s="20" t="s">
        <v>1</v>
      </c>
      <c r="H2" s="20" t="s">
        <v>23</v>
      </c>
      <c r="I2" s="21" t="s">
        <v>24</v>
      </c>
      <c r="J2" s="20" t="s">
        <v>29</v>
      </c>
      <c r="K2" s="20" t="s">
        <v>30</v>
      </c>
      <c r="M2" t="s">
        <v>2</v>
      </c>
    </row>
    <row r="3" spans="1:15" ht="15" customHeight="1" x14ac:dyDescent="0.25">
      <c r="A3" s="24" t="s">
        <v>28</v>
      </c>
      <c r="B3" s="24"/>
      <c r="C3" s="24"/>
      <c r="D3" s="24"/>
      <c r="E3" s="24"/>
      <c r="F3" s="24"/>
      <c r="G3" s="24"/>
      <c r="H3" s="24"/>
      <c r="I3" s="24"/>
      <c r="J3" s="24"/>
      <c r="K3" s="24"/>
      <c r="L3" s="22"/>
    </row>
    <row r="4" spans="1:15" ht="31.5" customHeight="1" x14ac:dyDescent="0.25">
      <c r="A4" s="3">
        <v>1</v>
      </c>
      <c r="B4" s="8" t="s">
        <v>12</v>
      </c>
      <c r="C4" s="7" t="s">
        <v>33</v>
      </c>
      <c r="D4" s="6">
        <v>11</v>
      </c>
      <c r="E4" s="3" t="s">
        <v>21</v>
      </c>
      <c r="F4" s="7" t="s">
        <v>2</v>
      </c>
      <c r="G4" s="3" t="s">
        <v>22</v>
      </c>
      <c r="H4" s="11">
        <v>2217.27</v>
      </c>
      <c r="I4" s="9">
        <f>H4*10.7642</f>
        <v>23867.137734</v>
      </c>
      <c r="J4" s="13">
        <v>1550</v>
      </c>
      <c r="K4" s="13">
        <f>J4*I4</f>
        <v>36994063.4877</v>
      </c>
      <c r="L4" s="22"/>
      <c r="M4" t="s">
        <v>3</v>
      </c>
    </row>
    <row r="5" spans="1:15" ht="30" x14ac:dyDescent="0.25">
      <c r="A5" s="3">
        <v>2</v>
      </c>
      <c r="B5" s="8" t="s">
        <v>13</v>
      </c>
      <c r="C5" s="7" t="s">
        <v>33</v>
      </c>
      <c r="D5" s="6">
        <v>11</v>
      </c>
      <c r="E5" s="3" t="s">
        <v>21</v>
      </c>
      <c r="F5" s="7" t="s">
        <v>2</v>
      </c>
      <c r="G5" s="3" t="s">
        <v>22</v>
      </c>
      <c r="H5" s="11">
        <v>2217.27</v>
      </c>
      <c r="I5" s="9">
        <f t="shared" ref="I5:I11" si="0">H5*10.7642</f>
        <v>23867.137734</v>
      </c>
      <c r="J5" s="13">
        <v>1550</v>
      </c>
      <c r="K5" s="13">
        <f t="shared" ref="K5:K11" si="1">J5*I5</f>
        <v>36994063.4877</v>
      </c>
      <c r="L5" s="22"/>
      <c r="M5" t="s">
        <v>4</v>
      </c>
    </row>
    <row r="6" spans="1:15" ht="36" customHeight="1" x14ac:dyDescent="0.25">
      <c r="A6" s="3">
        <v>3</v>
      </c>
      <c r="B6" s="8" t="s">
        <v>15</v>
      </c>
      <c r="C6" s="7" t="s">
        <v>34</v>
      </c>
      <c r="D6" s="6">
        <v>11</v>
      </c>
      <c r="E6" s="3" t="s">
        <v>21</v>
      </c>
      <c r="F6" s="7" t="s">
        <v>2</v>
      </c>
      <c r="G6" s="3" t="s">
        <v>22</v>
      </c>
      <c r="H6" s="11">
        <v>1451.49</v>
      </c>
      <c r="I6" s="9">
        <f t="shared" si="0"/>
        <v>15624.128658000001</v>
      </c>
      <c r="J6" s="13">
        <v>1550</v>
      </c>
      <c r="K6" s="13">
        <f t="shared" si="1"/>
        <v>24217399.419900004</v>
      </c>
      <c r="L6" s="22"/>
      <c r="M6" t="s">
        <v>5</v>
      </c>
    </row>
    <row r="7" spans="1:15" ht="33.75" customHeight="1" x14ac:dyDescent="0.25">
      <c r="A7" s="3">
        <v>4</v>
      </c>
      <c r="B7" s="8" t="s">
        <v>14</v>
      </c>
      <c r="C7" s="7" t="s">
        <v>34</v>
      </c>
      <c r="D7" s="6">
        <v>11</v>
      </c>
      <c r="E7" s="3" t="s">
        <v>21</v>
      </c>
      <c r="F7" s="7" t="s">
        <v>2</v>
      </c>
      <c r="G7" s="3" t="s">
        <v>22</v>
      </c>
      <c r="H7" s="11">
        <v>1451.49</v>
      </c>
      <c r="I7" s="9">
        <f t="shared" si="0"/>
        <v>15624.128658000001</v>
      </c>
      <c r="J7" s="13">
        <v>1550</v>
      </c>
      <c r="K7" s="13">
        <f t="shared" si="1"/>
        <v>24217399.419900004</v>
      </c>
      <c r="L7" s="22"/>
      <c r="M7" t="s">
        <v>6</v>
      </c>
    </row>
    <row r="8" spans="1:15" ht="34.5" customHeight="1" x14ac:dyDescent="0.25">
      <c r="A8" s="3">
        <v>5</v>
      </c>
      <c r="B8" s="8" t="s">
        <v>16</v>
      </c>
      <c r="C8" s="7" t="s">
        <v>34</v>
      </c>
      <c r="D8" s="6">
        <v>11</v>
      </c>
      <c r="E8" s="3" t="s">
        <v>21</v>
      </c>
      <c r="F8" s="7" t="s">
        <v>2</v>
      </c>
      <c r="G8" s="3" t="s">
        <v>22</v>
      </c>
      <c r="H8" s="11">
        <v>1451.49</v>
      </c>
      <c r="I8" s="9">
        <f t="shared" si="0"/>
        <v>15624.128658000001</v>
      </c>
      <c r="J8" s="13">
        <v>1550</v>
      </c>
      <c r="K8" s="13">
        <f t="shared" si="1"/>
        <v>24217399.419900004</v>
      </c>
      <c r="L8" s="22"/>
      <c r="M8" t="s">
        <v>7</v>
      </c>
    </row>
    <row r="9" spans="1:15" ht="30" x14ac:dyDescent="0.25">
      <c r="A9" s="3">
        <v>6</v>
      </c>
      <c r="B9" s="8" t="s">
        <v>17</v>
      </c>
      <c r="C9" s="7" t="s">
        <v>34</v>
      </c>
      <c r="D9" s="6">
        <v>11</v>
      </c>
      <c r="E9" s="3" t="s">
        <v>21</v>
      </c>
      <c r="F9" s="7" t="s">
        <v>2</v>
      </c>
      <c r="G9" s="3" t="s">
        <v>22</v>
      </c>
      <c r="H9" s="11">
        <v>1451.49</v>
      </c>
      <c r="I9" s="9">
        <f t="shared" si="0"/>
        <v>15624.128658000001</v>
      </c>
      <c r="J9" s="13">
        <v>1550</v>
      </c>
      <c r="K9" s="13">
        <f t="shared" si="1"/>
        <v>24217399.419900004</v>
      </c>
      <c r="L9" s="22"/>
      <c r="M9" t="s">
        <v>8</v>
      </c>
    </row>
    <row r="10" spans="1:15" ht="30" x14ac:dyDescent="0.25">
      <c r="A10" s="3">
        <v>7</v>
      </c>
      <c r="B10" s="10" t="s">
        <v>19</v>
      </c>
      <c r="C10" s="7" t="s">
        <v>34</v>
      </c>
      <c r="D10" s="6">
        <v>11</v>
      </c>
      <c r="E10" s="3" t="s">
        <v>21</v>
      </c>
      <c r="F10" s="7" t="s">
        <v>2</v>
      </c>
      <c r="G10" s="3" t="s">
        <v>22</v>
      </c>
      <c r="H10" s="11">
        <v>1451.49</v>
      </c>
      <c r="I10" s="9">
        <f t="shared" si="0"/>
        <v>15624.128658000001</v>
      </c>
      <c r="J10" s="13">
        <v>1550</v>
      </c>
      <c r="K10" s="13">
        <f t="shared" si="1"/>
        <v>24217399.419900004</v>
      </c>
      <c r="L10" s="22"/>
    </row>
    <row r="11" spans="1:15" ht="30" x14ac:dyDescent="0.25">
      <c r="A11" s="3">
        <v>8</v>
      </c>
      <c r="B11" s="10" t="s">
        <v>18</v>
      </c>
      <c r="C11" s="7" t="s">
        <v>34</v>
      </c>
      <c r="D11" s="6">
        <v>11</v>
      </c>
      <c r="E11" s="3" t="s">
        <v>21</v>
      </c>
      <c r="F11" s="7" t="s">
        <v>2</v>
      </c>
      <c r="G11" s="3" t="s">
        <v>22</v>
      </c>
      <c r="H11" s="11">
        <v>1451.49</v>
      </c>
      <c r="I11" s="9">
        <f t="shared" si="0"/>
        <v>15624.128658000001</v>
      </c>
      <c r="J11" s="13">
        <v>1550</v>
      </c>
      <c r="K11" s="13">
        <f t="shared" si="1"/>
        <v>24217399.419900004</v>
      </c>
      <c r="L11" s="22"/>
    </row>
    <row r="12" spans="1:15" x14ac:dyDescent="0.25">
      <c r="A12" s="27" t="s">
        <v>27</v>
      </c>
      <c r="B12" s="27"/>
      <c r="C12" s="27"/>
      <c r="D12" s="27"/>
      <c r="E12" s="27"/>
      <c r="F12" s="27"/>
      <c r="G12" s="27"/>
      <c r="H12" s="12">
        <f>SUM(H4:H11)</f>
        <v>13143.48</v>
      </c>
      <c r="I12" s="12">
        <f>SUM(I4:I11)</f>
        <v>141479.04741600002</v>
      </c>
      <c r="J12" s="12"/>
      <c r="K12" s="14">
        <f>SUM(K4:K11)</f>
        <v>219292523.4948</v>
      </c>
      <c r="L12" s="22"/>
    </row>
    <row r="13" spans="1:15" x14ac:dyDescent="0.25">
      <c r="A13" s="28" t="s">
        <v>25</v>
      </c>
      <c r="B13" s="28"/>
      <c r="C13" s="28"/>
      <c r="D13" s="28"/>
      <c r="E13" s="28"/>
      <c r="F13" s="28"/>
      <c r="G13" s="28"/>
      <c r="H13" s="28"/>
      <c r="I13" s="28"/>
      <c r="J13" s="28"/>
      <c r="K13" s="28"/>
      <c r="L13" s="22"/>
    </row>
    <row r="14" spans="1:15" x14ac:dyDescent="0.25">
      <c r="A14" s="23" t="s">
        <v>31</v>
      </c>
      <c r="B14" s="23"/>
      <c r="C14" s="23"/>
      <c r="D14" s="23"/>
      <c r="E14" s="23"/>
      <c r="F14" s="23"/>
      <c r="G14" s="23"/>
      <c r="H14" s="23"/>
      <c r="I14" s="23"/>
      <c r="J14" s="23"/>
      <c r="K14" s="23"/>
      <c r="L14" s="22"/>
    </row>
    <row r="15" spans="1:15" ht="32.25" customHeight="1" x14ac:dyDescent="0.25">
      <c r="A15" s="23" t="s">
        <v>26</v>
      </c>
      <c r="B15" s="23"/>
      <c r="C15" s="23"/>
      <c r="D15" s="23"/>
      <c r="E15" s="23"/>
      <c r="F15" s="23"/>
      <c r="G15" s="23"/>
      <c r="H15" s="23"/>
      <c r="I15" s="23"/>
      <c r="J15" s="23"/>
      <c r="K15" s="23"/>
      <c r="L15" s="22"/>
      <c r="N15" s="17">
        <f>I12*120</f>
        <v>16977485.689920001</v>
      </c>
      <c r="O15" s="18">
        <f>N15/I12</f>
        <v>119.99999999999999</v>
      </c>
    </row>
    <row r="16" spans="1:15" x14ac:dyDescent="0.25">
      <c r="A16" s="23" t="s">
        <v>36</v>
      </c>
      <c r="B16" s="23"/>
      <c r="C16" s="23"/>
      <c r="D16" s="23"/>
      <c r="E16" s="23"/>
      <c r="F16" s="23"/>
      <c r="G16" s="23"/>
      <c r="H16" s="23"/>
      <c r="I16" s="23"/>
      <c r="J16" s="23"/>
      <c r="K16" s="23"/>
      <c r="L16" s="22"/>
      <c r="N16" s="17">
        <f>I12*120</f>
        <v>16977485.689920001</v>
      </c>
    </row>
    <row r="17" spans="8:15" x14ac:dyDescent="0.25">
      <c r="N17" s="17">
        <f>I12*100</f>
        <v>14147904.741600001</v>
      </c>
    </row>
    <row r="18" spans="8:15" x14ac:dyDescent="0.25">
      <c r="N18" s="16">
        <v>5800000</v>
      </c>
      <c r="O18" s="16"/>
    </row>
    <row r="19" spans="8:15" x14ac:dyDescent="0.25">
      <c r="H19" s="17"/>
      <c r="N19" s="15">
        <f>SUM(N15:N18)</f>
        <v>53902876.121440001</v>
      </c>
    </row>
    <row r="20" spans="8:15" x14ac:dyDescent="0.25">
      <c r="N20" s="15"/>
    </row>
    <row r="21" spans="8:15" x14ac:dyDescent="0.25">
      <c r="N21" s="15">
        <f>K12+N19</f>
        <v>273195399.61624002</v>
      </c>
      <c r="O21" s="15">
        <f>N21/I12</f>
        <v>1930.9954696892034</v>
      </c>
    </row>
    <row r="25" spans="8:15" x14ac:dyDescent="0.25">
      <c r="K25" s="19">
        <v>276675000</v>
      </c>
    </row>
    <row r="27" spans="8:15" x14ac:dyDescent="0.25">
      <c r="N27" s="15">
        <f>N21+K25</f>
        <v>549870399.61624002</v>
      </c>
    </row>
  </sheetData>
  <mergeCells count="7">
    <mergeCell ref="A15:K15"/>
    <mergeCell ref="A16:K16"/>
    <mergeCell ref="A3:K3"/>
    <mergeCell ref="A1:K1"/>
    <mergeCell ref="A12:G12"/>
    <mergeCell ref="A13:K13"/>
    <mergeCell ref="A14:K14"/>
  </mergeCells>
  <dataValidations disablePrompts="1" count="2">
    <dataValidation type="list" allowBlank="1" showInputMessage="1" showErrorMessage="1" sqref="F4:F11">
      <formula1>$M$2:$M$11</formula1>
    </dataValidation>
    <dataValidation type="list" allowBlank="1" showInputMessage="1" showErrorMessage="1" sqref="G4:G11">
      <formula1>"Very Good, Good, Average, Poor, Ordinary with wreckages in the structure"</formula1>
    </dataValidation>
  </dataValidation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Building Sheet</vt:lpstr>
      <vt:lpstr>Sheet4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Mohit Agarwal</dc:creator>
  <cp:lastModifiedBy>RKA-DNCR-11</cp:lastModifiedBy>
  <dcterms:created xsi:type="dcterms:W3CDTF">2016-02-17T05:50:56Z</dcterms:created>
  <dcterms:modified xsi:type="dcterms:W3CDTF">2019-02-13T10:26:49Z</dcterms:modified>
</cp:coreProperties>
</file>