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12\Desktop\uploads\VIS(2021-22)-PL933-811-1035\"/>
    </mc:Choice>
  </mc:AlternateContent>
  <bookViews>
    <workbookView showHorizontalScroll="0" showVerticalScroll="0" showSheetTabs="0" xWindow="0" yWindow="0" windowWidth="2775" windowHeight="2640"/>
  </bookViews>
  <sheets>
    <sheet name="Sheet1" sheetId="1" r:id="rId1"/>
  </sheets>
  <definedNames>
    <definedName name="_xlnm.Print_Area" localSheetId="0">Sheet1!$B$1:$T$10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4" i="1"/>
  <c r="G5" i="1" l="1"/>
  <c r="G4" i="1"/>
  <c r="F6" i="1"/>
  <c r="P5" i="1" l="1"/>
  <c r="P4" i="1"/>
  <c r="Q4" i="1" s="1"/>
  <c r="N4" i="1"/>
  <c r="N5" i="1"/>
  <c r="G6" i="1"/>
  <c r="Q5" i="1" l="1"/>
  <c r="P6" i="1"/>
  <c r="R5" i="1" l="1"/>
  <c r="T5" i="1" s="1"/>
  <c r="R4" i="1"/>
  <c r="T4" i="1" s="1"/>
  <c r="R6" i="1" l="1"/>
  <c r="T6" i="1"/>
</calcChain>
</file>

<file path=xl/sharedStrings.xml><?xml version="1.0" encoding="utf-8"?>
<sst xmlns="http://schemas.openxmlformats.org/spreadsheetml/2006/main" count="31" uniqueCount="29">
  <si>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</si>
  <si>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</si>
  <si>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</si>
  <si>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</si>
  <si>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</si>
  <si>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</si>
  <si>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</si>
  <si>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</si>
  <si>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</si>
  <si>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</si>
  <si>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</si>
  <si>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</si>
  <si>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Particular</t>
  </si>
  <si>
    <t>Gross Replacement Value
(INR)</t>
  </si>
  <si>
    <t>1. All the details pertaing to the building area statement such as area, floor, etc has been taken from the site survey.</t>
  </si>
  <si>
    <t>First Floor</t>
  </si>
  <si>
    <t>RCC framed structure</t>
  </si>
  <si>
    <t>Building</t>
  </si>
  <si>
    <t>Discount</t>
  </si>
  <si>
    <t>3. The valuation is done by considering the depreciated replacement cost approach.</t>
  </si>
  <si>
    <t>Area 
(in sq.mtr)</t>
  </si>
  <si>
    <t>Area 
(in sq ft)</t>
  </si>
  <si>
    <t>Height (in ft.)</t>
  </si>
  <si>
    <t>Total Life Consumed 
(In year)</t>
  </si>
  <si>
    <t>Total Economical Life
(In year)</t>
  </si>
  <si>
    <t>Plinth Area  Rate 
(In per sq ft)</t>
  </si>
  <si>
    <t>2. All the structure that has been taken in the area statement belongs to Mr. Naresh Kumar S/o. Late Mr. Jaiprakash, Mauja- Jiwangarh, Pargana- Pachwadoon, Tehsil- Vikasnagar, District- Dehradun</t>
  </si>
  <si>
    <t>Remarks:</t>
  </si>
  <si>
    <t>BUILDING VALUATION OF PROPERTY OF MR. NARESH KUMAR S/O. LATE MR. JAIPRAKASH | SITUATED AT JIWANGARH, PACHWADOON, VIKASNAGAR, DISTRICT- DEHRADUN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</si>
</sst>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28">
    <xf numFmtId="0" fontId="0" fillId="0" borderId="0" xfId="0"/>
    <xf numFmtId="164" fontId="0" fillId="0" borderId="0" xfId="0" applyNumberFormat="1"/>
    <xf numFmtId="44" fontId="0" fillId="0" borderId="0" xfId="0" applyNumberFormat="1"/>
    <xf numFmtId="166" fontId="0" fillId="0" borderId="0" xfId="0" applyNumberFormat="1"/>
    <xf numFmtId="44" fontId="0" fillId="0" borderId="0" xfId="1" applyFont="1"/>
    <xf numFmtId="0" fontId="5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9" fontId="0" fillId="0" borderId="0" xfId="2" applyFont="1"/>
    <xf numFmtId="0" fontId="2" fillId="3" borderId="1" xfId="3" applyFont="1" applyBorder="1" applyAlignment="1">
      <alignment horizontal="center" vertical="center" wrapText="1"/>
    </xf>
    <xf numFmtId="9" fontId="2" fillId="3" borderId="1" xfId="3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</cellXfs>
  <cellStyles count="4">
    <cellStyle name="40% - Accent1" xfId="3" builtinId="31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6"/>
  <sheetViews>
    <sheetView tabSelected="1" zoomScale="85" zoomScaleNormal="85" zoomScaleSheetLayoutView="85" workbookViewId="0">
      <pane ySplit="3" topLeftCell="A4" activePane="bottomLeft" state="frozen"/>
      <selection pane="bottomLeft" activeCell="L15" sqref="L15"/>
    </sheetView>
  </sheetViews>
  <sheetFormatPr defaultRowHeight="15" x14ac:dyDescent="0.25"/>
  <cols>
    <col min="1" max="1" width="7.85546875" customWidth="1"/>
    <col min="2" max="2" width="4.140625" customWidth="1"/>
    <col min="3" max="3" width="7.5703125" customWidth="1"/>
    <col min="4" max="4" width="9.85546875" style="7" hidden="1" customWidth="1"/>
    <col min="5" max="5" width="9.140625" style="7" customWidth="1"/>
    <col min="6" max="6" width="7.140625" style="7" customWidth="1"/>
    <col min="7" max="7" width="6.7109375" bestFit="1" customWidth="1"/>
    <col min="8" max="8" width="6.5703125" customWidth="1"/>
    <col min="9" max="9" width="11.42578125" customWidth="1"/>
    <col min="10" max="10" width="9.140625" customWidth="1"/>
    <col min="11" max="11" width="9.5703125" customWidth="1"/>
    <col min="12" max="12" width="10.5703125" customWidth="1"/>
    <col min="13" max="13" width="7.7109375" customWidth="1"/>
    <col min="14" max="14" width="11.85546875" customWidth="1"/>
    <col min="15" max="15" width="9.28515625" customWidth="1"/>
    <col min="16" max="16" width="12.28515625" customWidth="1"/>
    <col min="17" max="17" width="11.42578125" customWidth="1"/>
    <col min="18" max="18" width="12.42578125" customWidth="1"/>
    <col min="19" max="19" width="8.42578125" style="8" customWidth="1"/>
    <col min="20" max="20" width="12.7109375" customWidth="1"/>
    <col min="21" max="21" width="11.5703125" bestFit="1" customWidth="1"/>
    <col min="22" max="23" width="14.28515625" bestFit="1" customWidth="1"/>
  </cols>
  <sheetData>
    <row r="2" spans="2:23" ht="15.75" x14ac:dyDescent="0.25">
      <c r="B2" s="12" t="s">
        <v>28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23" s="5" customFormat="1" ht="60" x14ac:dyDescent="0.25">
      <c r="B3" s="9" t="s">
        <v>0</v>
      </c>
      <c r="C3" s="9" t="s">
        <v>1</v>
      </c>
      <c r="D3" s="9" t="s">
        <v>12</v>
      </c>
      <c r="E3" s="9" t="s">
        <v>5</v>
      </c>
      <c r="F3" s="9" t="s">
        <v>20</v>
      </c>
      <c r="G3" s="9" t="s">
        <v>21</v>
      </c>
      <c r="H3" s="9" t="s">
        <v>22</v>
      </c>
      <c r="I3" s="9" t="s">
        <v>3</v>
      </c>
      <c r="J3" s="9" t="s">
        <v>4</v>
      </c>
      <c r="K3" s="9" t="s">
        <v>23</v>
      </c>
      <c r="L3" s="9" t="s">
        <v>24</v>
      </c>
      <c r="M3" s="9" t="s">
        <v>6</v>
      </c>
      <c r="N3" s="9" t="s">
        <v>8</v>
      </c>
      <c r="O3" s="9" t="s">
        <v>25</v>
      </c>
      <c r="P3" s="9" t="s">
        <v>13</v>
      </c>
      <c r="Q3" s="9" t="s">
        <v>9</v>
      </c>
      <c r="R3" s="9" t="s">
        <v>10</v>
      </c>
      <c r="S3" s="10" t="s">
        <v>18</v>
      </c>
      <c r="T3" s="9" t="s">
        <v>11</v>
      </c>
    </row>
    <row r="4" spans="2:23" ht="45" x14ac:dyDescent="0.25">
      <c r="B4" s="14">
        <v>1</v>
      </c>
      <c r="C4" s="6" t="s">
        <v>2</v>
      </c>
      <c r="D4" s="6" t="s">
        <v>17</v>
      </c>
      <c r="E4" s="6" t="s">
        <v>16</v>
      </c>
      <c r="F4" s="15">
        <v>68.97</v>
      </c>
      <c r="G4" s="16">
        <f>F4*10.7639</f>
        <v>742.38618299999996</v>
      </c>
      <c r="H4" s="17">
        <v>10</v>
      </c>
      <c r="I4" s="6">
        <v>2016</v>
      </c>
      <c r="J4" s="6">
        <v>2022</v>
      </c>
      <c r="K4" s="6">
        <f>J4-I4</f>
        <v>6</v>
      </c>
      <c r="L4" s="6">
        <v>60</v>
      </c>
      <c r="M4" s="18">
        <v>0.1</v>
      </c>
      <c r="N4" s="19">
        <f>(1-M4)/L4</f>
        <v>1.5000000000000001E-2</v>
      </c>
      <c r="O4" s="20">
        <v>1500</v>
      </c>
      <c r="P4" s="20">
        <f>O4*G4</f>
        <v>1113579.2744999998</v>
      </c>
      <c r="Q4" s="20">
        <f>P4*N4*K4</f>
        <v>100222.13470499999</v>
      </c>
      <c r="R4" s="20">
        <f t="shared" ref="R4:R5" si="0">MAX(P4-Q4,0)</f>
        <v>1013357.1397949998</v>
      </c>
      <c r="S4" s="21">
        <v>0.05</v>
      </c>
      <c r="T4" s="20">
        <f>IF(R4&gt;M4*P4,R4*(1-S4),P4*M4)</f>
        <v>962689.28280524979</v>
      </c>
      <c r="U4" s="4"/>
      <c r="V4" s="1"/>
      <c r="W4" s="1"/>
    </row>
    <row r="5" spans="2:23" ht="45" x14ac:dyDescent="0.25">
      <c r="B5" s="14">
        <v>2</v>
      </c>
      <c r="C5" s="6" t="s">
        <v>15</v>
      </c>
      <c r="D5" s="6" t="s">
        <v>17</v>
      </c>
      <c r="E5" s="6" t="s">
        <v>16</v>
      </c>
      <c r="F5" s="15">
        <v>57.72</v>
      </c>
      <c r="G5" s="17">
        <f t="shared" ref="G5" si="1">F5*10.7639</f>
        <v>621.29230799999993</v>
      </c>
      <c r="H5" s="17">
        <v>10</v>
      </c>
      <c r="I5" s="6">
        <v>2016</v>
      </c>
      <c r="J5" s="6">
        <v>2022</v>
      </c>
      <c r="K5" s="6">
        <f>J5-I5</f>
        <v>6</v>
      </c>
      <c r="L5" s="6">
        <v>60</v>
      </c>
      <c r="M5" s="18">
        <v>0.1</v>
      </c>
      <c r="N5" s="19">
        <f t="shared" ref="N5" si="2">(1-M5)/L5</f>
        <v>1.5000000000000001E-2</v>
      </c>
      <c r="O5" s="20">
        <v>1500</v>
      </c>
      <c r="P5" s="20">
        <f>O5*G5</f>
        <v>931938.46199999994</v>
      </c>
      <c r="Q5" s="20">
        <f t="shared" ref="Q5" si="3">P5*N5*K5</f>
        <v>83874.461580000003</v>
      </c>
      <c r="R5" s="20">
        <f t="shared" si="0"/>
        <v>848064.00041999994</v>
      </c>
      <c r="S5" s="21">
        <v>0.05</v>
      </c>
      <c r="T5" s="20">
        <f t="shared" ref="T5" si="4">IF(R5&gt;M5*P5,R5*(1-S5),P5*M5)</f>
        <v>805660.80039899994</v>
      </c>
    </row>
    <row r="6" spans="2:23" x14ac:dyDescent="0.25">
      <c r="B6" s="22" t="s">
        <v>7</v>
      </c>
      <c r="C6" s="22"/>
      <c r="D6" s="22"/>
      <c r="E6" s="22"/>
      <c r="F6" s="23">
        <f>SUM(F4:F5)</f>
        <v>126.69</v>
      </c>
      <c r="G6" s="24">
        <f>SUM(G4:G5)</f>
        <v>1363.6784909999999</v>
      </c>
      <c r="H6" s="25"/>
      <c r="I6" s="22"/>
      <c r="J6" s="22"/>
      <c r="K6" s="22"/>
      <c r="L6" s="22"/>
      <c r="M6" s="22"/>
      <c r="N6" s="22"/>
      <c r="O6" s="22"/>
      <c r="P6" s="26">
        <f>SUM(P4:P5)</f>
        <v>2045517.7364999996</v>
      </c>
      <c r="Q6" s="26"/>
      <c r="R6" s="26">
        <f>SUM(R4:R5)</f>
        <v>1861421.1402149997</v>
      </c>
      <c r="S6" s="27"/>
      <c r="T6" s="26">
        <f>SUM(T4:T5)</f>
        <v>1768350.0832042499</v>
      </c>
    </row>
    <row r="7" spans="2:23" x14ac:dyDescent="0.25">
      <c r="B7" s="13" t="s">
        <v>27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3"/>
      <c r="V7" s="2"/>
      <c r="W7" s="2"/>
    </row>
    <row r="8" spans="2:23" x14ac:dyDescent="0.25">
      <c r="B8" s="11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2:23" x14ac:dyDescent="0.25">
      <c r="B9" s="11" t="s">
        <v>26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2:23" x14ac:dyDescent="0.25">
      <c r="B10" s="11" t="s">
        <v>19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6" spans="2:23" ht="15" customHeight="1" x14ac:dyDescent="0.25"/>
  </sheetData>
  <mergeCells count="7">
    <mergeCell ref="B10:T10"/>
    <mergeCell ref="B2:T2"/>
    <mergeCell ref="B6:E6"/>
    <mergeCell ref="I6:O6"/>
    <mergeCell ref="B8:T8"/>
    <mergeCell ref="B9:T9"/>
    <mergeCell ref="B7:T7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Manas Upmanyu</cp:lastModifiedBy>
  <cp:lastPrinted>2022-01-07T08:12:53Z</cp:lastPrinted>
  <dcterms:created xsi:type="dcterms:W3CDTF">2021-09-16T11:33:35Z</dcterms:created>
  <dcterms:modified xsi:type="dcterms:W3CDTF">2022-02-02T08:04:58Z</dcterms:modified>
</cp:coreProperties>
</file>