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2\Desktop\VIS(2021-22)-PL992-844-1077_printing_1650275807\uploads\VIS(2021-22)-PL992-844-1077\other_document\"/>
    </mc:Choice>
  </mc:AlternateContent>
  <bookViews>
    <workbookView showVerticalScroll="0" xWindow="0" yWindow="0" windowWidth="24000" windowHeight="8835"/>
  </bookViews>
  <sheets>
    <sheet name="buildiong" sheetId="1" r:id="rId1"/>
    <sheet name="Sheet3" sheetId="3" r:id="rId2"/>
    <sheet name="Land" sheetId="2" r:id="rId3"/>
  </sheets>
  <definedNames>
    <definedName name="_xlnm.Print_Area" localSheetId="0">buildiong!$B$1:$S$12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 l="1"/>
  <c r="H31" i="1"/>
  <c r="H30" i="1"/>
  <c r="H21" i="1"/>
  <c r="H20" i="1"/>
  <c r="K18" i="1"/>
  <c r="K16" i="1"/>
  <c r="O5" i="1"/>
  <c r="P5" i="1" s="1"/>
  <c r="Q5" i="1" s="1"/>
  <c r="S5" i="1" s="1"/>
  <c r="M5" i="1"/>
  <c r="J5" i="1"/>
  <c r="O6" i="1"/>
  <c r="M6" i="1"/>
  <c r="J6" i="1"/>
  <c r="E15" i="1"/>
  <c r="E20" i="1"/>
  <c r="P6" i="1" l="1"/>
  <c r="Q6" i="1" s="1"/>
  <c r="S6" i="1" s="1"/>
  <c r="J7" i="1"/>
  <c r="M7" i="1"/>
  <c r="O7" i="1"/>
  <c r="P7" i="1" l="1"/>
  <c r="Q7" i="1" s="1"/>
  <c r="S7" i="1" s="1"/>
  <c r="O4" i="1" l="1"/>
  <c r="M4" i="1"/>
  <c r="F8" i="1"/>
  <c r="O8" i="1" l="1"/>
  <c r="J4" i="1"/>
  <c r="P4" i="1" l="1"/>
  <c r="Q4" i="1" s="1"/>
  <c r="Q8" i="1" l="1"/>
  <c r="S4" i="1"/>
  <c r="S8" i="1" s="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<sst xmlns="http://schemas.openxmlformats.org/spreadsheetml/2006/main" count="39" uniqueCount="33">
  <si>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</si>
  <si>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</si>
  <si>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</si>
  <si>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</si>
  <si>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</si>
  <si>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</si>
  <si>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</si>
  <si>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</si>
  <si>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</si>
  <si>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</si>
  <si>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</si>
  <si>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</si>
  <si>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</si>
  <si>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</si>
  <si>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</si>
  <si>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</si>
  <si>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</si>
  <si>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</si>
  <si>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</si>
  <si>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</si>
  <si>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</si>
  <si>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 xml:space="preserve"> Building 2</t>
  </si>
  <si>
    <t>Ground Floor</t>
  </si>
  <si>
    <t>First Floor</t>
  </si>
  <si>
    <t>Second Floor</t>
  </si>
  <si>
    <r>
      <t xml:space="preserve">2. </t>
    </r>
    <r>
      <rPr>
        <i/>
        <sz val="10"/>
        <color theme="1"/>
        <rFont val="Calibri"/>
        <family val="2"/>
        <scheme val="minor"/>
      </rPr>
      <t>All the structure that has been taken in the area statemnet belonging to M/s. Micromax Informatics Ltd.</t>
    </r>
  </si>
  <si>
    <r>
      <t>3.</t>
    </r>
    <r>
      <rPr>
        <i/>
        <sz val="10"/>
        <color theme="1"/>
        <rFont val="Calibri"/>
        <family val="2"/>
        <scheme val="minor"/>
      </rPr>
      <t xml:space="preserve"> The valuation is done by considering the depreciated replacement cost approach.</t>
    </r>
  </si>
  <si>
    <t>BUILDING VALUATION OF M/S. MICROMAX INFORMATICS LTD.| BADDI, HIMACHAL PRADESH</t>
  </si>
  <si>
    <t>RV</t>
  </si>
  <si>
    <t>DV</t>
  </si>
  <si>
    <t>TOTAL FMV</t>
  </si>
  <si>
    <t>Sr. No.</t>
  </si>
  <si>
    <r>
      <t xml:space="preserve">1. </t>
    </r>
    <r>
      <rPr>
        <i/>
        <sz val="10"/>
        <color theme="1"/>
        <rFont val="Calibri"/>
        <family val="2"/>
        <scheme val="minor"/>
      </rPr>
      <t>All the details pertaing to the building and covered area such as area, floor, etc. has been taken from the old valuation report provided by the bank since no other relevant building area statement has been provided to us by the bank/client and also our surveyor was not allowed to take sample measurements at site.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</si>
</sst>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164" formatCode="_ * #,##0_ ;_ * \-#,##0_ ;_ * &quot;-&quot;??_ ;_ @_ "/>
    <numFmt numFmtId="165" formatCode="0.0000"/>
    <numFmt numFmtId="166" formatCode="_ &quot;₹&quot;\ * #,##0_ ;_ &quot;₹&quot;\ * \-#,##0_ ;_ &quot;₹&quot;\ *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i/>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1" fontId="2"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5" borderId="0" xfId="0" applyFont="1" applyFill="1"/>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3"/>
  <sheetViews>
    <sheetView tabSelected="1" zoomScale="85" zoomScaleNormal="85" zoomScaleSheetLayoutView="85" workbookViewId="0">
      <selection activeCell="N13" sqref="N13"/>
    </sheetView>
  </sheetViews>
  <sheetFormatPr defaultRowHeight="15" x14ac:dyDescent="0.25"/>
  <cols>
    <col min="2" max="2" width="6.85546875" bestFit="1" customWidth="1"/>
    <col min="3" max="3" width="13.140625" bestFit="1" customWidth="1"/>
    <col min="4" max="4" width="10.85546875" style="19" bestFit="1" customWidth="1"/>
    <col min="5" max="5" width="22.5703125" style="19" customWidth="1"/>
    <col min="6" max="6" width="7.7109375" bestFit="1" customWidth="1"/>
    <col min="7" max="7" width="7" bestFit="1" customWidth="1"/>
    <col min="8" max="8" width="11.42578125" bestFit="1" customWidth="1"/>
    <col min="9" max="9" width="9" bestFit="1" customWidth="1"/>
    <col min="10" max="10" width="9.7109375" bestFit="1" customWidth="1"/>
    <col min="11" max="11" width="10.5703125" bestFit="1" customWidth="1"/>
    <col min="12" max="12" width="7.7109375" bestFit="1" customWidth="1"/>
    <col min="13" max="13" width="12.42578125" bestFit="1" customWidth="1"/>
    <col min="14" max="14" width="10.85546875" bestFit="1" customWidth="1"/>
    <col min="15" max="15" width="14.42578125" bestFit="1" customWidth="1"/>
    <col min="16" max="16" width="11.85546875" customWidth="1"/>
    <col min="17" max="17" width="14.140625" customWidth="1"/>
    <col min="18" max="18" width="10.85546875" bestFit="1" customWidth="1"/>
    <col min="19" max="19" width="14" style="23" customWidth="1"/>
    <col min="20" max="20" width="17" bestFit="1" customWidth="1"/>
    <col min="21" max="22" width="14.28515625" bestFit="1" customWidth="1"/>
  </cols>
  <sheetData>
    <row r="2" spans="2:22" ht="15.75" customHeight="1" x14ac:dyDescent="0.25">
      <c r="B2" s="27" t="s">
        <v>27</v>
      </c>
      <c r="C2" s="28"/>
      <c r="D2" s="28"/>
      <c r="E2" s="28"/>
      <c r="F2" s="28"/>
      <c r="G2" s="28"/>
      <c r="H2" s="28"/>
      <c r="I2" s="28"/>
      <c r="J2" s="28"/>
      <c r="K2" s="28"/>
      <c r="L2" s="28"/>
      <c r="M2" s="28"/>
      <c r="N2" s="28"/>
      <c r="O2" s="28"/>
      <c r="P2" s="28"/>
      <c r="Q2" s="28"/>
      <c r="R2" s="28"/>
      <c r="S2" s="29"/>
    </row>
    <row r="3" spans="2:22" s="16" customFormat="1" ht="60" x14ac:dyDescent="0.25">
      <c r="B3" s="14" t="s">
        <v>31</v>
      </c>
      <c r="C3" s="14" t="s">
        <v>0</v>
      </c>
      <c r="D3" s="15" t="s">
        <v>10</v>
      </c>
      <c r="E3" s="15" t="s">
        <v>3</v>
      </c>
      <c r="F3" s="15" t="s">
        <v>17</v>
      </c>
      <c r="G3" s="15" t="s">
        <v>13</v>
      </c>
      <c r="H3" s="15" t="s">
        <v>1</v>
      </c>
      <c r="I3" s="15" t="s">
        <v>2</v>
      </c>
      <c r="J3" s="15" t="s">
        <v>14</v>
      </c>
      <c r="K3" s="15" t="s">
        <v>15</v>
      </c>
      <c r="L3" s="15" t="s">
        <v>4</v>
      </c>
      <c r="M3" s="15" t="s">
        <v>6</v>
      </c>
      <c r="N3" s="15" t="s">
        <v>16</v>
      </c>
      <c r="O3" s="15" t="s">
        <v>11</v>
      </c>
      <c r="P3" s="15" t="s">
        <v>7</v>
      </c>
      <c r="Q3" s="15" t="s">
        <v>8</v>
      </c>
      <c r="R3" s="15" t="s">
        <v>12</v>
      </c>
      <c r="S3" s="15" t="s">
        <v>9</v>
      </c>
    </row>
    <row r="4" spans="2:22" ht="30" x14ac:dyDescent="0.25">
      <c r="B4" s="13">
        <v>1</v>
      </c>
      <c r="C4" s="2" t="s">
        <v>22</v>
      </c>
      <c r="D4" s="18" t="s">
        <v>20</v>
      </c>
      <c r="E4" s="18" t="s">
        <v>19</v>
      </c>
      <c r="F4" s="10">
        <v>9400</v>
      </c>
      <c r="G4" s="10">
        <v>11</v>
      </c>
      <c r="H4" s="2">
        <v>1998</v>
      </c>
      <c r="I4" s="2">
        <v>2022</v>
      </c>
      <c r="J4" s="2">
        <f>I4-H4</f>
        <v>24</v>
      </c>
      <c r="K4" s="2">
        <v>60</v>
      </c>
      <c r="L4" s="3">
        <v>0.1</v>
      </c>
      <c r="M4" s="5">
        <f>(1-L4)/K4</f>
        <v>1.5000000000000001E-2</v>
      </c>
      <c r="N4" s="6">
        <v>1200</v>
      </c>
      <c r="O4" s="6">
        <f>N4*F4</f>
        <v>11280000</v>
      </c>
      <c r="P4" s="6">
        <f t="shared" ref="P4:P7" si="0">O4*M4*J4</f>
        <v>4060800</v>
      </c>
      <c r="Q4" s="6">
        <f t="shared" ref="Q4:Q7" si="1">MAX(O4-P4,0)</f>
        <v>7219200</v>
      </c>
      <c r="R4" s="11">
        <v>0.05</v>
      </c>
      <c r="S4" s="6">
        <f t="shared" ref="S4:S7" si="2">IF(Q4&gt;L4*O4,Q4*(1-R4),O4*L4)</f>
        <v>6858240</v>
      </c>
      <c r="T4" s="12"/>
      <c r="U4" s="1"/>
      <c r="V4" s="1"/>
    </row>
    <row r="5" spans="2:22" ht="30" x14ac:dyDescent="0.25">
      <c r="B5" s="13">
        <v>2</v>
      </c>
      <c r="C5" s="2" t="s">
        <v>23</v>
      </c>
      <c r="D5" s="18" t="s">
        <v>20</v>
      </c>
      <c r="E5" s="18" t="s">
        <v>19</v>
      </c>
      <c r="F5" s="10">
        <v>9400</v>
      </c>
      <c r="G5" s="10">
        <v>11</v>
      </c>
      <c r="H5" s="2">
        <v>1998</v>
      </c>
      <c r="I5" s="2">
        <v>2022</v>
      </c>
      <c r="J5" s="2">
        <f>I5-H5</f>
        <v>24</v>
      </c>
      <c r="K5" s="2">
        <v>60</v>
      </c>
      <c r="L5" s="3">
        <v>0.1</v>
      </c>
      <c r="M5" s="5">
        <f>(1-L5)/K5</f>
        <v>1.5000000000000001E-2</v>
      </c>
      <c r="N5" s="6">
        <v>1200</v>
      </c>
      <c r="O5" s="6">
        <f>N5*F5</f>
        <v>11280000</v>
      </c>
      <c r="P5" s="6">
        <f>O5*M5*J5</f>
        <v>4060800</v>
      </c>
      <c r="Q5" s="6">
        <f>MAX(O5-P5,0)</f>
        <v>7219200</v>
      </c>
      <c r="R5" s="11">
        <v>0.05</v>
      </c>
      <c r="S5" s="6">
        <f t="shared" si="2"/>
        <v>6858240</v>
      </c>
      <c r="T5" s="12"/>
      <c r="U5" s="1"/>
      <c r="V5" s="1"/>
    </row>
    <row r="6" spans="2:22" ht="30" x14ac:dyDescent="0.25">
      <c r="B6" s="13">
        <v>3</v>
      </c>
      <c r="C6" s="2" t="s">
        <v>24</v>
      </c>
      <c r="D6" s="18" t="s">
        <v>20</v>
      </c>
      <c r="E6" s="18" t="s">
        <v>19</v>
      </c>
      <c r="F6" s="10">
        <v>2255</v>
      </c>
      <c r="G6" s="10">
        <v>11</v>
      </c>
      <c r="H6" s="2">
        <v>1998</v>
      </c>
      <c r="I6" s="2">
        <v>2022</v>
      </c>
      <c r="J6" s="2">
        <f t="shared" ref="J6" si="3">I6-H6</f>
        <v>24</v>
      </c>
      <c r="K6" s="2">
        <v>60</v>
      </c>
      <c r="L6" s="3">
        <v>0.1</v>
      </c>
      <c r="M6" s="5">
        <f t="shared" ref="M6" si="4">(1-L6)/K6</f>
        <v>1.5000000000000001E-2</v>
      </c>
      <c r="N6" s="6">
        <v>1200</v>
      </c>
      <c r="O6" s="6">
        <f t="shared" ref="O6" si="5">N6*F6</f>
        <v>2706000</v>
      </c>
      <c r="P6" s="6">
        <f t="shared" ref="P6" si="6">O6*M6*J6</f>
        <v>974160</v>
      </c>
      <c r="Q6" s="6">
        <f t="shared" ref="Q6" si="7">MAX(O6-P6,0)</f>
        <v>1731840</v>
      </c>
      <c r="R6" s="11">
        <v>0.05</v>
      </c>
      <c r="S6" s="6">
        <f t="shared" ref="S6" si="8">IF(Q6&gt;L6*O6,Q6*(1-R6),O6*L6)</f>
        <v>1645248</v>
      </c>
      <c r="T6" s="12"/>
      <c r="U6" s="1"/>
      <c r="V6" s="1"/>
    </row>
    <row r="7" spans="2:22" ht="30" x14ac:dyDescent="0.25">
      <c r="B7" s="13">
        <v>4</v>
      </c>
      <c r="C7" s="2" t="s">
        <v>22</v>
      </c>
      <c r="D7" s="18" t="s">
        <v>21</v>
      </c>
      <c r="E7" s="18" t="s">
        <v>19</v>
      </c>
      <c r="F7" s="10">
        <v>5800</v>
      </c>
      <c r="G7" s="10">
        <v>11</v>
      </c>
      <c r="H7" s="2">
        <v>1998</v>
      </c>
      <c r="I7" s="2">
        <v>2022</v>
      </c>
      <c r="J7" s="2">
        <f t="shared" ref="J7" si="9">I7-H7</f>
        <v>24</v>
      </c>
      <c r="K7" s="2">
        <v>60</v>
      </c>
      <c r="L7" s="3">
        <v>0.1</v>
      </c>
      <c r="M7" s="5">
        <f t="shared" ref="M7" si="10">(1-L7)/K7</f>
        <v>1.5000000000000001E-2</v>
      </c>
      <c r="N7" s="6">
        <v>1200</v>
      </c>
      <c r="O7" s="6">
        <f t="shared" ref="O7" si="11">N7*F7</f>
        <v>6960000</v>
      </c>
      <c r="P7" s="6">
        <f t="shared" si="0"/>
        <v>2505600.0000000005</v>
      </c>
      <c r="Q7" s="6">
        <f t="shared" si="1"/>
        <v>4454400</v>
      </c>
      <c r="R7" s="11">
        <v>0.05</v>
      </c>
      <c r="S7" s="6">
        <f t="shared" si="2"/>
        <v>4231680</v>
      </c>
      <c r="T7" s="12"/>
    </row>
    <row r="8" spans="2:22" x14ac:dyDescent="0.25">
      <c r="B8" s="30" t="s">
        <v>5</v>
      </c>
      <c r="C8" s="30"/>
      <c r="D8" s="30"/>
      <c r="E8" s="30"/>
      <c r="F8" s="17">
        <f>SUM(F4:F7)</f>
        <v>26855</v>
      </c>
      <c r="G8" s="9"/>
      <c r="H8" s="30"/>
      <c r="I8" s="30"/>
      <c r="J8" s="30"/>
      <c r="K8" s="30"/>
      <c r="L8" s="30"/>
      <c r="M8" s="30"/>
      <c r="N8" s="30"/>
      <c r="O8" s="7">
        <f>SUM(O4:O7)</f>
        <v>32226000</v>
      </c>
      <c r="P8" s="7"/>
      <c r="Q8" s="7">
        <f>SUM(Q4:Q7)</f>
        <v>20624640</v>
      </c>
      <c r="R8" s="7"/>
      <c r="S8" s="7">
        <f>SUM(S4:S7)</f>
        <v>19593408</v>
      </c>
      <c r="T8" s="12"/>
    </row>
    <row r="9" spans="2:22" x14ac:dyDescent="0.25">
      <c r="B9" s="32" t="s">
        <v>18</v>
      </c>
      <c r="C9" s="32"/>
      <c r="D9" s="32"/>
      <c r="E9" s="32"/>
      <c r="F9" s="32"/>
      <c r="G9" s="32"/>
      <c r="H9" s="32"/>
      <c r="I9" s="32"/>
      <c r="J9" s="32"/>
      <c r="K9" s="32"/>
      <c r="L9" s="32"/>
      <c r="M9" s="32"/>
      <c r="N9" s="32"/>
      <c r="O9" s="32"/>
      <c r="P9" s="32"/>
      <c r="Q9" s="32"/>
      <c r="R9" s="32"/>
      <c r="S9" s="32"/>
      <c r="T9" s="12"/>
    </row>
    <row r="10" spans="2:22" ht="29.25" customHeight="1" x14ac:dyDescent="0.25">
      <c r="B10" s="31" t="s">
        <v>32</v>
      </c>
      <c r="C10" s="31"/>
      <c r="D10" s="31"/>
      <c r="E10" s="31"/>
      <c r="F10" s="31"/>
      <c r="G10" s="31"/>
      <c r="H10" s="31"/>
      <c r="I10" s="31"/>
      <c r="J10" s="31"/>
      <c r="K10" s="31"/>
      <c r="L10" s="31"/>
      <c r="M10" s="31"/>
      <c r="N10" s="31"/>
      <c r="O10" s="31"/>
      <c r="P10" s="31"/>
      <c r="Q10" s="31"/>
      <c r="R10" s="31"/>
      <c r="S10" s="31"/>
      <c r="T10" s="12"/>
    </row>
    <row r="11" spans="2:22" x14ac:dyDescent="0.25">
      <c r="B11" s="31" t="s">
        <v>25</v>
      </c>
      <c r="C11" s="26"/>
      <c r="D11" s="26"/>
      <c r="E11" s="26"/>
      <c r="F11" s="26"/>
      <c r="G11" s="26"/>
      <c r="H11" s="26"/>
      <c r="I11" s="26"/>
      <c r="J11" s="26"/>
      <c r="K11" s="26"/>
      <c r="L11" s="26"/>
      <c r="M11" s="26"/>
      <c r="N11" s="26"/>
      <c r="O11" s="26"/>
      <c r="P11" s="26"/>
      <c r="Q11" s="26"/>
      <c r="R11" s="26"/>
      <c r="S11" s="26"/>
      <c r="T11" s="12"/>
    </row>
    <row r="12" spans="2:22" x14ac:dyDescent="0.25">
      <c r="B12" s="26" t="s">
        <v>26</v>
      </c>
      <c r="C12" s="26"/>
      <c r="D12" s="26"/>
      <c r="E12" s="26"/>
      <c r="F12" s="26"/>
      <c r="G12" s="26"/>
      <c r="H12" s="26"/>
      <c r="I12" s="26"/>
      <c r="J12" s="26"/>
      <c r="K12" s="26"/>
      <c r="L12" s="26"/>
      <c r="M12" s="26"/>
      <c r="N12" s="26"/>
      <c r="O12" s="26"/>
      <c r="P12" s="26"/>
      <c r="Q12" s="26"/>
      <c r="R12" s="26"/>
      <c r="S12" s="26"/>
      <c r="T12" s="12"/>
    </row>
    <row r="13" spans="2:22" x14ac:dyDescent="0.25">
      <c r="T13" s="12"/>
    </row>
    <row r="14" spans="2:22" x14ac:dyDescent="0.25">
      <c r="T14" s="12"/>
    </row>
    <row r="15" spans="2:22" x14ac:dyDescent="0.25">
      <c r="E15" s="19">
        <f>SUM(9400+9400+2255+5800)</f>
        <v>26855</v>
      </c>
      <c r="T15" s="12"/>
    </row>
    <row r="16" spans="2:22" x14ac:dyDescent="0.25">
      <c r="K16">
        <f>1996*9000</f>
        <v>17964000</v>
      </c>
      <c r="T16" s="12"/>
    </row>
    <row r="17" spans="5:22" x14ac:dyDescent="0.25">
      <c r="K17">
        <v>17960624</v>
      </c>
      <c r="T17" s="12"/>
    </row>
    <row r="18" spans="5:22" x14ac:dyDescent="0.25">
      <c r="J18" s="24" t="s">
        <v>30</v>
      </c>
      <c r="K18" s="25">
        <f>SUM(K16:K17)</f>
        <v>35924624</v>
      </c>
      <c r="T18" s="12"/>
    </row>
    <row r="19" spans="5:22" x14ac:dyDescent="0.25">
      <c r="T19" s="12"/>
    </row>
    <row r="20" spans="5:22" x14ac:dyDescent="0.25">
      <c r="E20" s="19">
        <f>3600-1345</f>
        <v>2255</v>
      </c>
      <c r="G20" s="24" t="s">
        <v>28</v>
      </c>
      <c r="H20" s="25">
        <f>0.85*35900000</f>
        <v>30515000</v>
      </c>
      <c r="T20" s="12"/>
    </row>
    <row r="21" spans="5:22" x14ac:dyDescent="0.25">
      <c r="G21" s="24" t="s">
        <v>29</v>
      </c>
      <c r="H21" s="25">
        <f>0.75*35900000</f>
        <v>26925000</v>
      </c>
      <c r="T21" s="12"/>
    </row>
    <row r="22" spans="5:22" x14ac:dyDescent="0.25">
      <c r="T22" s="12"/>
    </row>
    <row r="24" spans="5:22" x14ac:dyDescent="0.25">
      <c r="T24" s="8"/>
      <c r="U24" s="4"/>
      <c r="V24" s="4"/>
    </row>
    <row r="30" spans="5:22" x14ac:dyDescent="0.25">
      <c r="H30">
        <f>55000000/4200</f>
        <v>13095.238095238095</v>
      </c>
    </row>
    <row r="31" spans="5:22" x14ac:dyDescent="0.25">
      <c r="H31">
        <f>1996*5000</f>
        <v>9980000</v>
      </c>
    </row>
    <row r="32" spans="5:22" x14ac:dyDescent="0.25">
      <c r="H32">
        <f>9980000/35900000</f>
        <v>0.27799442896935933</v>
      </c>
    </row>
    <row r="33" ht="15" customHeight="1" x14ac:dyDescent="0.25"/>
  </sheetData>
  <mergeCells count="7">
    <mergeCell ref="B12:S12"/>
    <mergeCell ref="B2:S2"/>
    <mergeCell ref="B8:E8"/>
    <mergeCell ref="H8:N8"/>
    <mergeCell ref="B10:S10"/>
    <mergeCell ref="B11:S11"/>
    <mergeCell ref="B9:S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Normal="100"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1"/>
      <c r="C5" s="21"/>
      <c r="D5" s="21"/>
      <c r="E5" s="22"/>
    </row>
    <row r="6" spans="2:5" x14ac:dyDescent="0.25">
      <c r="B6" s="2"/>
      <c r="C6" s="2"/>
      <c r="D6" s="2"/>
      <c r="E6" s="2"/>
    </row>
    <row r="7" spans="2:5" x14ac:dyDescent="0.25">
      <c r="B7" s="2"/>
      <c r="C7" s="2"/>
      <c r="D7" s="2"/>
      <c r="E7" s="2"/>
    </row>
    <row r="8" spans="2:5" x14ac:dyDescent="0.25">
      <c r="B8" s="2"/>
      <c r="C8" s="2"/>
      <c r="D8" s="2"/>
      <c r="E8" s="2"/>
    </row>
    <row r="9" spans="2:5" x14ac:dyDescent="0.25">
      <c r="B9" s="33"/>
      <c r="C9" s="34"/>
      <c r="D9" s="35"/>
      <c r="E9" s="20"/>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buildiong</vt:lpstr>
      <vt:lpstr>Sheet3</vt:lpstr>
      <vt:lpstr>Land</vt:lpstr>
      <vt:lpstr>buildiong!Print_Area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abhishek solanki</cp:lastModifiedBy>
  <cp:lastPrinted>2022-01-07T08:12:53Z</cp:lastPrinted>
  <dcterms:created xsi:type="dcterms:W3CDTF">2021-09-16T11:33:35Z</dcterms:created>
  <dcterms:modified xsi:type="dcterms:W3CDTF">2022-04-18T11:59:16Z</dcterms:modified>
</cp:coreProperties>
</file>