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In Progress Files\Tejash Bharadwaj\VIS(2022-23)-PL033-019-034 RNP Scaffoldings, Lonavala\Final Report\"/>
    </mc:Choice>
  </mc:AlternateContent>
  <xr:revisionPtr revIDLastSave="0" documentId="13_ncr:1_{1D461426-677C-4554-8A28-A5B6052AA9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ket Valu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5" i="1"/>
  <c r="P4" i="1" l="1"/>
  <c r="H5" i="1"/>
  <c r="R4" i="1" l="1"/>
  <c r="S4" i="1" s="1"/>
  <c r="S5" i="1" l="1"/>
  <c r="Z5" i="1" l="1"/>
  <c r="M4" i="1"/>
  <c r="T4" i="1" s="1"/>
  <c r="T5" i="1" l="1"/>
  <c r="U5" i="1" s="1"/>
  <c r="U4" i="1"/>
  <c r="W4" i="1" s="1"/>
  <c r="W5" i="1" s="1"/>
  <c r="AA4" i="1" l="1"/>
</calcChain>
</file>

<file path=xl/sharedStrings.xml><?xml version="1.0" encoding="utf-8"?>
<sst xmlns="http://schemas.openxmlformats.org/spreadsheetml/2006/main" count="33" uniqueCount="33">
  <si>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</si>
  <si>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</si>
  <si>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</si>
  <si>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</si>
  <si>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</si>
  <si>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</si>
  <si>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</si>
  <si>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Particular</t>
  </si>
  <si>
    <t>Construction Category</t>
  </si>
  <si>
    <t>Sr. No.</t>
  </si>
  <si>
    <t>Condition of Structure</t>
  </si>
  <si>
    <t>Total Govt. Guideline value</t>
  </si>
  <si>
    <t>Age Factor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</si>
  <si>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</si>
  <si>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</si>
  <si>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r>
      <t xml:space="preserve">Height </t>
    </r>
    <r>
      <rPr>
        <i/>
        <sz val="1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</si>
  <si>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</si>
  <si>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</si>
  <si>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</si>
  <si>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t>Class B Construction (Ordinary)</t>
  </si>
  <si>
    <t>Good</t>
  </si>
  <si>
    <r>
      <t>Govt. Guideline rates
(</t>
    </r>
    <r>
      <rPr>
        <i/>
        <sz val="11"/>
        <rFont val="Calibri"/>
        <family val="2"/>
        <scheme val="minor"/>
      </rPr>
      <t>per sq. mtr.</t>
    </r>
    <r>
      <rPr>
        <b/>
        <sz val="11"/>
        <rFont val="Calibri"/>
        <family val="2"/>
        <scheme val="minor"/>
      </rPr>
      <t>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</si>
  <si>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</si>
  <si>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</si>
  <si>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</si>
  <si>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</si>
  <si>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</si>
  <si>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r>
      <t>Total Deterioration 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</si>
  <si>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t>Residential House</t>
  </si>
  <si>
    <t>RCC Structure</t>
  </si>
  <si>
    <t>Complete Building</t>
  </si>
  <si>
    <t>MARKET VALUE OF STRUCTURE | RESIDENTIAL BUILDING | M/S RNP SCAFFOLDINGS AND FORMWORK PRIVATE LIMITED | SITUATED AT GUT NO. 77, LONAVALA, VILLAGE VARSOLI, TALUKA MAVAL, DISTRICT PUNE-MAHARASTHRA</t>
  </si>
  <si>
    <r>
      <t xml:space="preserve">REMARKS:
</t>
    </r>
    <r>
      <rPr>
        <i/>
        <sz val="11"/>
        <color theme="1"/>
        <rFont val="Calibri"/>
        <family val="2"/>
        <scheme val="minor"/>
      </rPr>
      <t>1. The above listed Warehouse is located at Gut No. 77, Lonavala, Village Varsoli, Taluka Maval, District Pune-Maharastra.
2. Covered Area has been taken on the based on approved map provided by the bank. 
3. Structure valuation is done on the basis of 'Depreciated Cost Approach' method only.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</si>
</sst>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"/>
    <numFmt numFmtId="166" formatCode="_ [$₹-4009]\ * #,##0.00_ ;_ [$₹-4009]\ * \-#,##0.00_ ;_ [$₹-4009]\ * &quot;-&quot;??_ ;_ @_ "/>
    <numFmt numFmtId="167" formatCode="_ [$₹-4009]\ * #,##0_ ;_ [$₹-4009]\ * \-#,##0_ ;_ [$₹-4009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1" applyFont="1"/>
    <xf numFmtId="44" fontId="0" fillId="0" borderId="0" xfId="0" applyNumberForma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1"/>
  <sheetViews>
    <sheetView tabSelected="1" topLeftCell="F1" zoomScaleNormal="100" workbookViewId="0">
      <pane ySplit="3" topLeftCell="A4" activePane="bottomLeft" state="frozen"/>
      <selection pane="bottomLeft" activeCell="S5" sqref="S5"/>
    </sheetView>
  </sheetViews>
  <sheetFormatPr defaultRowHeight="15" x14ac:dyDescent="0.25"/>
  <cols>
    <col min="2" max="2" width="7.140625" style="5" customWidth="1"/>
    <col min="3" max="3" width="12.28515625" style="6" customWidth="1"/>
    <col min="4" max="4" width="13.28515625" customWidth="1"/>
    <col min="5" max="5" width="19" customWidth="1"/>
    <col min="6" max="6" width="13.85546875" customWidth="1"/>
    <col min="7" max="7" width="9.5703125" customWidth="1"/>
    <col min="8" max="8" width="12" customWidth="1"/>
    <col min="9" max="9" width="8.28515625" customWidth="1"/>
    <col min="10" max="10" width="6.85546875" customWidth="1"/>
    <col min="11" max="11" width="12.42578125" customWidth="1"/>
    <col min="12" max="12" width="9.85546875" customWidth="1"/>
    <col min="13" max="13" width="10.42578125" customWidth="1"/>
    <col min="14" max="14" width="11" customWidth="1"/>
    <col min="15" max="15" width="7.7109375" customWidth="1"/>
    <col min="16" max="16" width="12.85546875" customWidth="1"/>
    <col min="17" max="17" width="10.85546875" customWidth="1"/>
    <col min="18" max="18" width="12.140625" customWidth="1"/>
    <col min="19" max="19" width="13.85546875" customWidth="1"/>
    <col min="20" max="20" width="13.7109375" customWidth="1"/>
    <col min="21" max="21" width="12.7109375" customWidth="1"/>
    <col min="22" max="22" width="12.140625" customWidth="1"/>
    <col min="23" max="23" width="16.42578125" customWidth="1"/>
    <col min="24" max="24" width="12.42578125" hidden="1" customWidth="1"/>
    <col min="25" max="25" width="6.42578125" hidden="1" customWidth="1"/>
    <col min="26" max="26" width="16.28515625" hidden="1" customWidth="1"/>
    <col min="27" max="27" width="14.28515625" bestFit="1" customWidth="1"/>
  </cols>
  <sheetData>
    <row r="2" spans="1:27" x14ac:dyDescent="0.25">
      <c r="B2" s="21" t="s">
        <v>31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7" s="4" customFormat="1" ht="72" customHeight="1" x14ac:dyDescent="0.25">
      <c r="B3" s="3" t="s">
        <v>9</v>
      </c>
      <c r="C3" s="3" t="s">
        <v>0</v>
      </c>
      <c r="D3" s="2" t="s">
        <v>7</v>
      </c>
      <c r="E3" s="2" t="s">
        <v>3</v>
      </c>
      <c r="F3" s="3" t="s">
        <v>8</v>
      </c>
      <c r="G3" s="3" t="s">
        <v>10</v>
      </c>
      <c r="H3" s="3" t="s">
        <v>13</v>
      </c>
      <c r="I3" s="3" t="s">
        <v>14</v>
      </c>
      <c r="J3" s="3" t="s">
        <v>15</v>
      </c>
      <c r="K3" s="3" t="s">
        <v>1</v>
      </c>
      <c r="L3" s="3" t="s">
        <v>2</v>
      </c>
      <c r="M3" s="3" t="s">
        <v>16</v>
      </c>
      <c r="N3" s="3" t="s">
        <v>17</v>
      </c>
      <c r="O3" s="3" t="s">
        <v>4</v>
      </c>
      <c r="P3" s="3" t="s">
        <v>6</v>
      </c>
      <c r="Q3" s="3" t="s">
        <v>18</v>
      </c>
      <c r="R3" s="3" t="s">
        <v>25</v>
      </c>
      <c r="S3" s="3" t="s">
        <v>24</v>
      </c>
      <c r="T3" s="3" t="s">
        <v>27</v>
      </c>
      <c r="U3" s="3" t="s">
        <v>23</v>
      </c>
      <c r="V3" s="3" t="s">
        <v>26</v>
      </c>
      <c r="W3" s="3" t="s">
        <v>22</v>
      </c>
      <c r="X3" s="3" t="s">
        <v>21</v>
      </c>
      <c r="Y3" s="3" t="s">
        <v>12</v>
      </c>
      <c r="Z3" s="3" t="s">
        <v>11</v>
      </c>
    </row>
    <row r="4" spans="1:27" ht="60" x14ac:dyDescent="0.25">
      <c r="B4" s="9">
        <v>1</v>
      </c>
      <c r="C4" s="10" t="s">
        <v>30</v>
      </c>
      <c r="D4" s="10" t="s">
        <v>28</v>
      </c>
      <c r="E4" s="10" t="s">
        <v>29</v>
      </c>
      <c r="F4" s="10" t="s">
        <v>19</v>
      </c>
      <c r="G4" s="10" t="s">
        <v>20</v>
      </c>
      <c r="H4" s="16">
        <v>146.96</v>
      </c>
      <c r="I4" s="10">
        <f>H4*10.7639</f>
        <v>1581.862744</v>
      </c>
      <c r="J4" s="10">
        <v>27</v>
      </c>
      <c r="K4" s="10">
        <v>2015</v>
      </c>
      <c r="L4" s="10">
        <v>2022</v>
      </c>
      <c r="M4" s="10">
        <f>L4-K4</f>
        <v>7</v>
      </c>
      <c r="N4" s="10">
        <v>60</v>
      </c>
      <c r="O4" s="10">
        <v>0.05</v>
      </c>
      <c r="P4" s="12">
        <f>(1-O4)/N4</f>
        <v>1.5833333333333331E-2</v>
      </c>
      <c r="Q4" s="14">
        <v>1800</v>
      </c>
      <c r="R4" s="14">
        <f>Q4*10.7639</f>
        <v>19375.02</v>
      </c>
      <c r="S4" s="17">
        <f>R4*H4</f>
        <v>2847352.9392000004</v>
      </c>
      <c r="T4" s="17">
        <f>S4*P4*M4</f>
        <v>315581.61742799997</v>
      </c>
      <c r="U4" s="17">
        <f>MAX(S4-T4,0)</f>
        <v>2531771.3217720003</v>
      </c>
      <c r="V4" s="10">
        <v>0.05</v>
      </c>
      <c r="W4" s="17">
        <f>IF(U4&gt;O4*S4,U4*(1+V4),S4*O4)</f>
        <v>2658359.8878606004</v>
      </c>
      <c r="X4" s="14"/>
      <c r="Y4" s="10"/>
      <c r="Z4" s="14"/>
      <c r="AA4" s="1">
        <f>W4/I4</f>
        <v>1680.5250000000003</v>
      </c>
    </row>
    <row r="5" spans="1:27" s="13" customFormat="1" ht="12" customHeight="1" x14ac:dyDescent="0.25">
      <c r="A5" s="10"/>
      <c r="B5" s="20" t="s">
        <v>5</v>
      </c>
      <c r="C5" s="20"/>
      <c r="D5" s="20"/>
      <c r="E5" s="20"/>
      <c r="F5" s="20"/>
      <c r="G5" s="20"/>
      <c r="H5" s="19">
        <f>SUM(H4:H4)</f>
        <v>146.96</v>
      </c>
      <c r="I5" s="11">
        <f>SUM(I4:I4)</f>
        <v>1581.862744</v>
      </c>
      <c r="J5" s="10"/>
      <c r="K5" s="10"/>
      <c r="L5" s="10"/>
      <c r="M5" s="10"/>
      <c r="N5" s="10"/>
      <c r="O5" s="10"/>
      <c r="P5" s="10"/>
      <c r="Q5" s="10"/>
      <c r="R5" s="10"/>
      <c r="S5" s="18">
        <f>SUM(S4:S4)</f>
        <v>2847352.9392000004</v>
      </c>
      <c r="T5" s="18">
        <f>SUM(T4:T4)</f>
        <v>315581.61742799997</v>
      </c>
      <c r="U5" s="18">
        <f>MAX(S5-T5,0)</f>
        <v>2531771.3217720003</v>
      </c>
      <c r="V5" s="10"/>
      <c r="W5" s="18">
        <f>SUM(W4:W4)</f>
        <v>2658359.8878606004</v>
      </c>
      <c r="X5" s="10"/>
      <c r="Y5" s="10"/>
      <c r="Z5" s="15">
        <f>SUM(Z4:Z4)</f>
        <v>0</v>
      </c>
    </row>
    <row r="6" spans="1:27" ht="70.5" customHeight="1" x14ac:dyDescent="0.25">
      <c r="B6" s="22" t="s">
        <v>32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8" spans="1:27" x14ac:dyDescent="0.25">
      <c r="Z8" s="8"/>
    </row>
    <row r="9" spans="1:27" x14ac:dyDescent="0.25">
      <c r="Z9" s="8"/>
    </row>
    <row r="11" spans="1:27" x14ac:dyDescent="0.25">
      <c r="T11" s="7"/>
    </row>
  </sheetData>
  <mergeCells count="3">
    <mergeCell ref="B5:G5"/>
    <mergeCell ref="B2:Z2"/>
    <mergeCell ref="B6:Z6"/>
  </mergeCells>
  <dataValidations count="1">
    <dataValidation type="list" allowBlank="1" showInputMessage="1" showErrorMessage="1" promptTitle="Condition of Structure" prompt="Condition of Structure" sqref="G4" xr:uid="{00000000-0002-0000-0100-000000000000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Tejas Bharadwaj</cp:lastModifiedBy>
  <dcterms:created xsi:type="dcterms:W3CDTF">2021-09-16T11:33:35Z</dcterms:created>
  <dcterms:modified xsi:type="dcterms:W3CDTF">2022-05-23T14:34:06Z</dcterms:modified>
</cp:coreProperties>
</file>