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up Banerjee\PL042-Q005-046-088 Spirolix Beverages\"/>
    </mc:Choice>
  </mc:AlternateContent>
  <xr:revisionPtr revIDLastSave="0" documentId="13_ncr:1_{A15CD502-839D-47AD-A4D5-120D50C7B7DE}" xr6:coauthVersionLast="47" xr6:coauthVersionMax="47" xr10:uidLastSave="{00000000-0000-0000-0000-000000000000}"/>
  <bookViews>
    <workbookView xWindow="-120" yWindow="-120" windowWidth="21840" windowHeight="13140" activeTab="1" xr2:uid="{32177F39-4510-4C13-A91E-1335599AB0F6}"/>
  </bookViews>
  <sheets>
    <sheet name="Land details " sheetId="1" r:id="rId1"/>
    <sheet name="construction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2" l="1"/>
  <c r="K7" i="1"/>
  <c r="K6" i="1"/>
  <c r="K5" i="1"/>
  <c r="H7" i="2"/>
  <c r="R6" i="2" l="1"/>
  <c r="S6" i="2" s="1"/>
  <c r="P6" i="2"/>
  <c r="M5" i="2"/>
  <c r="M6" i="2"/>
  <c r="I6" i="2"/>
  <c r="R5" i="2"/>
  <c r="S5" i="2" s="1"/>
  <c r="P5" i="2"/>
  <c r="I5" i="2"/>
  <c r="R4" i="2"/>
  <c r="S4" i="2" s="1"/>
  <c r="S7" i="2" s="1"/>
  <c r="P4" i="2"/>
  <c r="M4" i="2"/>
  <c r="I4" i="2"/>
  <c r="I7" i="2" s="1"/>
  <c r="T4" i="2" l="1"/>
  <c r="U4" i="2" s="1"/>
  <c r="T6" i="2"/>
  <c r="U6" i="2" s="1"/>
  <c r="W6" i="2" s="1"/>
  <c r="T5" i="2"/>
  <c r="U5" i="2" s="1"/>
  <c r="W5" i="2" s="1"/>
  <c r="W4" i="2" l="1"/>
  <c r="W7" i="2" s="1"/>
  <c r="U7" i="2"/>
  <c r="K8" i="1"/>
</calcChain>
</file>

<file path=xl/sharedStrings.xml><?xml version="1.0" encoding="utf-8"?>
<sst xmlns="http://schemas.openxmlformats.org/spreadsheetml/2006/main" count="61" uniqueCount="50">
  <si>
    <t>S.NO</t>
  </si>
  <si>
    <t>Deed Date</t>
  </si>
  <si>
    <t>Owner</t>
  </si>
  <si>
    <t>M/S. SPIROLEX BEVERAGES PVT. LTD., MAUZA- CHAUKA</t>
  </si>
  <si>
    <t>Deed No.</t>
  </si>
  <si>
    <t>Mr. Rahul Shelke</t>
  </si>
  <si>
    <t>Total</t>
  </si>
  <si>
    <t xml:space="preserve">Area </t>
  </si>
  <si>
    <t>Are</t>
  </si>
  <si>
    <t>Gunta</t>
  </si>
  <si>
    <t>Area  in (Sq.mtr.)</t>
  </si>
  <si>
    <t>Units</t>
  </si>
  <si>
    <t>Sr. No.</t>
  </si>
  <si>
    <t>Floor</t>
  </si>
  <si>
    <t>Particular</t>
  </si>
  <si>
    <t>Type of Structure</t>
  </si>
  <si>
    <t>Construction Category</t>
  </si>
  <si>
    <t>Condition of Structure</t>
  </si>
  <si>
    <r>
      <t xml:space="preserve">Area 
</t>
    </r>
    <r>
      <rPr>
        <i/>
        <sz val="11"/>
        <rFont val="Calibri"/>
        <family val="2"/>
        <scheme val="minor"/>
      </rPr>
      <t>(in sq mtr)</t>
    </r>
  </si>
  <si>
    <r>
      <t xml:space="preserve">Area 
</t>
    </r>
    <r>
      <rPr>
        <i/>
        <sz val="11"/>
        <rFont val="Calibri"/>
        <family val="2"/>
        <scheme val="minor"/>
      </rPr>
      <t>(in sq ft)</t>
    </r>
  </si>
  <si>
    <r>
      <t xml:space="preserve">Height </t>
    </r>
    <r>
      <rPr>
        <i/>
        <sz val="11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</si>
  <si>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</si>
  <si>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</si>
  <si>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</si>
  <si>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i/>
        <sz val="11"/>
        <rFont val="Calibri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</si>
  <si>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</si>
  <si>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</si>
  <si>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i/>
        <sz val="11"/>
        <rFont val="Calibri"/>
        <family val="2"/>
        <scheme val="minor"/>
      </rPr>
      <t>(in per sq.ft.)</t>
    </r>
  </si>
  <si>
    <r>
      <t xml:space="preserve">Plinth Area  Rate 
</t>
    </r>
    <r>
      <rPr>
        <b/>
        <i/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In per sq. mtr.</t>
    </r>
    <r>
      <rPr>
        <b/>
        <i/>
        <sz val="11"/>
        <rFont val="Calibri"/>
        <family val="2"/>
        <scheme val="minor"/>
      </rPr>
      <t>)</t>
    </r>
  </si>
  <si>
    <r>
      <t>Gross Replacement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</si>
  <si>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Total Deterioration 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 xml:space="preserve">) </t>
    </r>
  </si>
  <si>
    <r>
      <t>Depreciated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</si>
  <si>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Depreciated Replacement Market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</si>
  <si>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t>Ground Floor</t>
  </si>
  <si>
    <t>Class B Construction (Ordinary)</t>
  </si>
  <si>
    <t>MARKET VALUE OF STRUCTURES OF M/S. M/s. SPIROLIX BEVERAGES PVT. LTD. | SITUATED AT: GUT NO. 497, MAUZA- CHAUKA, TALUKA &amp; DISTRICT - AURANGABAD, MAHARASHTRA</t>
  </si>
  <si>
    <t>Left Block</t>
  </si>
  <si>
    <t>Right Block</t>
  </si>
  <si>
    <t>Middle Block</t>
  </si>
  <si>
    <t>Ground + 1</t>
  </si>
  <si>
    <t>RCC load bearing structure mounted on a 9'' Brick wall</t>
  </si>
  <si>
    <t>Average</t>
  </si>
  <si>
    <t>REMARKS:-</t>
  </si>
  <si>
    <t>3. Structure valuation is done on the basis of 'Depreciated Cost Approach' method only.</t>
  </si>
  <si>
    <t>1.All the structures present within the compound of the property of M/s. Spirolix Beverages Pvt. Ltd. Located at: Gut No. 497, Mauza-  Chauka, Taluka &amp; District- Aurangabad.</t>
  </si>
  <si>
    <t>2. Covered Area of the subjcet property is taken as per the google map measurement since client has not provided to the approved layout/ plan thefore for valuation purpose we have taken the covered area as such, bank is advised to check the same at their end.</t>
  </si>
  <si>
    <t>Notes :</t>
  </si>
  <si>
    <t>1 Are = 100 sq.mtr.</t>
  </si>
  <si>
    <t>1 Gunta = 101.17 sq.mtr.</t>
  </si>
  <si>
    <r>
      <t xml:space="preserve">Detoriation </t>
    </r>
    <r>
      <rPr>
        <sz val="11"/>
        <rFont val="Calibri"/>
        <family val="2"/>
        <scheme val="minor"/>
      </rPr>
      <t>(For additional aesthetics or renovation)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</si>
</sst>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 [$₹-4009]\ * #,##0_ ;_ [$₹-4009]\ * \-#,##0_ ;_ [$₹-4009]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65" fontId="3" fillId="0" borderId="1" xfId="0" applyNumberFormat="1" applyFont="1" applyBorder="1" applyAlignment="1"/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/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B336-A6E1-4F44-8DEF-8795E9FBE6BC}">
  <dimension ref="E3:K11"/>
  <sheetViews>
    <sheetView workbookViewId="0">
      <selection activeCell="N18" sqref="N18"/>
    </sheetView>
  </sheetViews>
  <sheetFormatPr defaultRowHeight="15" x14ac:dyDescent="0.25"/>
  <cols>
    <col min="5" max="5" width="6.42578125" customWidth="1"/>
    <col min="6" max="6" width="12.140625" customWidth="1"/>
    <col min="7" max="7" width="19.140625" customWidth="1"/>
    <col min="8" max="8" width="16.85546875" customWidth="1"/>
    <col min="9" max="10" width="15" customWidth="1"/>
  </cols>
  <sheetData>
    <row r="3" spans="5:11" x14ac:dyDescent="0.25">
      <c r="E3" s="22" t="s">
        <v>3</v>
      </c>
      <c r="F3" s="23"/>
      <c r="G3" s="23"/>
      <c r="H3" s="23"/>
      <c r="I3" s="23"/>
      <c r="J3" s="23"/>
      <c r="K3" s="24"/>
    </row>
    <row r="4" spans="5:11" ht="30" x14ac:dyDescent="0.25">
      <c r="E4" s="3" t="s">
        <v>0</v>
      </c>
      <c r="F4" s="3" t="s">
        <v>1</v>
      </c>
      <c r="G4" s="3" t="s">
        <v>4</v>
      </c>
      <c r="H4" s="3" t="s">
        <v>2</v>
      </c>
      <c r="I4" s="3" t="s">
        <v>7</v>
      </c>
      <c r="J4" s="3" t="s">
        <v>11</v>
      </c>
      <c r="K4" s="5" t="s">
        <v>10</v>
      </c>
    </row>
    <row r="5" spans="5:11" x14ac:dyDescent="0.25">
      <c r="E5" s="1">
        <v>1</v>
      </c>
      <c r="F5" s="2">
        <v>40070</v>
      </c>
      <c r="G5" s="1">
        <v>4980</v>
      </c>
      <c r="H5" s="1" t="s">
        <v>5</v>
      </c>
      <c r="I5" s="1">
        <v>3</v>
      </c>
      <c r="J5" s="1" t="s">
        <v>8</v>
      </c>
      <c r="K5" s="4">
        <f>I5*100</f>
        <v>300</v>
      </c>
    </row>
    <row r="6" spans="5:11" x14ac:dyDescent="0.25">
      <c r="E6" s="1">
        <v>2</v>
      </c>
      <c r="F6" s="2">
        <v>40592</v>
      </c>
      <c r="G6" s="1">
        <v>15491</v>
      </c>
      <c r="H6" s="1" t="s">
        <v>5</v>
      </c>
      <c r="I6" s="1">
        <v>3</v>
      </c>
      <c r="J6" s="1" t="s">
        <v>8</v>
      </c>
      <c r="K6" s="4">
        <f>I6*100</f>
        <v>300</v>
      </c>
    </row>
    <row r="7" spans="5:11" x14ac:dyDescent="0.25">
      <c r="E7" s="1">
        <v>3</v>
      </c>
      <c r="F7" s="2">
        <v>40783</v>
      </c>
      <c r="G7" s="1">
        <v>3616</v>
      </c>
      <c r="H7" s="1" t="s">
        <v>5</v>
      </c>
      <c r="I7" s="37">
        <v>27</v>
      </c>
      <c r="J7" s="1" t="s">
        <v>9</v>
      </c>
      <c r="K7" s="4">
        <f>I7*101.17</f>
        <v>2731.59</v>
      </c>
    </row>
    <row r="8" spans="5:11" x14ac:dyDescent="0.25">
      <c r="E8" s="19" t="s">
        <v>6</v>
      </c>
      <c r="F8" s="20"/>
      <c r="G8" s="20"/>
      <c r="H8" s="21"/>
      <c r="I8" s="18"/>
      <c r="J8" s="18"/>
      <c r="K8" s="18">
        <f>SUM(K5:K7)</f>
        <v>3331.59</v>
      </c>
    </row>
    <row r="9" spans="5:11" x14ac:dyDescent="0.25">
      <c r="E9" s="25" t="s">
        <v>46</v>
      </c>
      <c r="F9" s="26"/>
      <c r="G9" s="26"/>
      <c r="H9" s="26"/>
      <c r="I9" s="26"/>
      <c r="J9" s="26"/>
      <c r="K9" s="27"/>
    </row>
    <row r="10" spans="5:11" x14ac:dyDescent="0.25">
      <c r="E10" s="28" t="s">
        <v>47</v>
      </c>
      <c r="F10" s="28"/>
      <c r="G10" s="28"/>
      <c r="H10" s="28"/>
      <c r="I10" s="28"/>
      <c r="J10" s="28"/>
      <c r="K10" s="28"/>
    </row>
    <row r="11" spans="5:11" x14ac:dyDescent="0.25">
      <c r="E11" s="28" t="s">
        <v>48</v>
      </c>
      <c r="F11" s="28"/>
      <c r="G11" s="28"/>
      <c r="H11" s="28"/>
      <c r="I11" s="28"/>
      <c r="J11" s="28"/>
      <c r="K11" s="28"/>
    </row>
  </sheetData>
  <mergeCells count="5">
    <mergeCell ref="E8:H8"/>
    <mergeCell ref="E3:K3"/>
    <mergeCell ref="E9:K9"/>
    <mergeCell ref="E10:K10"/>
    <mergeCell ref="E11:K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7D03-3A60-4467-8E35-5D2951C17819}">
  <dimension ref="B2:W11"/>
  <sheetViews>
    <sheetView tabSelected="1" topLeftCell="C1" workbookViewId="0">
      <selection activeCell="R16" sqref="R16"/>
    </sheetView>
  </sheetViews>
  <sheetFormatPr defaultRowHeight="15" x14ac:dyDescent="0.25"/>
  <cols>
    <col min="2" max="2" width="6.5703125" customWidth="1"/>
    <col min="3" max="3" width="9.28515625" customWidth="1"/>
    <col min="4" max="4" width="13.85546875" customWidth="1"/>
    <col min="5" max="5" width="19" customWidth="1"/>
    <col min="6" max="6" width="12.5703125" hidden="1" customWidth="1"/>
    <col min="7" max="7" width="11" hidden="1" customWidth="1"/>
    <col min="8" max="8" width="12" customWidth="1"/>
    <col min="9" max="9" width="9.5703125" customWidth="1"/>
    <col min="10" max="10" width="8.28515625" customWidth="1"/>
    <col min="11" max="11" width="12.42578125" customWidth="1"/>
    <col min="12" max="12" width="9.85546875" customWidth="1"/>
    <col min="13" max="13" width="10.85546875" customWidth="1"/>
    <col min="14" max="14" width="11.5703125" customWidth="1"/>
    <col min="15" max="15" width="9.140625" hidden="1" customWidth="1"/>
    <col min="16" max="16" width="12.28515625" customWidth="1"/>
    <col min="17" max="17" width="10.85546875" customWidth="1"/>
    <col min="18" max="18" width="13.5703125" customWidth="1"/>
    <col min="19" max="19" width="13.85546875" customWidth="1"/>
    <col min="20" max="20" width="13.7109375" hidden="1" customWidth="1"/>
    <col min="21" max="21" width="14.42578125" customWidth="1"/>
    <col min="22" max="22" width="13.85546875" hidden="1" customWidth="1"/>
    <col min="23" max="23" width="16.42578125" customWidth="1"/>
  </cols>
  <sheetData>
    <row r="2" spans="2:23" ht="15.75" customHeight="1" x14ac:dyDescent="0.25">
      <c r="B2" s="33" t="s">
        <v>35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2:23" ht="60" customHeight="1" x14ac:dyDescent="0.25">
      <c r="B3" s="6" t="s">
        <v>12</v>
      </c>
      <c r="C3" s="6" t="s">
        <v>13</v>
      </c>
      <c r="D3" s="7" t="s">
        <v>14</v>
      </c>
      <c r="E3" s="7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  <c r="L3" s="6" t="s">
        <v>22</v>
      </c>
      <c r="M3" s="6" t="s">
        <v>23</v>
      </c>
      <c r="N3" s="6" t="s">
        <v>24</v>
      </c>
      <c r="O3" s="6" t="s">
        <v>25</v>
      </c>
      <c r="P3" s="6" t="s">
        <v>26</v>
      </c>
      <c r="Q3" s="6" t="s">
        <v>27</v>
      </c>
      <c r="R3" s="6" t="s">
        <v>28</v>
      </c>
      <c r="S3" s="6" t="s">
        <v>29</v>
      </c>
      <c r="T3" s="6" t="s">
        <v>30</v>
      </c>
      <c r="U3" s="6" t="s">
        <v>31</v>
      </c>
      <c r="V3" s="6" t="s">
        <v>49</v>
      </c>
      <c r="W3" s="6" t="s">
        <v>32</v>
      </c>
    </row>
    <row r="4" spans="2:23" ht="45" x14ac:dyDescent="0.25">
      <c r="B4" s="8">
        <v>1</v>
      </c>
      <c r="C4" s="8" t="s">
        <v>39</v>
      </c>
      <c r="D4" s="8" t="s">
        <v>36</v>
      </c>
      <c r="E4" s="8" t="s">
        <v>40</v>
      </c>
      <c r="F4" s="8" t="s">
        <v>34</v>
      </c>
      <c r="G4" s="9" t="s">
        <v>41</v>
      </c>
      <c r="H4" s="10">
        <f>250.15*2</f>
        <v>500.3</v>
      </c>
      <c r="I4" s="8">
        <f>H4*10.7639</f>
        <v>5385.1791700000003</v>
      </c>
      <c r="J4" s="8">
        <v>11</v>
      </c>
      <c r="K4" s="8">
        <v>2022</v>
      </c>
      <c r="L4" s="8">
        <v>2022</v>
      </c>
      <c r="M4" s="8">
        <f t="shared" ref="M4:M6" si="0">L4-K4</f>
        <v>0</v>
      </c>
      <c r="N4" s="8">
        <v>60</v>
      </c>
      <c r="O4" s="13">
        <v>0.05</v>
      </c>
      <c r="P4" s="11">
        <f>(1-O4)/N4</f>
        <v>1.5833333333333331E-2</v>
      </c>
      <c r="Q4" s="12">
        <v>1000</v>
      </c>
      <c r="R4" s="12">
        <f>Q4*10.7639</f>
        <v>10763.9</v>
      </c>
      <c r="S4" s="12">
        <f>R4*H4</f>
        <v>5385179.1699999999</v>
      </c>
      <c r="T4" s="12">
        <f>S4*P4*M4</f>
        <v>0</v>
      </c>
      <c r="U4" s="12">
        <f>MAX(S4-T4,0)</f>
        <v>5385179.1699999999</v>
      </c>
      <c r="V4" s="13">
        <v>0.1</v>
      </c>
      <c r="W4" s="12">
        <f>IF(U4&gt;O4*S4,U4*(1-V4),S4*O4)</f>
        <v>4846661.2530000005</v>
      </c>
    </row>
    <row r="5" spans="2:23" ht="45" x14ac:dyDescent="0.25">
      <c r="B5" s="8">
        <v>2</v>
      </c>
      <c r="C5" s="8" t="s">
        <v>33</v>
      </c>
      <c r="D5" s="8" t="s">
        <v>37</v>
      </c>
      <c r="E5" s="8" t="s">
        <v>40</v>
      </c>
      <c r="F5" s="8" t="s">
        <v>34</v>
      </c>
      <c r="G5" s="9" t="s">
        <v>41</v>
      </c>
      <c r="H5" s="10">
        <v>293.77999999999997</v>
      </c>
      <c r="I5" s="10">
        <f t="shared" ref="I5:I6" si="1">H5*10.7639</f>
        <v>3162.2185419999996</v>
      </c>
      <c r="J5" s="8">
        <v>11</v>
      </c>
      <c r="K5" s="8">
        <v>2022</v>
      </c>
      <c r="L5" s="8">
        <v>2022</v>
      </c>
      <c r="M5" s="8">
        <f>L5-K5</f>
        <v>0</v>
      </c>
      <c r="N5" s="8">
        <v>60</v>
      </c>
      <c r="O5" s="13">
        <v>0.05</v>
      </c>
      <c r="P5" s="11">
        <f>(1-O5)/N5</f>
        <v>1.5833333333333331E-2</v>
      </c>
      <c r="Q5" s="12">
        <v>1000</v>
      </c>
      <c r="R5" s="12">
        <f>Q5*10.7639</f>
        <v>10763.9</v>
      </c>
      <c r="S5" s="12">
        <f>R5*H5</f>
        <v>3162218.5419999994</v>
      </c>
      <c r="T5" s="12">
        <f>S5*P5*M5</f>
        <v>0</v>
      </c>
      <c r="U5" s="12">
        <f>MAX(S5-T5,0)</f>
        <v>3162218.5419999994</v>
      </c>
      <c r="V5" s="13">
        <v>0.1</v>
      </c>
      <c r="W5" s="12">
        <f t="shared" ref="W5:W6" si="2">IF(U5&gt;O5*S5,U5*(1-V5),S5*O5)</f>
        <v>2845996.6877999995</v>
      </c>
    </row>
    <row r="6" spans="2:23" ht="45" x14ac:dyDescent="0.25">
      <c r="B6" s="1">
        <v>3</v>
      </c>
      <c r="C6" s="8" t="s">
        <v>33</v>
      </c>
      <c r="D6" s="1" t="s">
        <v>38</v>
      </c>
      <c r="E6" s="8" t="s">
        <v>40</v>
      </c>
      <c r="F6" s="8" t="s">
        <v>34</v>
      </c>
      <c r="G6" s="8" t="s">
        <v>41</v>
      </c>
      <c r="H6" s="1">
        <v>125.99</v>
      </c>
      <c r="I6" s="10">
        <f t="shared" si="1"/>
        <v>1356.1437609999998</v>
      </c>
      <c r="J6" s="1">
        <v>11</v>
      </c>
      <c r="K6" s="8">
        <v>2022</v>
      </c>
      <c r="L6" s="8">
        <v>2022</v>
      </c>
      <c r="M6" s="8">
        <f t="shared" si="0"/>
        <v>0</v>
      </c>
      <c r="N6" s="8">
        <v>60</v>
      </c>
      <c r="O6" s="13">
        <v>0.05</v>
      </c>
      <c r="P6" s="11">
        <f>(1-O6)/N6</f>
        <v>1.5833333333333331E-2</v>
      </c>
      <c r="Q6" s="12">
        <v>1000</v>
      </c>
      <c r="R6" s="12">
        <f>Q6*10.7639</f>
        <v>10763.9</v>
      </c>
      <c r="S6" s="12">
        <f>R6*H6</f>
        <v>1356143.7609999999</v>
      </c>
      <c r="T6" s="12">
        <f>S6*P6*M6</f>
        <v>0</v>
      </c>
      <c r="U6" s="12">
        <f>MAX(S6-T6,0)</f>
        <v>1356143.7609999999</v>
      </c>
      <c r="V6" s="13">
        <v>0.1</v>
      </c>
      <c r="W6" s="12">
        <f t="shared" si="2"/>
        <v>1220529.3848999999</v>
      </c>
    </row>
    <row r="7" spans="2:23" x14ac:dyDescent="0.25">
      <c r="B7" s="29" t="s">
        <v>6</v>
      </c>
      <c r="C7" s="29"/>
      <c r="D7" s="29"/>
      <c r="E7" s="29"/>
      <c r="F7" s="29"/>
      <c r="G7" s="29"/>
      <c r="H7" s="17">
        <f>SUM(H4:H6)</f>
        <v>920.06999999999994</v>
      </c>
      <c r="I7" s="17">
        <f>SUM(I4:I6)</f>
        <v>9903.5414729999993</v>
      </c>
      <c r="J7" s="16"/>
      <c r="K7" s="16"/>
      <c r="L7" s="16"/>
      <c r="M7" s="16"/>
      <c r="N7" s="16"/>
      <c r="O7" s="16"/>
      <c r="P7" s="16"/>
      <c r="Q7" s="16"/>
      <c r="R7" s="16"/>
      <c r="S7" s="14">
        <f>SUM(S4:S6)</f>
        <v>9903541.4729999993</v>
      </c>
      <c r="T7" s="14"/>
      <c r="U7" s="14">
        <f>SUM(U4:U6)</f>
        <v>9903541.4729999993</v>
      </c>
      <c r="V7" s="14"/>
      <c r="W7" s="15">
        <f>SUM(W4:W6)</f>
        <v>8913187.3256999999</v>
      </c>
    </row>
    <row r="8" spans="2:23" ht="15" customHeight="1" x14ac:dyDescent="0.25">
      <c r="B8" s="34" t="s">
        <v>42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6"/>
    </row>
    <row r="9" spans="2:23" ht="12" customHeight="1" x14ac:dyDescent="0.25">
      <c r="B9" s="30" t="s">
        <v>44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2"/>
    </row>
    <row r="10" spans="2:23" ht="15.75" customHeight="1" x14ac:dyDescent="0.25">
      <c r="B10" s="30" t="s">
        <v>45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2"/>
    </row>
    <row r="11" spans="2:23" ht="12.75" customHeight="1" x14ac:dyDescent="0.25">
      <c r="B11" s="30" t="s">
        <v>43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2"/>
    </row>
  </sheetData>
  <mergeCells count="6">
    <mergeCell ref="B7:G7"/>
    <mergeCell ref="B10:W10"/>
    <mergeCell ref="B11:W11"/>
    <mergeCell ref="B2:W2"/>
    <mergeCell ref="B8:W8"/>
    <mergeCell ref="B9:W9"/>
  </mergeCells>
  <dataValidations count="1">
    <dataValidation type="list" allowBlank="1" showInputMessage="1" showErrorMessage="1" promptTitle="Condition of Structure" prompt="Condition of Structure" sqref="G4:G6" xr:uid="{10F97F9E-BE4B-4C3B-9E28-8EB36E4C7F61}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details </vt:lpstr>
      <vt:lpstr>construction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Arup Banerjee</cp:lastModifiedBy>
  <dcterms:created xsi:type="dcterms:W3CDTF">2022-07-18T10:52:05Z</dcterms:created>
  <dcterms:modified xsi:type="dcterms:W3CDTF">2022-07-28T12:05:15Z</dcterms:modified>
</cp:coreProperties>
</file>